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10" windowHeight="8400" activeTab="0"/>
  </bookViews>
  <sheets>
    <sheet name="COSTOS " sheetId="1" r:id="rId1"/>
    <sheet name="2010" sheetId="2" r:id="rId2"/>
    <sheet name="10-20" sheetId="3" r:id="rId3"/>
  </sheets>
  <definedNames/>
  <calcPr fullCalcOnLoad="1"/>
</workbook>
</file>

<file path=xl/sharedStrings.xml><?xml version="1.0" encoding="utf-8"?>
<sst xmlns="http://schemas.openxmlformats.org/spreadsheetml/2006/main" count="102" uniqueCount="72">
  <si>
    <t>MANTENIMIENTO EQUIPOS</t>
  </si>
  <si>
    <t>MANTENIMIENTO VEHICULOS</t>
  </si>
  <si>
    <t>SERVICIOS BASICOS</t>
  </si>
  <si>
    <t>AGUA POTABLE</t>
  </si>
  <si>
    <t>TELEFONO</t>
  </si>
  <si>
    <t>IMPUESTOS</t>
  </si>
  <si>
    <t xml:space="preserve">PERMISO BOMBEROS </t>
  </si>
  <si>
    <t>GASOLINA</t>
  </si>
  <si>
    <t>MOVILIZACION</t>
  </si>
  <si>
    <t>VARIOS</t>
  </si>
  <si>
    <t>ADMINISTRATIVOS</t>
  </si>
  <si>
    <t>SUELDOS</t>
  </si>
  <si>
    <t>IMPUESTO A LA RENTA</t>
  </si>
  <si>
    <t>MANTENMIENTO</t>
  </si>
  <si>
    <t>PAPELERIA MEMBRETADA</t>
  </si>
  <si>
    <t xml:space="preserve">PAPELERIA </t>
  </si>
  <si>
    <t>CARTUCHOS TINTA</t>
  </si>
  <si>
    <t>BENEFICIOS</t>
  </si>
  <si>
    <t>BONOS NAVIDENOS</t>
  </si>
  <si>
    <t>DECIMO 3RO</t>
  </si>
  <si>
    <t>DECIMO 4TO</t>
  </si>
  <si>
    <t>VACACIONES</t>
  </si>
  <si>
    <t>GASTOS DE VENTAS</t>
  </si>
  <si>
    <t>PUBLICIDAD</t>
  </si>
  <si>
    <t>IMPRESION VOLANTES</t>
  </si>
  <si>
    <t>IMPRESION TARJETAS PRESENT.</t>
  </si>
  <si>
    <t>COMISIONES TARJETAS</t>
  </si>
  <si>
    <t>COSTOS DE VENTAS</t>
  </si>
  <si>
    <t>SUMINISTROS</t>
  </si>
  <si>
    <t>COMISION TARJETA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</si>
  <si>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</si>
  <si>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</si>
  <si>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</si>
  <si>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</si>
  <si>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</si>
  <si>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</si>
  <si>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</si>
  <si>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</si>
  <si>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</si>
  <si>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</si>
  <si>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</si>
  <si>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</si>
  <si>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</si>
  <si>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TOTAL COSTOS FIJOS</t>
  </si>
  <si>
    <t>GASTOS ADMINISTRATIVOS</t>
  </si>
  <si>
    <t>AGUA</t>
  </si>
  <si>
    <t>LUZ</t>
  </si>
  <si>
    <t>GASOLINA MOTOS</t>
  </si>
  <si>
    <t>ADMINISTRADOR</t>
  </si>
  <si>
    <t>MANTENIMIENTO MOTOS</t>
  </si>
  <si>
    <t>SECRETARIA</t>
  </si>
  <si>
    <t>CHOFERES</t>
  </si>
  <si>
    <t>EMAILING</t>
  </si>
  <si>
    <t>GUARDIA DE SEGURIDAD</t>
  </si>
  <si>
    <t>FABRICACION MAGNETOS</t>
  </si>
  <si>
    <t>FACTURAS</t>
  </si>
  <si>
    <t>MOTOS</t>
  </si>
  <si>
    <t>COMPUTADORA</t>
  </si>
  <si>
    <t>SUMINISTROS OFICINA</t>
  </si>
  <si>
    <t>LUZ ELECTRICA</t>
  </si>
  <si>
    <t>CONGELADORES</t>
  </si>
  <si>
    <t>RESMAS DE HOJAS</t>
  </si>
  <si>
    <t>CINTA PARA IMPRESORA</t>
  </si>
  <si>
    <t>MANTENIMIENTO CAJON REFRIGERANTE</t>
  </si>
  <si>
    <t>MAGNETOS</t>
  </si>
  <si>
    <t>GORRAS</t>
  </si>
  <si>
    <t>MATRICULACION</t>
  </si>
  <si>
    <t>VOLANTEO EN ESTADOS DE CUENTA</t>
  </si>
  <si>
    <t>INFLACION 2009: 5,11</t>
  </si>
  <si>
    <t>INFLACION 2008: 8,83</t>
  </si>
  <si>
    <t>RECARGA EXTINTOR</t>
  </si>
  <si>
    <t>ALQUILER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</si>
</sst>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[$$-300A]\ #,##0.00"/>
    <numFmt numFmtId="181" formatCode="0.0000%"/>
  </numFmts>
  <fonts count="17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10"/>
      <name val="Georgia"/>
      <family val="1"/>
    </font>
    <font>
      <sz val="8"/>
      <name val="Georgia"/>
      <family val="1"/>
    </font>
    <font>
      <sz val="7"/>
      <name val="Georgia"/>
      <family val="1"/>
    </font>
    <font>
      <sz val="7"/>
      <name val="Arial"/>
      <family val="2"/>
    </font>
    <font>
      <sz val="5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Georgia"/>
      <family val="1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ck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ck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167" fontId="6" fillId="0" borderId="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0" fontId="7" fillId="2" borderId="3" xfId="0" applyFont="1" applyFill="1" applyBorder="1" applyAlignment="1">
      <alignment horizontal="center"/>
    </xf>
    <xf numFmtId="4" fontId="6" fillId="0" borderId="4" xfId="0" applyNumberFormat="1" applyFont="1" applyFill="1" applyBorder="1" applyAlignment="1">
      <alignment/>
    </xf>
    <xf numFmtId="4" fontId="8" fillId="0" borderId="4" xfId="0" applyNumberFormat="1" applyFont="1" applyFill="1" applyBorder="1" applyAlignment="1">
      <alignment/>
    </xf>
    <xf numFmtId="4" fontId="8" fillId="3" borderId="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4" xfId="0" applyFont="1" applyBorder="1" applyAlignment="1">
      <alignment/>
    </xf>
    <xf numFmtId="0" fontId="2" fillId="4" borderId="4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4" fontId="6" fillId="5" borderId="4" xfId="0" applyNumberFormat="1" applyFont="1" applyFill="1" applyBorder="1" applyAlignment="1">
      <alignment horizontal="right"/>
    </xf>
    <xf numFmtId="0" fontId="9" fillId="2" borderId="4" xfId="0" applyFont="1" applyFill="1" applyBorder="1" applyAlignment="1">
      <alignment horizontal="center"/>
    </xf>
    <xf numFmtId="4" fontId="13" fillId="0" borderId="0" xfId="0" applyNumberFormat="1" applyFont="1" applyAlignment="1">
      <alignment/>
    </xf>
    <xf numFmtId="180" fontId="13" fillId="0" borderId="0" xfId="0" applyNumberFormat="1" applyFont="1" applyAlignment="1">
      <alignment horizontal="right"/>
    </xf>
    <xf numFmtId="4" fontId="14" fillId="0" borderId="0" xfId="0" applyNumberFormat="1" applyFont="1" applyAlignment="1">
      <alignment/>
    </xf>
    <xf numFmtId="4" fontId="13" fillId="0" borderId="4" xfId="0" applyNumberFormat="1" applyFont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15" fillId="4" borderId="4" xfId="0" applyFont="1" applyFill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2" fillId="4" borderId="5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" fontId="6" fillId="0" borderId="7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4" fontId="6" fillId="6" borderId="9" xfId="0" applyNumberFormat="1" applyFont="1" applyFill="1" applyBorder="1" applyAlignment="1">
      <alignment vertical="center"/>
    </xf>
    <xf numFmtId="0" fontId="2" fillId="4" borderId="10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4" fontId="6" fillId="0" borderId="4" xfId="0" applyNumberFormat="1" applyFont="1" applyBorder="1" applyAlignment="1">
      <alignment horizontal="right"/>
    </xf>
    <xf numFmtId="4" fontId="6" fillId="6" borderId="4" xfId="0" applyNumberFormat="1" applyFont="1" applyFill="1" applyBorder="1" applyAlignment="1">
      <alignment/>
    </xf>
    <xf numFmtId="4" fontId="6" fillId="0" borderId="4" xfId="0" applyNumberFormat="1" applyFont="1" applyBorder="1" applyAlignment="1">
      <alignment horizontal="right" vertical="center"/>
    </xf>
    <xf numFmtId="4" fontId="6" fillId="6" borderId="4" xfId="0" applyNumberFormat="1" applyFont="1" applyFill="1" applyBorder="1" applyAlignment="1">
      <alignment vertical="center"/>
    </xf>
    <xf numFmtId="2" fontId="6" fillId="0" borderId="4" xfId="0" applyNumberFormat="1" applyFont="1" applyBorder="1" applyAlignment="1">
      <alignment vertical="center"/>
    </xf>
    <xf numFmtId="4" fontId="6" fillId="5" borderId="4" xfId="0" applyNumberFormat="1" applyFont="1" applyFill="1" applyBorder="1" applyAlignment="1">
      <alignment/>
    </xf>
    <xf numFmtId="4" fontId="6" fillId="0" borderId="12" xfId="0" applyNumberFormat="1" applyFont="1" applyBorder="1" applyAlignment="1">
      <alignment horizontal="right" vertical="center"/>
    </xf>
    <xf numFmtId="4" fontId="6" fillId="0" borderId="13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4" fontId="6" fillId="7" borderId="4" xfId="0" applyNumberFormat="1" applyFont="1" applyFill="1" applyBorder="1" applyAlignment="1">
      <alignment horizontal="right" vertical="center"/>
    </xf>
    <xf numFmtId="4" fontId="6" fillId="7" borderId="4" xfId="0" applyNumberFormat="1" applyFont="1" applyFill="1" applyBorder="1" applyAlignment="1">
      <alignment/>
    </xf>
    <xf numFmtId="4" fontId="13" fillId="0" borderId="4" xfId="0" applyNumberFormat="1" applyFont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0" borderId="19" xfId="0" applyFont="1" applyBorder="1" applyAlignment="1">
      <alignment/>
    </xf>
    <xf numFmtId="1" fontId="2" fillId="0" borderId="3" xfId="0" applyNumberFormat="1" applyFont="1" applyBorder="1" applyAlignment="1">
      <alignment/>
    </xf>
    <xf numFmtId="4" fontId="12" fillId="4" borderId="4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205"/>
  <sheetViews>
    <sheetView tabSelected="1" zoomScale="80" zoomScaleNormal="80" workbookViewId="0" topLeftCell="A1">
      <selection activeCell="C21" sqref="C21"/>
    </sheetView>
  </sheetViews>
  <sheetFormatPr defaultColWidth="11.421875" defaultRowHeight="12.75"/>
  <cols>
    <col min="1" max="1" width="28.8515625" style="2" customWidth="1"/>
    <col min="2" max="2" width="29.28125" style="2" bestFit="1" customWidth="1"/>
    <col min="3" max="4" width="48.28125" style="2" customWidth="1"/>
    <col min="5" max="5" width="19.140625" style="2" bestFit="1" customWidth="1"/>
    <col min="6" max="6" width="28.57421875" style="2" bestFit="1" customWidth="1"/>
    <col min="7" max="16384" width="48.28125" style="2" customWidth="1"/>
  </cols>
  <sheetData>
    <row r="2" s="4" customFormat="1" ht="9"/>
    <row r="3" spans="1:22" s="4" customFormat="1" ht="12.75">
      <c r="A3" s="68" t="s">
        <v>44</v>
      </c>
      <c r="B3" s="22"/>
      <c r="C3" s="23"/>
      <c r="D3" s="23"/>
      <c r="E3" s="22"/>
      <c r="F3" s="22"/>
      <c r="G3" s="22"/>
      <c r="H3" s="22"/>
      <c r="I3" s="22"/>
      <c r="J3" s="22"/>
      <c r="K3" s="22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s="4" customFormat="1" ht="12.75">
      <c r="A4" s="25" t="s">
        <v>45</v>
      </c>
      <c r="B4" s="22"/>
      <c r="C4" s="23"/>
      <c r="D4" s="23"/>
      <c r="G4" s="22"/>
      <c r="H4" s="22"/>
      <c r="I4" s="22"/>
      <c r="J4" s="22"/>
      <c r="K4" s="22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s="4" customFormat="1" ht="12.75">
      <c r="A5" s="25" t="s">
        <v>71</v>
      </c>
      <c r="B5" s="22"/>
      <c r="C5" s="23"/>
      <c r="D5" s="23"/>
      <c r="G5" s="22"/>
      <c r="H5" s="22"/>
      <c r="I5" s="22"/>
      <c r="J5" s="22"/>
      <c r="K5" s="22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1:22" s="4" customFormat="1" ht="12.75">
      <c r="A6" s="25" t="s">
        <v>46</v>
      </c>
      <c r="B6" s="22"/>
      <c r="C6" s="23"/>
      <c r="D6" s="23"/>
      <c r="G6" s="22"/>
      <c r="H6" s="22"/>
      <c r="I6" s="22"/>
      <c r="J6" s="22"/>
      <c r="K6" s="22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s="4" customFormat="1" ht="12.75">
      <c r="A7" s="25" t="s">
        <v>4</v>
      </c>
      <c r="B7" s="22"/>
      <c r="C7" s="23"/>
      <c r="D7" s="23"/>
      <c r="G7" s="22"/>
      <c r="H7" s="22"/>
      <c r="I7" s="22"/>
      <c r="J7" s="22"/>
      <c r="K7" s="22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1:22" s="4" customFormat="1" ht="12.75">
      <c r="A8" s="55" t="s">
        <v>11</v>
      </c>
      <c r="B8" s="25" t="s">
        <v>48</v>
      </c>
      <c r="C8" s="23"/>
      <c r="D8" s="23"/>
      <c r="G8" s="22"/>
      <c r="H8" s="22"/>
      <c r="I8" s="22"/>
      <c r="J8" s="22"/>
      <c r="K8" s="22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1:22" s="4" customFormat="1" ht="12.75">
      <c r="A9" s="55"/>
      <c r="B9" s="25" t="s">
        <v>50</v>
      </c>
      <c r="C9" s="23"/>
      <c r="D9" s="23"/>
      <c r="G9" s="22"/>
      <c r="H9" s="22"/>
      <c r="I9" s="22"/>
      <c r="J9" s="22"/>
      <c r="K9" s="22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s="4" customFormat="1" ht="12.75">
      <c r="A10" s="55"/>
      <c r="B10" s="25" t="s">
        <v>51</v>
      </c>
      <c r="C10" s="23"/>
      <c r="D10" s="23"/>
      <c r="G10" s="22"/>
      <c r="H10" s="22"/>
      <c r="I10" s="22"/>
      <c r="J10" s="22"/>
      <c r="K10" s="22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s="4" customFormat="1" ht="12.75">
      <c r="A11" s="55"/>
      <c r="B11" s="25" t="s">
        <v>53</v>
      </c>
      <c r="C11" s="23"/>
      <c r="D11" s="23"/>
      <c r="G11" s="22"/>
      <c r="H11" s="22"/>
      <c r="I11" s="22"/>
      <c r="J11" s="22"/>
      <c r="K11" s="22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s="4" customFormat="1" ht="12.75">
      <c r="A12" s="26"/>
      <c r="B12" s="26"/>
      <c r="C12" s="23"/>
      <c r="D12" s="23"/>
      <c r="G12" s="22"/>
      <c r="H12" s="22"/>
      <c r="I12" s="22"/>
      <c r="J12" s="22"/>
      <c r="K12" s="22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spans="1:22" s="4" customFormat="1" ht="12.75">
      <c r="A13" s="27" t="s">
        <v>5</v>
      </c>
      <c r="B13" s="26" t="s">
        <v>12</v>
      </c>
      <c r="C13" s="23"/>
      <c r="D13" s="23"/>
      <c r="G13" s="22"/>
      <c r="H13" s="22"/>
      <c r="I13" s="22"/>
      <c r="J13" s="22"/>
      <c r="K13" s="22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</row>
    <row r="14" spans="1:22" s="4" customFormat="1" ht="12.75">
      <c r="A14" s="27"/>
      <c r="B14" s="25"/>
      <c r="C14" s="23"/>
      <c r="D14" s="23"/>
      <c r="G14" s="22"/>
      <c r="H14" s="22"/>
      <c r="I14" s="22"/>
      <c r="J14" s="22"/>
      <c r="K14" s="22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22" s="4" customFormat="1" ht="12.75">
      <c r="A15" s="56" t="s">
        <v>13</v>
      </c>
      <c r="B15" s="26" t="s">
        <v>0</v>
      </c>
      <c r="C15" s="23"/>
      <c r="D15" s="23"/>
      <c r="G15" s="22"/>
      <c r="H15" s="22"/>
      <c r="I15" s="22"/>
      <c r="J15" s="22"/>
      <c r="K15" s="22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</row>
    <row r="16" spans="1:22" s="4" customFormat="1" ht="12.75">
      <c r="A16" s="56"/>
      <c r="B16" s="26" t="s">
        <v>70</v>
      </c>
      <c r="C16" s="23"/>
      <c r="D16" s="23"/>
      <c r="G16" s="22"/>
      <c r="H16" s="22"/>
      <c r="I16" s="22"/>
      <c r="J16" s="22"/>
      <c r="K16" s="22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</row>
    <row r="17" spans="1:22" s="4" customFormat="1" ht="12.75">
      <c r="A17" s="56"/>
      <c r="B17" s="26" t="s">
        <v>1</v>
      </c>
      <c r="C17" s="23"/>
      <c r="D17" s="23"/>
      <c r="E17" s="22"/>
      <c r="F17" s="22"/>
      <c r="G17" s="22"/>
      <c r="H17" s="22"/>
      <c r="I17" s="22"/>
      <c r="J17" s="22"/>
      <c r="K17" s="22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</row>
    <row r="18" spans="1:22" s="4" customFormat="1" ht="12.75">
      <c r="A18" s="26"/>
      <c r="B18" s="26"/>
      <c r="C18" s="23"/>
      <c r="D18" s="23"/>
      <c r="E18" s="22"/>
      <c r="F18" s="22"/>
      <c r="G18" s="22"/>
      <c r="H18" s="22"/>
      <c r="I18" s="22"/>
      <c r="J18" s="22"/>
      <c r="K18" s="22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</row>
    <row r="19" spans="1:22" s="4" customFormat="1" ht="12.75">
      <c r="A19" s="56" t="s">
        <v>28</v>
      </c>
      <c r="B19" s="26" t="s">
        <v>14</v>
      </c>
      <c r="C19" s="23"/>
      <c r="D19" s="23"/>
      <c r="E19" s="22"/>
      <c r="F19" s="22"/>
      <c r="G19" s="22"/>
      <c r="H19" s="22"/>
      <c r="I19" s="22"/>
      <c r="J19" s="22"/>
      <c r="K19" s="22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</row>
    <row r="20" spans="1:22" s="4" customFormat="1" ht="12.75">
      <c r="A20" s="56"/>
      <c r="B20" s="26" t="s">
        <v>15</v>
      </c>
      <c r="C20" s="23"/>
      <c r="D20" s="23"/>
      <c r="E20" s="22"/>
      <c r="F20" s="22"/>
      <c r="G20" s="22"/>
      <c r="H20" s="22"/>
      <c r="I20" s="22"/>
      <c r="J20" s="22"/>
      <c r="K20" s="22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</row>
    <row r="21" spans="1:22" s="4" customFormat="1" ht="12.75">
      <c r="A21" s="56"/>
      <c r="B21" s="26" t="s">
        <v>16</v>
      </c>
      <c r="C21" s="23"/>
      <c r="D21" s="23"/>
      <c r="E21" s="22"/>
      <c r="F21" s="22"/>
      <c r="G21" s="22"/>
      <c r="H21" s="22"/>
      <c r="I21" s="22"/>
      <c r="J21" s="22"/>
      <c r="K21" s="22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1:22" s="4" customFormat="1" ht="12.75">
      <c r="A22" s="56"/>
      <c r="B22" s="26" t="s">
        <v>55</v>
      </c>
      <c r="C22" s="23"/>
      <c r="D22" s="23"/>
      <c r="E22" s="22"/>
      <c r="F22" s="22"/>
      <c r="G22" s="22"/>
      <c r="H22" s="22"/>
      <c r="I22" s="22"/>
      <c r="J22" s="22"/>
      <c r="K22" s="22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</row>
    <row r="23" spans="1:22" s="4" customFormat="1" ht="12.75">
      <c r="A23" s="56"/>
      <c r="B23" s="26" t="s">
        <v>9</v>
      </c>
      <c r="C23" s="23"/>
      <c r="D23" s="23"/>
      <c r="E23" s="22"/>
      <c r="F23" s="22"/>
      <c r="G23" s="22"/>
      <c r="H23" s="22"/>
      <c r="I23" s="22"/>
      <c r="J23" s="22"/>
      <c r="K23" s="22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22" s="4" customFormat="1" ht="12.75">
      <c r="A24" s="28"/>
      <c r="B24" s="26"/>
      <c r="C24" s="23"/>
      <c r="D24" s="23"/>
      <c r="E24" s="22"/>
      <c r="F24" s="22"/>
      <c r="G24" s="22"/>
      <c r="H24" s="22"/>
      <c r="I24" s="22"/>
      <c r="J24" s="22"/>
      <c r="K24" s="22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</row>
    <row r="25" spans="1:22" s="4" customFormat="1" ht="12.75">
      <c r="A25" s="56" t="s">
        <v>17</v>
      </c>
      <c r="B25" s="26" t="s">
        <v>18</v>
      </c>
      <c r="C25" s="23"/>
      <c r="D25" s="23"/>
      <c r="E25" s="22"/>
      <c r="F25" s="22"/>
      <c r="G25" s="22"/>
      <c r="H25" s="22"/>
      <c r="I25" s="22"/>
      <c r="J25" s="22"/>
      <c r="K25" s="22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</row>
    <row r="26" spans="1:22" s="4" customFormat="1" ht="12.75">
      <c r="A26" s="56"/>
      <c r="B26" s="26" t="s">
        <v>19</v>
      </c>
      <c r="C26" s="23"/>
      <c r="D26" s="23"/>
      <c r="E26" s="22"/>
      <c r="F26" s="22"/>
      <c r="G26" s="22"/>
      <c r="H26" s="22"/>
      <c r="I26" s="22"/>
      <c r="J26" s="22"/>
      <c r="K26" s="22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</row>
    <row r="27" spans="1:22" s="4" customFormat="1" ht="12.75">
      <c r="A27" s="56"/>
      <c r="B27" s="26" t="s">
        <v>20</v>
      </c>
      <c r="C27" s="23"/>
      <c r="D27" s="23"/>
      <c r="E27" s="22"/>
      <c r="F27" s="22"/>
      <c r="G27" s="22"/>
      <c r="H27" s="22"/>
      <c r="I27" s="22"/>
      <c r="J27" s="22"/>
      <c r="K27" s="22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</row>
    <row r="28" spans="1:22" s="4" customFormat="1" ht="12.75">
      <c r="A28" s="56"/>
      <c r="B28" s="26" t="s">
        <v>21</v>
      </c>
      <c r="C28" s="23"/>
      <c r="D28" s="23"/>
      <c r="E28" s="22"/>
      <c r="F28" s="22"/>
      <c r="G28" s="22"/>
      <c r="H28" s="22"/>
      <c r="I28" s="22"/>
      <c r="J28" s="22"/>
      <c r="K28" s="22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4" customFormat="1" ht="12.75">
      <c r="A29" s="22"/>
      <c r="B29" s="22"/>
      <c r="C29" s="23"/>
      <c r="D29" s="23"/>
      <c r="E29" s="22"/>
      <c r="F29" s="22"/>
      <c r="G29" s="22"/>
      <c r="H29" s="22"/>
      <c r="I29" s="22"/>
      <c r="J29" s="22"/>
      <c r="K29" s="22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4" customFormat="1" ht="12.75">
      <c r="A30" s="22"/>
      <c r="B30" s="22"/>
      <c r="C30" s="23"/>
      <c r="D30" s="23"/>
      <c r="E30" s="22"/>
      <c r="F30" s="22"/>
      <c r="G30" s="22"/>
      <c r="H30" s="22"/>
      <c r="I30" s="22"/>
      <c r="J30" s="22"/>
      <c r="K30" s="22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4" customFormat="1" ht="12.75">
      <c r="A31" s="29" t="s">
        <v>27</v>
      </c>
      <c r="B31" s="30"/>
      <c r="C31" s="23"/>
      <c r="D31" s="23"/>
      <c r="E31" s="22"/>
      <c r="F31" s="22"/>
      <c r="G31" s="22"/>
      <c r="H31" s="22"/>
      <c r="I31" s="22"/>
      <c r="J31" s="22"/>
      <c r="K31" s="22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s="4" customFormat="1" ht="12.75">
      <c r="A32" s="31"/>
      <c r="B32" s="31"/>
      <c r="C32" s="23"/>
      <c r="D32" s="23"/>
      <c r="E32" s="22"/>
      <c r="F32" s="22"/>
      <c r="G32" s="22"/>
      <c r="H32" s="22"/>
      <c r="I32" s="22"/>
      <c r="J32" s="22"/>
      <c r="K32" s="22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s="4" customFormat="1" ht="12.75">
      <c r="A33" s="31" t="s">
        <v>8</v>
      </c>
      <c r="B33" s="31" t="s">
        <v>47</v>
      </c>
      <c r="C33" s="23"/>
      <c r="D33" s="23"/>
      <c r="E33" s="22"/>
      <c r="F33" s="22"/>
      <c r="G33" s="22"/>
      <c r="H33" s="22"/>
      <c r="I33" s="22"/>
      <c r="J33" s="22"/>
      <c r="K33" s="22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s="4" customFormat="1" ht="12.75">
      <c r="A34" s="31"/>
      <c r="B34" s="31" t="s">
        <v>49</v>
      </c>
      <c r="C34" s="23"/>
      <c r="D34" s="23"/>
      <c r="E34" s="22"/>
      <c r="F34" s="22"/>
      <c r="G34" s="22"/>
      <c r="H34" s="22"/>
      <c r="I34" s="22"/>
      <c r="J34" s="22"/>
      <c r="K34" s="22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1:22" s="4" customFormat="1" ht="12.75">
      <c r="A35" s="31"/>
      <c r="B35" s="31"/>
      <c r="C35" s="23"/>
      <c r="D35" s="23"/>
      <c r="E35" s="22"/>
      <c r="F35" s="22"/>
      <c r="G35" s="22"/>
      <c r="H35" s="22"/>
      <c r="I35" s="22"/>
      <c r="J35" s="22"/>
      <c r="K35" s="22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</row>
    <row r="36" spans="1:22" s="4" customFormat="1" ht="12.75">
      <c r="A36" s="31" t="s">
        <v>23</v>
      </c>
      <c r="B36" s="31" t="s">
        <v>52</v>
      </c>
      <c r="C36" s="23"/>
      <c r="D36" s="23"/>
      <c r="E36" s="22"/>
      <c r="F36" s="22"/>
      <c r="G36" s="22"/>
      <c r="H36" s="22"/>
      <c r="I36" s="22"/>
      <c r="J36" s="22"/>
      <c r="K36" s="22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</row>
    <row r="37" spans="1:2" s="4" customFormat="1" ht="11.25">
      <c r="A37" s="31"/>
      <c r="B37" s="31" t="s">
        <v>24</v>
      </c>
    </row>
    <row r="38" spans="1:2" s="4" customFormat="1" ht="11.25">
      <c r="A38" s="31"/>
      <c r="B38" s="31" t="s">
        <v>25</v>
      </c>
    </row>
    <row r="39" spans="1:2" s="4" customFormat="1" ht="11.25">
      <c r="A39" s="31"/>
      <c r="B39" s="31" t="s">
        <v>54</v>
      </c>
    </row>
    <row r="40" spans="1:2" s="4" customFormat="1" ht="11.25">
      <c r="A40" s="31" t="s">
        <v>29</v>
      </c>
      <c r="B40" s="31"/>
    </row>
    <row r="41" spans="1:2" s="4" customFormat="1" ht="11.25">
      <c r="A41" s="25"/>
      <c r="B41" s="25"/>
    </row>
    <row r="42" spans="1:2" s="4" customFormat="1" ht="11.25">
      <c r="A42" s="22"/>
      <c r="B42" s="22"/>
    </row>
    <row r="43" spans="1:2" s="4" customFormat="1" ht="11.25">
      <c r="A43" s="22"/>
      <c r="B43" s="22"/>
    </row>
    <row r="44" spans="1:2" s="4" customFormat="1" ht="11.25">
      <c r="A44" s="22"/>
      <c r="B44" s="22"/>
    </row>
    <row r="45" spans="1:2" s="4" customFormat="1" ht="11.25">
      <c r="A45" s="22"/>
      <c r="B45" s="22"/>
    </row>
    <row r="46" spans="1:2" s="4" customFormat="1" ht="11.25">
      <c r="A46" s="22"/>
      <c r="B46" s="22"/>
    </row>
    <row r="47" spans="1:2" s="4" customFormat="1" ht="11.25">
      <c r="A47" s="22"/>
      <c r="B47" s="22"/>
    </row>
    <row r="48" s="4" customFormat="1" ht="9"/>
    <row r="49" s="4" customFormat="1" ht="9"/>
    <row r="50" s="4" customFormat="1" ht="9"/>
    <row r="51" s="4" customFormat="1" ht="9"/>
    <row r="52" s="4" customFormat="1" ht="9"/>
    <row r="53" s="4" customFormat="1" ht="9"/>
    <row r="54" s="4" customFormat="1" ht="9"/>
    <row r="55" s="4" customFormat="1" ht="9"/>
    <row r="56" s="4" customFormat="1" ht="9"/>
    <row r="57" s="4" customFormat="1" ht="9"/>
    <row r="58" s="4" customFormat="1" ht="9"/>
    <row r="59" s="4" customFormat="1" ht="9"/>
    <row r="60" s="4" customFormat="1" ht="9"/>
    <row r="61" s="4" customFormat="1" ht="9"/>
    <row r="62" s="4" customFormat="1" ht="9"/>
    <row r="63" s="4" customFormat="1" ht="9"/>
    <row r="64" s="4" customFormat="1" ht="9"/>
    <row r="65" s="4" customFormat="1" ht="9"/>
    <row r="66" s="4" customFormat="1" ht="9"/>
    <row r="67" spans="1:2" s="3" customFormat="1" ht="11.25">
      <c r="A67" s="4"/>
      <c r="B67" s="4"/>
    </row>
    <row r="68" spans="1:2" s="3" customFormat="1" ht="11.25">
      <c r="A68" s="4"/>
      <c r="B68" s="4"/>
    </row>
    <row r="69" spans="1:2" s="3" customFormat="1" ht="11.25">
      <c r="A69" s="4"/>
      <c r="B69" s="4"/>
    </row>
    <row r="70" spans="1:2" s="3" customFormat="1" ht="11.25">
      <c r="A70" s="4"/>
      <c r="B70" s="4"/>
    </row>
    <row r="71" spans="1:2" s="3" customFormat="1" ht="11.25">
      <c r="A71" s="4"/>
      <c r="B71" s="4"/>
    </row>
    <row r="72" spans="1:2" s="3" customFormat="1" ht="11.25">
      <c r="A72" s="4"/>
      <c r="B72" s="4"/>
    </row>
    <row r="73" spans="1:2" s="3" customFormat="1" ht="11.25">
      <c r="A73" s="4"/>
      <c r="B73" s="4"/>
    </row>
    <row r="74" spans="1:2" s="3" customFormat="1" ht="11.25">
      <c r="A74" s="4"/>
      <c r="B74" s="4"/>
    </row>
    <row r="75" spans="1:2" s="3" customFormat="1" ht="11.25">
      <c r="A75" s="4"/>
      <c r="B75" s="4"/>
    </row>
    <row r="76" spans="1:2" s="3" customFormat="1" ht="11.25">
      <c r="A76" s="4"/>
      <c r="B76" s="4"/>
    </row>
    <row r="77" spans="1:2" s="3" customFormat="1" ht="11.25">
      <c r="A77" s="4"/>
      <c r="B77" s="4"/>
    </row>
    <row r="78" s="3" customFormat="1" ht="11.25"/>
    <row r="79" s="3" customFormat="1" ht="11.25"/>
    <row r="80" s="3" customFormat="1" ht="11.25"/>
    <row r="81" s="3" customFormat="1" ht="11.25"/>
    <row r="82" s="3" customFormat="1" ht="11.25"/>
    <row r="83" s="3" customFormat="1" ht="11.25"/>
    <row r="84" s="3" customFormat="1" ht="11.25"/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  <row r="177" s="3" customFormat="1" ht="11.25"/>
    <row r="178" s="3" customFormat="1" ht="11.25"/>
    <row r="179" s="3" customFormat="1" ht="11.25"/>
    <row r="180" s="3" customFormat="1" ht="11.25"/>
    <row r="181" s="3" customFormat="1" ht="11.25"/>
    <row r="182" s="3" customFormat="1" ht="11.25"/>
    <row r="183" s="3" customFormat="1" ht="11.25"/>
    <row r="184" s="3" customFormat="1" ht="11.25"/>
    <row r="185" s="3" customFormat="1" ht="11.25"/>
    <row r="186" s="3" customFormat="1" ht="11.25"/>
    <row r="187" s="3" customFormat="1" ht="11.25"/>
    <row r="188" s="3" customFormat="1" ht="11.25"/>
    <row r="189" s="3" customFormat="1" ht="11.25"/>
    <row r="190" s="3" customFormat="1" ht="11.25"/>
    <row r="191" s="3" customFormat="1" ht="11.25"/>
    <row r="192" s="3" customFormat="1" ht="11.25"/>
    <row r="193" s="3" customFormat="1" ht="11.25"/>
    <row r="194" s="3" customFormat="1" ht="11.25"/>
    <row r="195" spans="1:2" ht="12.75">
      <c r="A195" s="3"/>
      <c r="B195" s="3"/>
    </row>
    <row r="196" spans="1:2" ht="12.75">
      <c r="A196" s="3"/>
      <c r="B196" s="3"/>
    </row>
    <row r="197" spans="1:2" ht="12.75">
      <c r="A197" s="3"/>
      <c r="B197" s="3"/>
    </row>
    <row r="198" spans="1:2" ht="12.75">
      <c r="A198" s="3"/>
      <c r="B198" s="3"/>
    </row>
    <row r="199" spans="1:2" ht="12.75">
      <c r="A199" s="3"/>
      <c r="B199" s="3"/>
    </row>
    <row r="200" spans="1:2" ht="12.75">
      <c r="A200" s="3"/>
      <c r="B200" s="3"/>
    </row>
    <row r="201" spans="1:2" ht="12.75">
      <c r="A201" s="3"/>
      <c r="B201" s="3"/>
    </row>
    <row r="202" spans="1:2" ht="12.75">
      <c r="A202" s="3"/>
      <c r="B202" s="3"/>
    </row>
    <row r="203" spans="1:2" ht="12.75">
      <c r="A203" s="3"/>
      <c r="B203" s="3"/>
    </row>
    <row r="204" spans="1:2" ht="12.75">
      <c r="A204" s="3"/>
      <c r="B204" s="3"/>
    </row>
    <row r="205" spans="1:2" ht="12.75">
      <c r="A205" s="3"/>
      <c r="B205" s="3"/>
    </row>
  </sheetData>
  <mergeCells count="4">
    <mergeCell ref="A8:A11"/>
    <mergeCell ref="A15:A17"/>
    <mergeCell ref="A19:A23"/>
    <mergeCell ref="A25:A28"/>
  </mergeCells>
  <printOptions horizontalCentered="1"/>
  <pageMargins left="0.3937007874015748" right="0.3937007874015748" top="0.3937007874015748" bottom="0.5905511811023623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zoomScale="95" zoomScaleNormal="95" workbookViewId="0" topLeftCell="A4">
      <selection activeCell="C37" sqref="C37"/>
    </sheetView>
  </sheetViews>
  <sheetFormatPr defaultColWidth="11.421875" defaultRowHeight="12.75"/>
  <cols>
    <col min="1" max="1" width="13.57421875" style="1" customWidth="1"/>
    <col min="2" max="2" width="24.8515625" style="1" bestFit="1" customWidth="1"/>
    <col min="3" max="14" width="6.7109375" style="8" customWidth="1"/>
    <col min="15" max="15" width="6.7109375" style="9" customWidth="1"/>
    <col min="17" max="17" width="11.57421875" style="0" customWidth="1"/>
  </cols>
  <sheetData>
    <row r="1" spans="3:15" ht="12.75">
      <c r="C1" s="58">
        <v>2010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60"/>
      <c r="O1" s="5"/>
    </row>
    <row r="2" spans="1:15" ht="12.75">
      <c r="A2" s="64"/>
      <c r="B2" s="65"/>
      <c r="C2" s="6" t="s">
        <v>30</v>
      </c>
      <c r="D2" s="6" t="s">
        <v>31</v>
      </c>
      <c r="E2" s="6" t="s">
        <v>32</v>
      </c>
      <c r="F2" s="6" t="s">
        <v>33</v>
      </c>
      <c r="G2" s="6" t="s">
        <v>34</v>
      </c>
      <c r="H2" s="6" t="s">
        <v>35</v>
      </c>
      <c r="I2" s="6" t="s">
        <v>36</v>
      </c>
      <c r="J2" s="6" t="s">
        <v>37</v>
      </c>
      <c r="K2" s="6" t="s">
        <v>38</v>
      </c>
      <c r="L2" s="6" t="s">
        <v>39</v>
      </c>
      <c r="M2" s="6" t="s">
        <v>40</v>
      </c>
      <c r="N2" s="7" t="s">
        <v>41</v>
      </c>
      <c r="O2" s="12" t="s">
        <v>42</v>
      </c>
    </row>
    <row r="3" spans="1:15" ht="12.75">
      <c r="A3" s="32" t="s">
        <v>10</v>
      </c>
      <c r="B3" s="33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</row>
    <row r="4" spans="1:15" ht="12.75">
      <c r="A4" s="57" t="s">
        <v>11</v>
      </c>
      <c r="B4" s="35" t="s">
        <v>48</v>
      </c>
      <c r="C4" s="42">
        <v>0</v>
      </c>
      <c r="D4" s="42">
        <v>0</v>
      </c>
      <c r="E4" s="42">
        <v>0</v>
      </c>
      <c r="F4" s="42">
        <v>0</v>
      </c>
      <c r="G4" s="42">
        <v>0</v>
      </c>
      <c r="H4" s="42">
        <v>0</v>
      </c>
      <c r="I4" s="42">
        <v>0</v>
      </c>
      <c r="J4" s="42">
        <v>0</v>
      </c>
      <c r="K4" s="42">
        <v>0</v>
      </c>
      <c r="L4" s="42">
        <v>0</v>
      </c>
      <c r="M4" s="42">
        <v>0</v>
      </c>
      <c r="N4" s="42">
        <v>0</v>
      </c>
      <c r="O4" s="43">
        <f aca="true" t="shared" si="0" ref="O4:O13">SUM(C4:N4)</f>
        <v>0</v>
      </c>
    </row>
    <row r="5" spans="1:15" ht="12.75">
      <c r="A5" s="57"/>
      <c r="B5" s="35" t="s">
        <v>50</v>
      </c>
      <c r="C5" s="42">
        <v>436.36</v>
      </c>
      <c r="D5" s="42">
        <v>436.36</v>
      </c>
      <c r="E5" s="42">
        <v>436.36</v>
      </c>
      <c r="F5" s="42">
        <v>436.36</v>
      </c>
      <c r="G5" s="42">
        <v>436.36</v>
      </c>
      <c r="H5" s="42">
        <v>436.36</v>
      </c>
      <c r="I5" s="42">
        <v>436.36</v>
      </c>
      <c r="J5" s="42">
        <v>436.36</v>
      </c>
      <c r="K5" s="42">
        <v>436.36</v>
      </c>
      <c r="L5" s="42">
        <v>436.36</v>
      </c>
      <c r="M5" s="42">
        <v>436.36</v>
      </c>
      <c r="N5" s="42">
        <v>436.36</v>
      </c>
      <c r="O5" s="43">
        <f t="shared" si="0"/>
        <v>5236.32</v>
      </c>
    </row>
    <row r="6" spans="1:15" ht="12.75">
      <c r="A6" s="57"/>
      <c r="B6" s="35" t="s">
        <v>51</v>
      </c>
      <c r="C6" s="42">
        <v>376.62</v>
      </c>
      <c r="D6" s="42">
        <v>377.62</v>
      </c>
      <c r="E6" s="42">
        <v>378.62</v>
      </c>
      <c r="F6" s="42">
        <v>379.62</v>
      </c>
      <c r="G6" s="42">
        <v>380.62</v>
      </c>
      <c r="H6" s="42">
        <v>381.62</v>
      </c>
      <c r="I6" s="42">
        <v>382.62</v>
      </c>
      <c r="J6" s="42">
        <v>383.62</v>
      </c>
      <c r="K6" s="42">
        <v>384.62</v>
      </c>
      <c r="L6" s="42">
        <v>385.62</v>
      </c>
      <c r="M6" s="42">
        <v>386.62</v>
      </c>
      <c r="N6" s="42">
        <v>387.62</v>
      </c>
      <c r="O6" s="43">
        <f t="shared" si="0"/>
        <v>4585.44</v>
      </c>
    </row>
    <row r="7" spans="1:15" ht="12.75">
      <c r="A7" s="57"/>
      <c r="B7" s="35" t="s">
        <v>53</v>
      </c>
      <c r="C7" s="42">
        <f>316.88</f>
        <v>316.88</v>
      </c>
      <c r="D7" s="42">
        <f aca="true" t="shared" si="1" ref="D7:N7">316.88</f>
        <v>316.88</v>
      </c>
      <c r="E7" s="42">
        <f t="shared" si="1"/>
        <v>316.88</v>
      </c>
      <c r="F7" s="42">
        <f t="shared" si="1"/>
        <v>316.88</v>
      </c>
      <c r="G7" s="42">
        <f t="shared" si="1"/>
        <v>316.88</v>
      </c>
      <c r="H7" s="42">
        <f t="shared" si="1"/>
        <v>316.88</v>
      </c>
      <c r="I7" s="42">
        <f t="shared" si="1"/>
        <v>316.88</v>
      </c>
      <c r="J7" s="42">
        <f t="shared" si="1"/>
        <v>316.88</v>
      </c>
      <c r="K7" s="42">
        <f t="shared" si="1"/>
        <v>316.88</v>
      </c>
      <c r="L7" s="42">
        <f t="shared" si="1"/>
        <v>316.88</v>
      </c>
      <c r="M7" s="42">
        <f t="shared" si="1"/>
        <v>316.88</v>
      </c>
      <c r="N7" s="42">
        <f t="shared" si="1"/>
        <v>316.88</v>
      </c>
      <c r="O7" s="43">
        <f t="shared" si="0"/>
        <v>3802.560000000001</v>
      </c>
    </row>
    <row r="8" spans="1:15" ht="12.75">
      <c r="A8" s="57" t="s">
        <v>2</v>
      </c>
      <c r="B8" s="36" t="s">
        <v>3</v>
      </c>
      <c r="C8" s="44">
        <v>8</v>
      </c>
      <c r="D8" s="44">
        <v>8</v>
      </c>
      <c r="E8" s="44">
        <v>8</v>
      </c>
      <c r="F8" s="44">
        <v>8</v>
      </c>
      <c r="G8" s="44">
        <v>8</v>
      </c>
      <c r="H8" s="44">
        <v>8</v>
      </c>
      <c r="I8" s="44">
        <v>8</v>
      </c>
      <c r="J8" s="44">
        <v>8</v>
      </c>
      <c r="K8" s="44">
        <v>8</v>
      </c>
      <c r="L8" s="44">
        <v>8</v>
      </c>
      <c r="M8" s="44">
        <v>8</v>
      </c>
      <c r="N8" s="44">
        <v>8</v>
      </c>
      <c r="O8" s="43">
        <f t="shared" si="0"/>
        <v>96</v>
      </c>
    </row>
    <row r="9" spans="1:15" ht="12.75">
      <c r="A9" s="57"/>
      <c r="B9" s="36" t="s">
        <v>71</v>
      </c>
      <c r="C9" s="44">
        <v>0</v>
      </c>
      <c r="D9" s="44">
        <v>0</v>
      </c>
      <c r="E9" s="53">
        <v>0</v>
      </c>
      <c r="F9" s="53">
        <v>250</v>
      </c>
      <c r="G9" s="53">
        <v>250</v>
      </c>
      <c r="H9" s="53">
        <v>250</v>
      </c>
      <c r="I9" s="53">
        <v>250</v>
      </c>
      <c r="J9" s="53">
        <v>250</v>
      </c>
      <c r="K9" s="53">
        <v>250</v>
      </c>
      <c r="L9" s="53">
        <v>250</v>
      </c>
      <c r="M9" s="53">
        <v>250</v>
      </c>
      <c r="N9" s="53">
        <v>250</v>
      </c>
      <c r="O9" s="54">
        <f t="shared" si="0"/>
        <v>2250</v>
      </c>
    </row>
    <row r="10" spans="1:15" ht="12.75">
      <c r="A10" s="57"/>
      <c r="B10" s="36" t="s">
        <v>59</v>
      </c>
      <c r="C10" s="44">
        <v>50</v>
      </c>
      <c r="D10" s="44">
        <v>50</v>
      </c>
      <c r="E10" s="44">
        <v>50</v>
      </c>
      <c r="F10" s="44">
        <v>50</v>
      </c>
      <c r="G10" s="44">
        <v>50</v>
      </c>
      <c r="H10" s="44">
        <v>50</v>
      </c>
      <c r="I10" s="44">
        <v>50</v>
      </c>
      <c r="J10" s="44">
        <v>50</v>
      </c>
      <c r="K10" s="44">
        <v>50</v>
      </c>
      <c r="L10" s="44">
        <v>50</v>
      </c>
      <c r="M10" s="44">
        <v>50</v>
      </c>
      <c r="N10" s="44">
        <v>50</v>
      </c>
      <c r="O10" s="43">
        <f t="shared" si="0"/>
        <v>600</v>
      </c>
    </row>
    <row r="11" spans="1:15" ht="12.75">
      <c r="A11" s="57"/>
      <c r="B11" s="36" t="s">
        <v>4</v>
      </c>
      <c r="C11" s="44">
        <v>115</v>
      </c>
      <c r="D11" s="44">
        <v>115</v>
      </c>
      <c r="E11" s="44">
        <v>115</v>
      </c>
      <c r="F11" s="44">
        <v>115</v>
      </c>
      <c r="G11" s="44">
        <v>115</v>
      </c>
      <c r="H11" s="44">
        <v>115</v>
      </c>
      <c r="I11" s="44">
        <v>115</v>
      </c>
      <c r="J11" s="44">
        <v>115</v>
      </c>
      <c r="K11" s="44">
        <v>115</v>
      </c>
      <c r="L11" s="44">
        <v>115</v>
      </c>
      <c r="M11" s="44">
        <v>115</v>
      </c>
      <c r="N11" s="44">
        <v>115</v>
      </c>
      <c r="O11" s="45">
        <f t="shared" si="0"/>
        <v>1380</v>
      </c>
    </row>
    <row r="12" spans="1:15" s="52" customFormat="1" ht="12.75">
      <c r="A12" s="61" t="s">
        <v>5</v>
      </c>
      <c r="B12" s="36" t="s">
        <v>6</v>
      </c>
      <c r="C12" s="37">
        <v>0</v>
      </c>
      <c r="D12" s="38">
        <v>0</v>
      </c>
      <c r="E12" s="38">
        <v>0</v>
      </c>
      <c r="F12" s="38">
        <v>31.2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9">
        <f t="shared" si="0"/>
        <v>31.2</v>
      </c>
    </row>
    <row r="13" spans="1:15" ht="12.75">
      <c r="A13" s="63"/>
      <c r="B13" s="36" t="s">
        <v>12</v>
      </c>
      <c r="C13" s="44">
        <v>0</v>
      </c>
      <c r="D13" s="44">
        <v>0</v>
      </c>
      <c r="E13" s="44">
        <v>0</v>
      </c>
      <c r="F13" s="44">
        <v>72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5">
        <f t="shared" si="0"/>
        <v>72</v>
      </c>
    </row>
    <row r="14" spans="1:15" ht="12.75">
      <c r="A14" s="61" t="s">
        <v>13</v>
      </c>
      <c r="B14" s="36" t="s">
        <v>60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5">
        <v>0</v>
      </c>
    </row>
    <row r="15" spans="1:15" ht="12.75">
      <c r="A15" s="62"/>
      <c r="B15" s="36" t="s">
        <v>70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5">
        <v>0</v>
      </c>
    </row>
    <row r="16" spans="1:15" ht="12.75">
      <c r="A16" s="62"/>
      <c r="B16" s="36" t="s">
        <v>57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5">
        <f aca="true" t="shared" si="2" ref="O16:O25">SUM(C16:N16)</f>
        <v>0</v>
      </c>
    </row>
    <row r="17" spans="1:15" ht="12.75">
      <c r="A17" s="57" t="s">
        <v>58</v>
      </c>
      <c r="B17" s="36" t="s">
        <v>14</v>
      </c>
      <c r="C17" s="44">
        <v>0</v>
      </c>
      <c r="D17" s="44">
        <v>0</v>
      </c>
      <c r="E17" s="44">
        <v>20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15</v>
      </c>
      <c r="M17" s="44">
        <v>0</v>
      </c>
      <c r="N17" s="44">
        <v>0</v>
      </c>
      <c r="O17" s="45">
        <f t="shared" si="2"/>
        <v>35</v>
      </c>
    </row>
    <row r="18" spans="1:15" ht="12.75">
      <c r="A18" s="57"/>
      <c r="B18" s="36" t="s">
        <v>61</v>
      </c>
      <c r="C18" s="44">
        <v>5</v>
      </c>
      <c r="D18" s="44">
        <v>5</v>
      </c>
      <c r="E18" s="44">
        <v>5</v>
      </c>
      <c r="F18" s="44">
        <v>5</v>
      </c>
      <c r="G18" s="44">
        <v>5</v>
      </c>
      <c r="H18" s="44">
        <v>5</v>
      </c>
      <c r="I18" s="44">
        <v>5</v>
      </c>
      <c r="J18" s="44">
        <v>5</v>
      </c>
      <c r="K18" s="44">
        <v>5</v>
      </c>
      <c r="L18" s="44">
        <v>5</v>
      </c>
      <c r="M18" s="44">
        <v>5</v>
      </c>
      <c r="N18" s="44">
        <v>5</v>
      </c>
      <c r="O18" s="45">
        <f t="shared" si="2"/>
        <v>60</v>
      </c>
    </row>
    <row r="19" spans="1:15" ht="12.75">
      <c r="A19" s="57"/>
      <c r="B19" s="36" t="s">
        <v>62</v>
      </c>
      <c r="C19" s="44">
        <v>6</v>
      </c>
      <c r="D19" s="44">
        <v>6</v>
      </c>
      <c r="E19" s="44">
        <v>6</v>
      </c>
      <c r="F19" s="44">
        <v>6</v>
      </c>
      <c r="G19" s="44">
        <v>6</v>
      </c>
      <c r="H19" s="44">
        <v>6</v>
      </c>
      <c r="I19" s="44">
        <v>6</v>
      </c>
      <c r="J19" s="44">
        <v>6</v>
      </c>
      <c r="K19" s="44">
        <v>6</v>
      </c>
      <c r="L19" s="44">
        <v>6</v>
      </c>
      <c r="M19" s="44">
        <v>6</v>
      </c>
      <c r="N19" s="44">
        <v>6</v>
      </c>
      <c r="O19" s="45">
        <f t="shared" si="2"/>
        <v>72</v>
      </c>
    </row>
    <row r="20" spans="1:15" ht="12.75">
      <c r="A20" s="57"/>
      <c r="B20" s="36" t="s">
        <v>9</v>
      </c>
      <c r="C20" s="44">
        <v>5</v>
      </c>
      <c r="D20" s="44">
        <v>5</v>
      </c>
      <c r="E20" s="44">
        <v>5</v>
      </c>
      <c r="F20" s="44">
        <v>5</v>
      </c>
      <c r="G20" s="44">
        <v>5</v>
      </c>
      <c r="H20" s="44">
        <v>5</v>
      </c>
      <c r="I20" s="44">
        <v>5</v>
      </c>
      <c r="J20" s="44">
        <v>5</v>
      </c>
      <c r="K20" s="44">
        <v>5</v>
      </c>
      <c r="L20" s="44">
        <v>5</v>
      </c>
      <c r="M20" s="44">
        <v>5</v>
      </c>
      <c r="N20" s="44">
        <v>5</v>
      </c>
      <c r="O20" s="45">
        <f t="shared" si="2"/>
        <v>60</v>
      </c>
    </row>
    <row r="21" spans="1:15" ht="12.75">
      <c r="A21" s="34" t="s">
        <v>17</v>
      </c>
      <c r="B21" s="36" t="s">
        <v>18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750</v>
      </c>
      <c r="O21" s="45">
        <f t="shared" si="2"/>
        <v>750</v>
      </c>
    </row>
    <row r="22" spans="1:15" ht="12.75">
      <c r="A22" s="40" t="s">
        <v>22</v>
      </c>
      <c r="B22" s="41"/>
      <c r="C22" s="49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1"/>
      <c r="O22" s="45">
        <f t="shared" si="2"/>
        <v>0</v>
      </c>
    </row>
    <row r="23" spans="1:15" ht="12.75">
      <c r="A23" s="61" t="s">
        <v>8</v>
      </c>
      <c r="B23" s="36" t="s">
        <v>56</v>
      </c>
      <c r="C23" s="44">
        <v>10</v>
      </c>
      <c r="D23" s="44">
        <v>10</v>
      </c>
      <c r="E23" s="44">
        <v>10</v>
      </c>
      <c r="F23" s="44">
        <v>10</v>
      </c>
      <c r="G23" s="44">
        <v>10</v>
      </c>
      <c r="H23" s="44">
        <v>10</v>
      </c>
      <c r="I23" s="44">
        <v>10</v>
      </c>
      <c r="J23" s="44">
        <v>10</v>
      </c>
      <c r="K23" s="44">
        <v>10</v>
      </c>
      <c r="L23" s="44">
        <v>10</v>
      </c>
      <c r="M23" s="44">
        <v>10</v>
      </c>
      <c r="N23" s="44">
        <v>10</v>
      </c>
      <c r="O23" s="45">
        <f t="shared" si="2"/>
        <v>120</v>
      </c>
    </row>
    <row r="24" spans="1:15" ht="12.75">
      <c r="A24" s="62"/>
      <c r="B24" s="36" t="s">
        <v>66</v>
      </c>
      <c r="C24" s="48">
        <f>40*2</f>
        <v>80</v>
      </c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5">
        <f t="shared" si="2"/>
        <v>80</v>
      </c>
    </row>
    <row r="25" spans="1:15" ht="12.75">
      <c r="A25" s="62"/>
      <c r="B25" s="36" t="s">
        <v>7</v>
      </c>
      <c r="C25" s="48">
        <v>200</v>
      </c>
      <c r="D25" s="48">
        <v>200</v>
      </c>
      <c r="E25" s="48">
        <v>200</v>
      </c>
      <c r="F25" s="48">
        <v>200</v>
      </c>
      <c r="G25" s="48">
        <v>200</v>
      </c>
      <c r="H25" s="48">
        <v>200</v>
      </c>
      <c r="I25" s="48">
        <v>200</v>
      </c>
      <c r="J25" s="48">
        <v>200</v>
      </c>
      <c r="K25" s="48">
        <v>200</v>
      </c>
      <c r="L25" s="48">
        <v>200</v>
      </c>
      <c r="M25" s="48">
        <v>200</v>
      </c>
      <c r="N25" s="48">
        <v>200</v>
      </c>
      <c r="O25" s="45">
        <f t="shared" si="2"/>
        <v>2400</v>
      </c>
    </row>
    <row r="26" spans="1:15" ht="12.75">
      <c r="A26" s="63"/>
      <c r="B26" s="36" t="s">
        <v>63</v>
      </c>
      <c r="C26" s="44"/>
      <c r="D26" s="44"/>
      <c r="E26" s="44"/>
      <c r="F26" s="44">
        <v>40</v>
      </c>
      <c r="G26" s="44"/>
      <c r="H26" s="44"/>
      <c r="I26" s="44"/>
      <c r="J26" s="44">
        <v>40</v>
      </c>
      <c r="K26" s="44"/>
      <c r="L26" s="44"/>
      <c r="M26" s="44"/>
      <c r="N26" s="44">
        <v>40</v>
      </c>
      <c r="O26" s="45">
        <f aca="true" t="shared" si="3" ref="O26:O31">SUM(C26:N26)</f>
        <v>120</v>
      </c>
    </row>
    <row r="27" spans="1:15" ht="12.75">
      <c r="A27" s="57" t="s">
        <v>23</v>
      </c>
      <c r="B27" s="36" t="s">
        <v>52</v>
      </c>
      <c r="C27" s="44">
        <v>261.96</v>
      </c>
      <c r="D27" s="44">
        <v>261.96</v>
      </c>
      <c r="E27" s="44">
        <v>261.96</v>
      </c>
      <c r="F27" s="44">
        <v>261.96</v>
      </c>
      <c r="G27" s="44">
        <v>261.96</v>
      </c>
      <c r="H27" s="44">
        <v>261.96</v>
      </c>
      <c r="I27" s="44">
        <v>261.96</v>
      </c>
      <c r="J27" s="44">
        <v>261.96</v>
      </c>
      <c r="K27" s="44">
        <v>261.96</v>
      </c>
      <c r="L27" s="44">
        <v>261.96</v>
      </c>
      <c r="M27" s="44">
        <v>261.96</v>
      </c>
      <c r="N27" s="44">
        <v>261.96</v>
      </c>
      <c r="O27" s="45">
        <f t="shared" si="3"/>
        <v>3143.52</v>
      </c>
    </row>
    <row r="28" spans="1:15" ht="12.75">
      <c r="A28" s="57"/>
      <c r="B28" s="36" t="s">
        <v>67</v>
      </c>
      <c r="C28" s="44">
        <f>(2793*0.4)*0.09</f>
        <v>100.548</v>
      </c>
      <c r="D28" s="44">
        <f aca="true" t="shared" si="4" ref="D28:N28">(2793*0.4)*0.09</f>
        <v>100.548</v>
      </c>
      <c r="E28" s="44">
        <f t="shared" si="4"/>
        <v>100.548</v>
      </c>
      <c r="F28" s="44">
        <f t="shared" si="4"/>
        <v>100.548</v>
      </c>
      <c r="G28" s="44">
        <f t="shared" si="4"/>
        <v>100.548</v>
      </c>
      <c r="H28" s="44">
        <f t="shared" si="4"/>
        <v>100.548</v>
      </c>
      <c r="I28" s="44">
        <f t="shared" si="4"/>
        <v>100.548</v>
      </c>
      <c r="J28" s="44">
        <f t="shared" si="4"/>
        <v>100.548</v>
      </c>
      <c r="K28" s="44">
        <f t="shared" si="4"/>
        <v>100.548</v>
      </c>
      <c r="L28" s="44">
        <f t="shared" si="4"/>
        <v>100.548</v>
      </c>
      <c r="M28" s="44">
        <f t="shared" si="4"/>
        <v>100.548</v>
      </c>
      <c r="N28" s="44">
        <f t="shared" si="4"/>
        <v>100.548</v>
      </c>
      <c r="O28" s="45">
        <f t="shared" si="3"/>
        <v>1206.576</v>
      </c>
    </row>
    <row r="29" spans="1:15" ht="12.75">
      <c r="A29" s="57"/>
      <c r="B29" s="36" t="s">
        <v>24</v>
      </c>
      <c r="C29" s="44">
        <f>((2793*0.4)+1000)*0.08</f>
        <v>169.37599999999998</v>
      </c>
      <c r="D29" s="44">
        <f aca="true" t="shared" si="5" ref="D29:N29">((2793*0.4)+1000)*0.08</f>
        <v>169.37599999999998</v>
      </c>
      <c r="E29" s="44">
        <f t="shared" si="5"/>
        <v>169.37599999999998</v>
      </c>
      <c r="F29" s="44">
        <f t="shared" si="5"/>
        <v>169.37599999999998</v>
      </c>
      <c r="G29" s="44">
        <f t="shared" si="5"/>
        <v>169.37599999999998</v>
      </c>
      <c r="H29" s="44">
        <f t="shared" si="5"/>
        <v>169.37599999999998</v>
      </c>
      <c r="I29" s="44">
        <f t="shared" si="5"/>
        <v>169.37599999999998</v>
      </c>
      <c r="J29" s="44">
        <f t="shared" si="5"/>
        <v>169.37599999999998</v>
      </c>
      <c r="K29" s="44">
        <f t="shared" si="5"/>
        <v>169.37599999999998</v>
      </c>
      <c r="L29" s="44">
        <f t="shared" si="5"/>
        <v>169.37599999999998</v>
      </c>
      <c r="M29" s="44">
        <f t="shared" si="5"/>
        <v>169.37599999999998</v>
      </c>
      <c r="N29" s="44">
        <f t="shared" si="5"/>
        <v>169.37599999999998</v>
      </c>
      <c r="O29" s="45">
        <f t="shared" si="3"/>
        <v>2032.5119999999997</v>
      </c>
    </row>
    <row r="30" spans="1:15" ht="12.75">
      <c r="A30" s="57"/>
      <c r="B30" s="36" t="s">
        <v>64</v>
      </c>
      <c r="C30" s="44">
        <v>0</v>
      </c>
      <c r="D30" s="44">
        <v>0</v>
      </c>
      <c r="E30" s="44">
        <v>0</v>
      </c>
      <c r="F30" s="44">
        <v>30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f>500*0.6</f>
        <v>300</v>
      </c>
      <c r="O30" s="45">
        <f t="shared" si="3"/>
        <v>330</v>
      </c>
    </row>
    <row r="31" spans="1:15" ht="12.75">
      <c r="A31" s="57"/>
      <c r="B31" s="36" t="s">
        <v>65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f>4.8*50</f>
        <v>240</v>
      </c>
      <c r="O31" s="45">
        <f t="shared" si="3"/>
        <v>240</v>
      </c>
    </row>
    <row r="32" spans="1:15" ht="12.75">
      <c r="A32" s="34" t="s">
        <v>26</v>
      </c>
      <c r="B32" s="17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5"/>
    </row>
    <row r="33" spans="1:15" ht="12.75">
      <c r="A33" s="66"/>
      <c r="B33" s="67"/>
      <c r="C33" s="47">
        <f aca="true" t="shared" si="6" ref="C33:O33">SUM(C4:C32)</f>
        <v>2140.744</v>
      </c>
      <c r="D33" s="47">
        <f t="shared" si="6"/>
        <v>2061.744</v>
      </c>
      <c r="E33" s="47">
        <f t="shared" si="6"/>
        <v>2082.744</v>
      </c>
      <c r="F33" s="47">
        <f t="shared" si="6"/>
        <v>2486.9440000000004</v>
      </c>
      <c r="G33" s="47">
        <f t="shared" si="6"/>
        <v>2314.7440000000006</v>
      </c>
      <c r="H33" s="47">
        <f t="shared" si="6"/>
        <v>2315.7440000000006</v>
      </c>
      <c r="I33" s="47">
        <f t="shared" si="6"/>
        <v>2316.7440000000006</v>
      </c>
      <c r="J33" s="47">
        <f t="shared" si="6"/>
        <v>2357.7440000000006</v>
      </c>
      <c r="K33" s="47">
        <f t="shared" si="6"/>
        <v>2318.7440000000006</v>
      </c>
      <c r="L33" s="47">
        <f t="shared" si="6"/>
        <v>2334.7440000000006</v>
      </c>
      <c r="M33" s="47">
        <f t="shared" si="6"/>
        <v>2320.7440000000006</v>
      </c>
      <c r="N33" s="47">
        <f t="shared" si="6"/>
        <v>3651.7440000000006</v>
      </c>
      <c r="O33" s="47">
        <f t="shared" si="6"/>
        <v>28703.128</v>
      </c>
    </row>
    <row r="35" spans="3:14" ht="12.7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ht="12.75">
      <c r="C36" s="11"/>
    </row>
  </sheetData>
  <mergeCells count="8">
    <mergeCell ref="A27:A31"/>
    <mergeCell ref="C1:N1"/>
    <mergeCell ref="A8:A11"/>
    <mergeCell ref="A4:A7"/>
    <mergeCell ref="A14:A16"/>
    <mergeCell ref="A23:A26"/>
    <mergeCell ref="A12:A13"/>
    <mergeCell ref="A17:A20"/>
  </mergeCells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8"/>
  <sheetViews>
    <sheetView zoomScale="95" zoomScaleNormal="95" workbookViewId="0" topLeftCell="A1">
      <selection activeCell="C5" sqref="C5"/>
    </sheetView>
  </sheetViews>
  <sheetFormatPr defaultColWidth="11.421875" defaultRowHeight="12.75"/>
  <cols>
    <col min="1" max="1" width="19.421875" style="1" customWidth="1"/>
    <col min="2" max="3" width="9.7109375" style="9" customWidth="1"/>
    <col min="4" max="11" width="9.7109375" style="8" customWidth="1"/>
    <col min="12" max="16384" width="11.421875" style="2" customWidth="1"/>
  </cols>
  <sheetData>
    <row r="1" spans="2:11" ht="12.75">
      <c r="B1" s="9">
        <v>0</v>
      </c>
      <c r="C1" s="9">
        <v>1</v>
      </c>
      <c r="D1" s="8">
        <v>2</v>
      </c>
      <c r="E1" s="8">
        <v>3</v>
      </c>
      <c r="F1" s="8">
        <v>4</v>
      </c>
      <c r="G1" s="8">
        <v>5</v>
      </c>
      <c r="H1" s="8">
        <v>6</v>
      </c>
      <c r="I1" s="8">
        <v>7</v>
      </c>
      <c r="J1" s="8">
        <v>9</v>
      </c>
      <c r="K1" s="8">
        <v>10</v>
      </c>
    </row>
    <row r="2" spans="1:11" ht="12.75">
      <c r="A2" s="17">
        <v>0.05</v>
      </c>
      <c r="B2" s="21">
        <v>2010</v>
      </c>
      <c r="C2" s="21">
        <v>2011</v>
      </c>
      <c r="D2" s="21">
        <v>2012</v>
      </c>
      <c r="E2" s="21">
        <v>2013</v>
      </c>
      <c r="F2" s="21">
        <v>2014</v>
      </c>
      <c r="G2" s="21">
        <v>2015</v>
      </c>
      <c r="H2" s="21">
        <v>2016</v>
      </c>
      <c r="I2" s="21">
        <v>2017</v>
      </c>
      <c r="J2" s="21">
        <v>2018</v>
      </c>
      <c r="K2" s="21">
        <v>2019</v>
      </c>
    </row>
    <row r="3" spans="1:11" ht="12.75">
      <c r="A3" s="17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2.75">
      <c r="A4" s="18" t="s">
        <v>10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2.75">
      <c r="A5" s="17" t="s">
        <v>11</v>
      </c>
      <c r="B5" s="13">
        <f>SUM('2010'!O4:O7)</f>
        <v>13624.32</v>
      </c>
      <c r="C5" s="13">
        <f>+B5*(A2+1)</f>
        <v>14305.536</v>
      </c>
      <c r="D5" s="13">
        <f>+C5*($A$2+1)</f>
        <v>15020.812800000002</v>
      </c>
      <c r="E5" s="13">
        <f aca="true" t="shared" si="0" ref="E5:K5">+D5*($A$2+1)</f>
        <v>15771.853440000003</v>
      </c>
      <c r="F5" s="13">
        <f t="shared" si="0"/>
        <v>16560.446112000005</v>
      </c>
      <c r="G5" s="13">
        <f t="shared" si="0"/>
        <v>17388.468417600005</v>
      </c>
      <c r="H5" s="13">
        <f t="shared" si="0"/>
        <v>18257.891838480005</v>
      </c>
      <c r="I5" s="13">
        <f t="shared" si="0"/>
        <v>19170.786430404005</v>
      </c>
      <c r="J5" s="13">
        <f t="shared" si="0"/>
        <v>20129.325751924207</v>
      </c>
      <c r="K5" s="13">
        <f t="shared" si="0"/>
        <v>21135.792039520416</v>
      </c>
    </row>
    <row r="6" spans="1:11" ht="12.75">
      <c r="A6" s="17" t="s">
        <v>2</v>
      </c>
      <c r="B6" s="13">
        <f>SUM('2010'!O8:O11)</f>
        <v>4326</v>
      </c>
      <c r="C6" s="13">
        <f>+B6*($A$2+1)</f>
        <v>4542.3</v>
      </c>
      <c r="D6" s="13">
        <f aca="true" t="shared" si="1" ref="D6:K6">+C6*($A$2+1)</f>
        <v>4769.415</v>
      </c>
      <c r="E6" s="13">
        <f t="shared" si="1"/>
        <v>5007.88575</v>
      </c>
      <c r="F6" s="13">
        <f t="shared" si="1"/>
        <v>5258.280037500001</v>
      </c>
      <c r="G6" s="13">
        <f t="shared" si="1"/>
        <v>5521.194039375001</v>
      </c>
      <c r="H6" s="13">
        <f t="shared" si="1"/>
        <v>5797.253741343751</v>
      </c>
      <c r="I6" s="13">
        <f t="shared" si="1"/>
        <v>6087.116428410939</v>
      </c>
      <c r="J6" s="13">
        <f t="shared" si="1"/>
        <v>6391.472249831486</v>
      </c>
      <c r="K6" s="13">
        <f t="shared" si="1"/>
        <v>6711.045862323061</v>
      </c>
    </row>
    <row r="7" spans="1:11" ht="12.75">
      <c r="A7" s="17" t="s">
        <v>5</v>
      </c>
      <c r="B7" s="13">
        <f>SUM('2010'!O12:O13)</f>
        <v>103.2</v>
      </c>
      <c r="C7" s="13">
        <f>+B7*(1+$A$2)</f>
        <v>108.36000000000001</v>
      </c>
      <c r="D7" s="13">
        <f aca="true" t="shared" si="2" ref="D7:K7">+C7*(1+$A$2)</f>
        <v>113.77800000000002</v>
      </c>
      <c r="E7" s="13">
        <f t="shared" si="2"/>
        <v>119.46690000000002</v>
      </c>
      <c r="F7" s="13">
        <f t="shared" si="2"/>
        <v>125.44024500000003</v>
      </c>
      <c r="G7" s="13">
        <f t="shared" si="2"/>
        <v>131.71225725000005</v>
      </c>
      <c r="H7" s="13">
        <f t="shared" si="2"/>
        <v>138.29787011250005</v>
      </c>
      <c r="I7" s="13">
        <f t="shared" si="2"/>
        <v>145.21276361812505</v>
      </c>
      <c r="J7" s="13">
        <f t="shared" si="2"/>
        <v>152.4734017990313</v>
      </c>
      <c r="K7" s="13">
        <f t="shared" si="2"/>
        <v>160.09707188898287</v>
      </c>
    </row>
    <row r="8" spans="1:11" ht="12.75">
      <c r="A8" s="17" t="s">
        <v>13</v>
      </c>
      <c r="B8" s="13">
        <f>SUM('2010'!O14:O16)</f>
        <v>0</v>
      </c>
      <c r="C8" s="13">
        <f>75+30+15</f>
        <v>120</v>
      </c>
      <c r="D8" s="13">
        <f>C8*(1+$A$2)</f>
        <v>126</v>
      </c>
      <c r="E8" s="13">
        <f aca="true" t="shared" si="3" ref="E8:K8">D8*(1+$A$2)</f>
        <v>132.3</v>
      </c>
      <c r="F8" s="13">
        <f t="shared" si="3"/>
        <v>138.91500000000002</v>
      </c>
      <c r="G8" s="13">
        <f t="shared" si="3"/>
        <v>145.86075000000002</v>
      </c>
      <c r="H8" s="13">
        <f t="shared" si="3"/>
        <v>153.15378750000002</v>
      </c>
      <c r="I8" s="13">
        <f t="shared" si="3"/>
        <v>160.81147687500004</v>
      </c>
      <c r="J8" s="13">
        <f t="shared" si="3"/>
        <v>168.85205071875004</v>
      </c>
      <c r="K8" s="13">
        <f t="shared" si="3"/>
        <v>177.29465325468755</v>
      </c>
    </row>
    <row r="9" spans="1:11" ht="12.75">
      <c r="A9" s="17" t="s">
        <v>28</v>
      </c>
      <c r="B9" s="13">
        <f>SUM('2010'!O17:O20)</f>
        <v>227</v>
      </c>
      <c r="C9" s="13">
        <f>B9*(1+$A$2)</f>
        <v>238.35000000000002</v>
      </c>
      <c r="D9" s="13">
        <f aca="true" t="shared" si="4" ref="D9:K9">C9*(1+$A$2)</f>
        <v>250.26750000000004</v>
      </c>
      <c r="E9" s="13">
        <f t="shared" si="4"/>
        <v>262.78087500000004</v>
      </c>
      <c r="F9" s="13">
        <f t="shared" si="4"/>
        <v>275.9199187500001</v>
      </c>
      <c r="G9" s="13">
        <f t="shared" si="4"/>
        <v>289.7159146875001</v>
      </c>
      <c r="H9" s="13">
        <f t="shared" si="4"/>
        <v>304.20171042187513</v>
      </c>
      <c r="I9" s="13">
        <f t="shared" si="4"/>
        <v>319.4117959429689</v>
      </c>
      <c r="J9" s="13">
        <f t="shared" si="4"/>
        <v>335.3823857401174</v>
      </c>
      <c r="K9" s="13">
        <f t="shared" si="4"/>
        <v>352.1515050271233</v>
      </c>
    </row>
    <row r="10" spans="1:11" ht="12.75">
      <c r="A10" s="17" t="s">
        <v>17</v>
      </c>
      <c r="B10" s="13">
        <f>SUM('2010'!O21)</f>
        <v>750</v>
      </c>
      <c r="C10" s="13">
        <f>B10*1.0511</f>
        <v>788.3249999999999</v>
      </c>
      <c r="D10" s="13">
        <f aca="true" t="shared" si="5" ref="D10:K10">C10*1.0511</f>
        <v>828.6084074999999</v>
      </c>
      <c r="E10" s="13">
        <f t="shared" si="5"/>
        <v>870.9502971232498</v>
      </c>
      <c r="F10" s="13">
        <f t="shared" si="5"/>
        <v>915.4558573062478</v>
      </c>
      <c r="G10" s="13">
        <f t="shared" si="5"/>
        <v>962.235651614597</v>
      </c>
      <c r="H10" s="13">
        <f t="shared" si="5"/>
        <v>1011.4058934121028</v>
      </c>
      <c r="I10" s="13">
        <f t="shared" si="5"/>
        <v>1063.0887345654612</v>
      </c>
      <c r="J10" s="13">
        <f t="shared" si="5"/>
        <v>1117.4125689017562</v>
      </c>
      <c r="K10" s="13">
        <f t="shared" si="5"/>
        <v>1174.5123511726358</v>
      </c>
    </row>
    <row r="11" spans="1:11" ht="12.75">
      <c r="A11" s="17"/>
      <c r="B11" s="15">
        <f>SUM(B5:B10)</f>
        <v>19030.52</v>
      </c>
      <c r="C11" s="15">
        <f aca="true" t="shared" si="6" ref="C11:K11">SUM(C5:C10)</f>
        <v>20102.871</v>
      </c>
      <c r="D11" s="15">
        <f t="shared" si="6"/>
        <v>21108.8817075</v>
      </c>
      <c r="E11" s="15">
        <f t="shared" si="6"/>
        <v>22165.237262123253</v>
      </c>
      <c r="F11" s="15">
        <f t="shared" si="6"/>
        <v>23274.45717055626</v>
      </c>
      <c r="G11" s="15">
        <f t="shared" si="6"/>
        <v>24439.1870305271</v>
      </c>
      <c r="H11" s="15">
        <f t="shared" si="6"/>
        <v>25662.204841270235</v>
      </c>
      <c r="I11" s="15">
        <f t="shared" si="6"/>
        <v>26946.4276298165</v>
      </c>
      <c r="J11" s="15">
        <f t="shared" si="6"/>
        <v>28294.918408915346</v>
      </c>
      <c r="K11" s="15">
        <f t="shared" si="6"/>
        <v>29710.89348318691</v>
      </c>
    </row>
    <row r="12" spans="1:11" ht="12.75">
      <c r="A12" s="17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18" t="s">
        <v>22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12.75">
      <c r="A14" s="17" t="s">
        <v>8</v>
      </c>
      <c r="B14" s="13">
        <f>SUM('2010'!O23:O26)</f>
        <v>2720</v>
      </c>
      <c r="C14" s="13">
        <f>B14*(1+$A$2)</f>
        <v>2856</v>
      </c>
      <c r="D14" s="13">
        <f aca="true" t="shared" si="7" ref="D14:K14">C14*(1+$A$2)</f>
        <v>2998.8</v>
      </c>
      <c r="E14" s="13">
        <f t="shared" si="7"/>
        <v>3148.7400000000002</v>
      </c>
      <c r="F14" s="13">
        <f t="shared" si="7"/>
        <v>3306.1770000000006</v>
      </c>
      <c r="G14" s="13">
        <f t="shared" si="7"/>
        <v>3471.485850000001</v>
      </c>
      <c r="H14" s="13">
        <f t="shared" si="7"/>
        <v>3645.0601425000013</v>
      </c>
      <c r="I14" s="13">
        <f t="shared" si="7"/>
        <v>3827.3131496250016</v>
      </c>
      <c r="J14" s="13">
        <f t="shared" si="7"/>
        <v>4018.678807106252</v>
      </c>
      <c r="K14" s="13">
        <f t="shared" si="7"/>
        <v>4219.612747461565</v>
      </c>
    </row>
    <row r="15" spans="1:11" ht="12.75">
      <c r="A15" s="17" t="s">
        <v>23</v>
      </c>
      <c r="B15" s="13">
        <f>SUM('2010'!O27:O31)</f>
        <v>6952.607999999999</v>
      </c>
      <c r="C15" s="13">
        <f>+B15*(1+$A$2)</f>
        <v>7300.238399999999</v>
      </c>
      <c r="D15" s="13">
        <f aca="true" t="shared" si="8" ref="D15:K15">+C15*(1+$A$2)</f>
        <v>7665.250319999999</v>
      </c>
      <c r="E15" s="13">
        <f t="shared" si="8"/>
        <v>8048.512836</v>
      </c>
      <c r="F15" s="13">
        <f t="shared" si="8"/>
        <v>8450.9384778</v>
      </c>
      <c r="G15" s="13">
        <f t="shared" si="8"/>
        <v>8873.48540169</v>
      </c>
      <c r="H15" s="13">
        <f t="shared" si="8"/>
        <v>9317.159671774501</v>
      </c>
      <c r="I15" s="13">
        <f t="shared" si="8"/>
        <v>9783.017655363226</v>
      </c>
      <c r="J15" s="13">
        <f t="shared" si="8"/>
        <v>10272.168538131387</v>
      </c>
      <c r="K15" s="13">
        <f t="shared" si="8"/>
        <v>10785.776965037958</v>
      </c>
    </row>
    <row r="16" spans="1:11" ht="12.75">
      <c r="A16" s="17" t="s">
        <v>26</v>
      </c>
      <c r="B16" s="13">
        <f>SUM('2010'!O32)</f>
        <v>0</v>
      </c>
      <c r="C16" s="13"/>
      <c r="D16" s="13"/>
      <c r="E16" s="13"/>
      <c r="F16" s="13"/>
      <c r="G16" s="13"/>
      <c r="H16" s="13"/>
      <c r="I16" s="13"/>
      <c r="J16" s="13"/>
      <c r="K16" s="13"/>
    </row>
    <row r="17" spans="1:11" ht="12.75">
      <c r="A17" s="17"/>
      <c r="B17" s="15">
        <f>SUM(B14:B16)</f>
        <v>9672.608</v>
      </c>
      <c r="C17" s="15">
        <f aca="true" t="shared" si="9" ref="C17:K17">SUM(C14:C16)</f>
        <v>10156.238399999998</v>
      </c>
      <c r="D17" s="15">
        <f t="shared" si="9"/>
        <v>10664.050319999998</v>
      </c>
      <c r="E17" s="15">
        <f t="shared" si="9"/>
        <v>11197.252836</v>
      </c>
      <c r="F17" s="15">
        <f t="shared" si="9"/>
        <v>11757.115477800002</v>
      </c>
      <c r="G17" s="15">
        <f t="shared" si="9"/>
        <v>12344.971251690002</v>
      </c>
      <c r="H17" s="15">
        <f t="shared" si="9"/>
        <v>12962.219814274504</v>
      </c>
      <c r="I17" s="15">
        <f t="shared" si="9"/>
        <v>13610.330804988229</v>
      </c>
      <c r="J17" s="15">
        <f t="shared" si="9"/>
        <v>14290.847345237638</v>
      </c>
      <c r="K17" s="15">
        <f t="shared" si="9"/>
        <v>15005.389712499524</v>
      </c>
    </row>
    <row r="18" spans="1:11" s="16" customFormat="1" ht="12.75">
      <c r="A18" s="19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12.75">
      <c r="A19" s="17" t="s">
        <v>43</v>
      </c>
      <c r="B19" s="20">
        <f>+B17+B11</f>
        <v>28703.128</v>
      </c>
      <c r="C19" s="20">
        <f aca="true" t="shared" si="10" ref="C19:K19">+C17+C11</f>
        <v>30259.109399999998</v>
      </c>
      <c r="D19" s="20">
        <f t="shared" si="10"/>
        <v>31772.9320275</v>
      </c>
      <c r="E19" s="20">
        <f t="shared" si="10"/>
        <v>33362.49009812325</v>
      </c>
      <c r="F19" s="20">
        <f t="shared" si="10"/>
        <v>35031.57264835626</v>
      </c>
      <c r="G19" s="20">
        <f t="shared" si="10"/>
        <v>36784.158282217104</v>
      </c>
      <c r="H19" s="20">
        <f t="shared" si="10"/>
        <v>38624.42465554474</v>
      </c>
      <c r="I19" s="20">
        <f t="shared" si="10"/>
        <v>40556.758434804724</v>
      </c>
      <c r="J19" s="20">
        <f t="shared" si="10"/>
        <v>42585.765754152984</v>
      </c>
      <c r="K19" s="20">
        <f t="shared" si="10"/>
        <v>44716.28319568643</v>
      </c>
    </row>
    <row r="20" spans="8:11" ht="12.75">
      <c r="H20" s="11"/>
      <c r="I20" s="11"/>
      <c r="J20" s="11"/>
      <c r="K20" s="11"/>
    </row>
    <row r="21" spans="8:11" ht="12.75">
      <c r="H21" s="11"/>
      <c r="I21" s="11"/>
      <c r="J21" s="11"/>
      <c r="K21" s="11"/>
    </row>
    <row r="22" spans="2:11" ht="12.75"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>
      <c r="A25" s="2"/>
      <c r="B25" s="2"/>
      <c r="C25" s="2"/>
      <c r="D25" s="2"/>
      <c r="E25" s="2" t="s">
        <v>68</v>
      </c>
      <c r="F25" s="2"/>
      <c r="G25" s="2"/>
      <c r="H25" s="2"/>
      <c r="I25" s="2"/>
      <c r="J25" s="2"/>
      <c r="K25" s="2"/>
    </row>
    <row r="26" spans="1:11" ht="12.75">
      <c r="A26" s="2"/>
      <c r="B26" s="2"/>
      <c r="C26" s="2"/>
      <c r="D26" s="2"/>
      <c r="E26" s="2" t="s">
        <v>69</v>
      </c>
      <c r="F26" s="2"/>
      <c r="G26" s="2"/>
      <c r="H26" s="2"/>
      <c r="I26" s="2"/>
      <c r="J26" s="2"/>
      <c r="K26" s="2"/>
    </row>
    <row r="27" spans="1:1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8:11" ht="12.75">
      <c r="H46" s="11"/>
      <c r="I46" s="11"/>
      <c r="J46" s="11"/>
      <c r="K46" s="11"/>
    </row>
    <row r="47" spans="8:11" ht="12.75">
      <c r="H47" s="11"/>
      <c r="I47" s="11"/>
      <c r="J47" s="11"/>
      <c r="K47" s="11"/>
    </row>
    <row r="48" spans="8:11" ht="12.75">
      <c r="H48" s="11"/>
      <c r="I48" s="11"/>
      <c r="J48" s="11"/>
      <c r="K48" s="11"/>
    </row>
    <row r="49" spans="8:11" ht="12.75">
      <c r="H49" s="11"/>
      <c r="I49" s="11"/>
      <c r="J49" s="11"/>
      <c r="K49" s="11"/>
    </row>
    <row r="50" spans="8:11" ht="12.75">
      <c r="H50" s="11"/>
      <c r="I50" s="11"/>
      <c r="J50" s="11"/>
      <c r="K50" s="11"/>
    </row>
    <row r="51" spans="8:11" ht="12.75">
      <c r="H51" s="11"/>
      <c r="I51" s="11"/>
      <c r="J51" s="11"/>
      <c r="K51" s="11"/>
    </row>
    <row r="52" spans="8:11" ht="12.75">
      <c r="H52" s="11"/>
      <c r="I52" s="11"/>
      <c r="J52" s="11"/>
      <c r="K52" s="11"/>
    </row>
    <row r="53" spans="8:11" ht="12.75">
      <c r="H53" s="11"/>
      <c r="I53" s="11"/>
      <c r="J53" s="11"/>
      <c r="K53" s="11"/>
    </row>
    <row r="54" spans="8:11" ht="12.75">
      <c r="H54" s="11"/>
      <c r="I54" s="11"/>
      <c r="J54" s="11"/>
      <c r="K54" s="11"/>
    </row>
    <row r="55" spans="8:11" ht="12.75">
      <c r="H55" s="11"/>
      <c r="I55" s="11"/>
      <c r="J55" s="11"/>
      <c r="K55" s="11"/>
    </row>
    <row r="56" spans="8:11" ht="12.75">
      <c r="H56" s="11"/>
      <c r="I56" s="11"/>
      <c r="J56" s="11"/>
      <c r="K56" s="11"/>
    </row>
    <row r="57" spans="8:11" ht="12.75">
      <c r="H57" s="11"/>
      <c r="I57" s="11"/>
      <c r="J57" s="11"/>
      <c r="K57" s="11"/>
    </row>
    <row r="58" spans="8:11" ht="12.75">
      <c r="H58" s="11"/>
      <c r="I58" s="11"/>
      <c r="J58" s="11"/>
      <c r="K58" s="11"/>
    </row>
    <row r="59" spans="8:11" ht="12.75">
      <c r="H59" s="11"/>
      <c r="I59" s="11"/>
      <c r="J59" s="11"/>
      <c r="K59" s="11"/>
    </row>
    <row r="60" spans="8:11" ht="12.75">
      <c r="H60" s="11"/>
      <c r="I60" s="11"/>
      <c r="J60" s="11"/>
      <c r="K60" s="11"/>
    </row>
    <row r="61" spans="8:11" ht="12.75">
      <c r="H61" s="11"/>
      <c r="I61" s="11"/>
      <c r="J61" s="11"/>
      <c r="K61" s="11"/>
    </row>
    <row r="62" spans="8:11" ht="12.75">
      <c r="H62" s="11"/>
      <c r="I62" s="11"/>
      <c r="J62" s="11"/>
      <c r="K62" s="11"/>
    </row>
    <row r="63" spans="8:11" ht="12.75">
      <c r="H63" s="11"/>
      <c r="I63" s="11"/>
      <c r="J63" s="11"/>
      <c r="K63" s="11"/>
    </row>
    <row r="64" spans="8:11" ht="12.75">
      <c r="H64" s="11"/>
      <c r="I64" s="11"/>
      <c r="J64" s="11"/>
      <c r="K64" s="11"/>
    </row>
    <row r="65" spans="8:11" ht="12.75">
      <c r="H65" s="11"/>
      <c r="I65" s="11"/>
      <c r="J65" s="11"/>
      <c r="K65" s="11"/>
    </row>
    <row r="66" spans="8:11" ht="12.75">
      <c r="H66" s="11"/>
      <c r="I66" s="11"/>
      <c r="J66" s="11"/>
      <c r="K66" s="11"/>
    </row>
    <row r="67" spans="8:11" ht="12.75">
      <c r="H67" s="11"/>
      <c r="I67" s="11"/>
      <c r="J67" s="11"/>
      <c r="K67" s="11"/>
    </row>
    <row r="68" spans="8:11" ht="12.75">
      <c r="H68" s="11"/>
      <c r="I68" s="11"/>
      <c r="J68" s="11"/>
      <c r="K68" s="11"/>
    </row>
    <row r="69" spans="8:11" ht="12.75">
      <c r="H69" s="11"/>
      <c r="I69" s="11"/>
      <c r="J69" s="11"/>
      <c r="K69" s="11"/>
    </row>
    <row r="70" spans="8:11" ht="12.75">
      <c r="H70" s="11"/>
      <c r="I70" s="11"/>
      <c r="J70" s="11"/>
      <c r="K70" s="11"/>
    </row>
    <row r="71" spans="8:11" ht="12.75">
      <c r="H71" s="11"/>
      <c r="I71" s="11"/>
      <c r="J71" s="11"/>
      <c r="K71" s="11"/>
    </row>
    <row r="72" spans="8:11" ht="12.75">
      <c r="H72" s="11"/>
      <c r="I72" s="11"/>
      <c r="J72" s="11"/>
      <c r="K72" s="11"/>
    </row>
    <row r="73" spans="8:11" ht="12.75">
      <c r="H73" s="11"/>
      <c r="I73" s="11"/>
      <c r="J73" s="11"/>
      <c r="K73" s="11"/>
    </row>
    <row r="74" spans="8:11" ht="12.75">
      <c r="H74" s="11"/>
      <c r="I74" s="11"/>
      <c r="J74" s="11"/>
      <c r="K74" s="11"/>
    </row>
    <row r="75" spans="8:11" ht="12.75">
      <c r="H75" s="11"/>
      <c r="I75" s="11"/>
      <c r="J75" s="11"/>
      <c r="K75" s="11"/>
    </row>
    <row r="76" spans="8:11" ht="12.75">
      <c r="H76" s="11"/>
      <c r="I76" s="11"/>
      <c r="J76" s="11"/>
      <c r="K76" s="11"/>
    </row>
    <row r="77" spans="8:11" ht="12.75">
      <c r="H77" s="11"/>
      <c r="I77" s="11"/>
      <c r="J77" s="11"/>
      <c r="K77" s="11"/>
    </row>
    <row r="78" spans="8:11" ht="12.75">
      <c r="H78" s="11"/>
      <c r="I78" s="11"/>
      <c r="J78" s="11"/>
      <c r="K78" s="11"/>
    </row>
    <row r="79" spans="8:11" ht="12.75">
      <c r="H79" s="11"/>
      <c r="I79" s="11"/>
      <c r="J79" s="11"/>
      <c r="K79" s="11"/>
    </row>
    <row r="80" spans="8:11" ht="12.75">
      <c r="H80" s="11"/>
      <c r="I80" s="11"/>
      <c r="J80" s="11"/>
      <c r="K80" s="11"/>
    </row>
    <row r="81" spans="8:11" ht="12.75">
      <c r="H81" s="11"/>
      <c r="I81" s="11"/>
      <c r="J81" s="11"/>
      <c r="K81" s="11"/>
    </row>
    <row r="82" spans="8:11" ht="12.75">
      <c r="H82" s="11"/>
      <c r="I82" s="11"/>
      <c r="J82" s="11"/>
      <c r="K82" s="11"/>
    </row>
    <row r="83" spans="8:11" ht="12.75">
      <c r="H83" s="11"/>
      <c r="I83" s="11"/>
      <c r="J83" s="11"/>
      <c r="K83" s="11"/>
    </row>
    <row r="84" spans="8:11" ht="12.75">
      <c r="H84" s="11"/>
      <c r="I84" s="11"/>
      <c r="J84" s="11"/>
      <c r="K84" s="11"/>
    </row>
    <row r="85" spans="8:11" ht="12.75">
      <c r="H85" s="11"/>
      <c r="I85" s="11"/>
      <c r="J85" s="11"/>
      <c r="K85" s="11"/>
    </row>
    <row r="86" spans="8:11" ht="12.75">
      <c r="H86" s="11"/>
      <c r="I86" s="11"/>
      <c r="J86" s="11"/>
      <c r="K86" s="11"/>
    </row>
    <row r="87" spans="8:11" ht="12.75">
      <c r="H87" s="11"/>
      <c r="I87" s="11"/>
      <c r="J87" s="11"/>
      <c r="K87" s="11"/>
    </row>
    <row r="88" spans="8:11" ht="12.75">
      <c r="H88" s="11"/>
      <c r="I88" s="11"/>
      <c r="J88" s="11"/>
      <c r="K88" s="11"/>
    </row>
    <row r="89" spans="8:11" ht="12.75">
      <c r="H89" s="11"/>
      <c r="I89" s="11"/>
      <c r="J89" s="11"/>
      <c r="K89" s="11"/>
    </row>
    <row r="90" spans="8:11" ht="12.75">
      <c r="H90" s="11"/>
      <c r="I90" s="11"/>
      <c r="J90" s="11"/>
      <c r="K90" s="11"/>
    </row>
    <row r="91" spans="8:11" ht="12.75">
      <c r="H91" s="11"/>
      <c r="I91" s="11"/>
      <c r="J91" s="11"/>
      <c r="K91" s="11"/>
    </row>
    <row r="92" spans="8:11" ht="12.75">
      <c r="H92" s="11"/>
      <c r="I92" s="11"/>
      <c r="J92" s="11"/>
      <c r="K92" s="11"/>
    </row>
    <row r="93" spans="8:11" ht="12.75">
      <c r="H93" s="11"/>
      <c r="I93" s="11"/>
      <c r="J93" s="11"/>
      <c r="K93" s="11"/>
    </row>
    <row r="94" spans="8:11" ht="12.75">
      <c r="H94" s="11"/>
      <c r="I94" s="11"/>
      <c r="J94" s="11"/>
      <c r="K94" s="11"/>
    </row>
    <row r="95" spans="8:11" ht="12.75">
      <c r="H95" s="11"/>
      <c r="I95" s="11"/>
      <c r="J95" s="11"/>
      <c r="K95" s="11"/>
    </row>
    <row r="96" spans="8:11" ht="12.75">
      <c r="H96" s="11"/>
      <c r="I96" s="11"/>
      <c r="J96" s="11"/>
      <c r="K96" s="11"/>
    </row>
    <row r="97" spans="8:11" ht="12.75">
      <c r="H97" s="11"/>
      <c r="I97" s="11"/>
      <c r="J97" s="11"/>
      <c r="K97" s="11"/>
    </row>
    <row r="98" spans="8:11" ht="12.75">
      <c r="H98" s="11"/>
      <c r="I98" s="11"/>
      <c r="J98" s="11"/>
      <c r="K98" s="11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Alvihierro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Beto Malavé</cp:lastModifiedBy>
  <cp:lastPrinted>2009-05-07T16:24:26Z</cp:lastPrinted>
  <dcterms:created xsi:type="dcterms:W3CDTF">2006-04-04T14:12:40Z</dcterms:created>
  <dcterms:modified xsi:type="dcterms:W3CDTF">2009-05-07T16:24:47Z</dcterms:modified>
  <cp:category/>
  <cp:version/>
  <cp:contentType/>
  <cp:contentStatus/>
</cp:coreProperties>
</file>