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firstSheet="1" activeTab="1"/>
  </bookViews>
  <sheets>
    <sheet name="ER AÑOS ANTERIORES" sheetId="1" r:id="rId1"/>
    <sheet name="INVERSION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<sst xmlns="http://schemas.openxmlformats.org/spreadsheetml/2006/main" count="32" uniqueCount="31">
  <si>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Flujo de caja del proyecto</t>
  </si>
  <si>
    <t>Ingresos</t>
  </si>
  <si>
    <t>Costo de productos vendidos</t>
  </si>
  <si>
    <t>Depreciación</t>
  </si>
  <si>
    <t>Utilidad antes de impuestos</t>
  </si>
  <si>
    <t>Impuestos (25%)</t>
  </si>
  <si>
    <t>Utilidad neta</t>
  </si>
  <si>
    <t>Flujo de caja</t>
  </si>
  <si>
    <t>ANEXO 15</t>
  </si>
  <si>
    <t>VENTAS</t>
  </si>
  <si>
    <t>CHATARRA</t>
  </si>
  <si>
    <t>INGRESOS ACTIVOS</t>
  </si>
  <si>
    <t>GASTOS</t>
  </si>
  <si>
    <t>MOTOS</t>
  </si>
  <si>
    <t>ESCRITORIO</t>
  </si>
  <si>
    <t>SILLA</t>
  </si>
  <si>
    <t>COMPUTADORA</t>
  </si>
  <si>
    <t>CONGELADOR</t>
  </si>
  <si>
    <t>IMPRESORA</t>
  </si>
  <si>
    <t>TELEFONO</t>
  </si>
  <si>
    <t>CELULAR</t>
  </si>
  <si>
    <t>CANTIDAD</t>
  </si>
  <si>
    <t>EQUIPO</t>
  </si>
  <si>
    <t>PRECIO</t>
  </si>
  <si>
    <t>TOTAL</t>
  </si>
  <si>
    <t>ALQUILER (3 MESES)</t>
  </si>
  <si>
    <t>EMAILING</t>
  </si>
  <si>
    <t>CAJON REFRIGERANTE PARA TRANSPORTE</t>
  </si>
  <si>
    <t>GASTOS CONSTITUCION DE CIA</t>
  </si>
  <si>
    <t>MATRICULACION DE MOTOS</t>
  </si>
  <si>
    <t>EXTINTOR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</si>
</sst>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C0A]\ #,##0.00"/>
    <numFmt numFmtId="189" formatCode="[$$-409]#,##0.00"/>
    <numFmt numFmtId="190" formatCode="[$-300A]dddd\,\ dd&quot; de &quot;mmmm&quot; de &quot;yyyy"/>
    <numFmt numFmtId="191" formatCode="[$$-300A]\ #,##0.00"/>
  </numFmts>
  <fonts count="25">
    <font>
      <sz val="10"/>
      <name val="Arial"/>
      <family val="0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Book Antiqua"/>
      <family val="1"/>
    </font>
    <font>
      <b/>
      <sz val="8"/>
      <name val="Book Antiqua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56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2" fontId="6" fillId="24" borderId="1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4" borderId="0" xfId="0" applyNumberFormat="1" applyFont="1" applyFill="1" applyBorder="1" applyAlignment="1">
      <alignment/>
    </xf>
    <xf numFmtId="4" fontId="6" fillId="4" borderId="11" xfId="0" applyNumberFormat="1" applyFont="1" applyFill="1" applyBorder="1" applyAlignment="1">
      <alignment/>
    </xf>
    <xf numFmtId="191" fontId="7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191" fontId="7" fillId="0" borderId="21" xfId="0" applyNumberFormat="1" applyFont="1" applyBorder="1" applyAlignment="1">
      <alignment horizontal="center"/>
    </xf>
    <xf numFmtId="191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/>
    </xf>
    <xf numFmtId="191" fontId="7" fillId="0" borderId="24" xfId="0" applyNumberFormat="1" applyFont="1" applyBorder="1" applyAlignment="1">
      <alignment horizontal="right"/>
    </xf>
    <xf numFmtId="191" fontId="7" fillId="0" borderId="25" xfId="0" applyNumberFormat="1" applyFont="1" applyBorder="1" applyAlignment="1">
      <alignment horizontal="right"/>
    </xf>
    <xf numFmtId="0" fontId="7" fillId="0" borderId="26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/>
    </xf>
    <xf numFmtId="191" fontId="7" fillId="0" borderId="27" xfId="0" applyNumberFormat="1" applyFont="1" applyBorder="1" applyAlignment="1">
      <alignment horizontal="right"/>
    </xf>
    <xf numFmtId="191" fontId="7" fillId="0" borderId="2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/>
    </xf>
    <xf numFmtId="191" fontId="7" fillId="0" borderId="30" xfId="0" applyNumberFormat="1" applyFont="1" applyBorder="1" applyAlignment="1">
      <alignment horizontal="right"/>
    </xf>
    <xf numFmtId="191" fontId="7" fillId="0" borderId="3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21.57421875" style="2" customWidth="1"/>
    <col min="2" max="9" width="9.28125" style="1" bestFit="1" customWidth="1"/>
    <col min="10" max="16384" width="11.421875" style="2" customWidth="1"/>
  </cols>
  <sheetData>
    <row r="1" spans="1:9" ht="18.75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2" spans="1:9" ht="13.5" thickBot="1">
      <c r="A2" s="18"/>
      <c r="B2" s="19"/>
      <c r="C2" s="19"/>
      <c r="D2" s="19"/>
      <c r="E2" s="19"/>
      <c r="F2" s="19"/>
      <c r="G2" s="19"/>
      <c r="H2" s="19"/>
      <c r="I2" s="19"/>
    </row>
    <row r="3" spans="1:9" ht="15.75">
      <c r="A3" s="35" t="s">
        <v>0</v>
      </c>
      <c r="B3" s="36"/>
      <c r="C3" s="36"/>
      <c r="D3" s="36"/>
      <c r="E3" s="36"/>
      <c r="F3" s="36"/>
      <c r="G3" s="36"/>
      <c r="H3" s="36"/>
      <c r="I3" s="37"/>
    </row>
    <row r="4" spans="1:9" ht="15.75">
      <c r="A4" s="3"/>
      <c r="B4" s="20"/>
      <c r="C4" s="20"/>
      <c r="D4" s="20"/>
      <c r="E4" s="20"/>
      <c r="F4" s="20"/>
      <c r="G4" s="20"/>
      <c r="H4" s="20"/>
      <c r="I4" s="21"/>
    </row>
    <row r="5" spans="1:9" ht="14.25">
      <c r="A5" s="4"/>
      <c r="B5" s="5">
        <v>1998</v>
      </c>
      <c r="C5" s="22">
        <v>1999</v>
      </c>
      <c r="D5" s="5">
        <v>2000</v>
      </c>
      <c r="E5" s="22">
        <v>2001</v>
      </c>
      <c r="F5" s="5">
        <v>2002</v>
      </c>
      <c r="G5" s="22">
        <v>2003</v>
      </c>
      <c r="H5" s="5">
        <v>2004</v>
      </c>
      <c r="I5" s="22">
        <v>2005</v>
      </c>
    </row>
    <row r="6" spans="1:9" ht="14.25">
      <c r="A6" s="6" t="s">
        <v>1</v>
      </c>
      <c r="B6" s="7"/>
      <c r="C6" s="7"/>
      <c r="D6" s="7"/>
      <c r="E6" s="7"/>
      <c r="F6" s="7"/>
      <c r="G6" s="7"/>
      <c r="H6" s="7"/>
      <c r="I6" s="8"/>
    </row>
    <row r="7" spans="1:9" ht="13.5">
      <c r="A7" s="9" t="s">
        <v>9</v>
      </c>
      <c r="B7" s="23">
        <f>C7-(C7*0.1)</f>
        <v>43782.566309999995</v>
      </c>
      <c r="C7" s="23">
        <f>D7-(D7*0.1)</f>
        <v>48647.2959</v>
      </c>
      <c r="D7" s="23">
        <f>E7-(E7*0.1)</f>
        <v>54052.551</v>
      </c>
      <c r="E7" s="7">
        <v>60058.39</v>
      </c>
      <c r="F7" s="7">
        <v>92821.51</v>
      </c>
      <c r="G7" s="7">
        <v>76375.42</v>
      </c>
      <c r="H7" s="7">
        <v>84277.9</v>
      </c>
      <c r="I7" s="8">
        <v>93650.5</v>
      </c>
    </row>
    <row r="8" spans="1:9" ht="13.5">
      <c r="A8" s="10" t="s">
        <v>10</v>
      </c>
      <c r="B8" s="7">
        <f>0.05*B7</f>
        <v>2189.1283154999996</v>
      </c>
      <c r="C8" s="7">
        <f aca="true" t="shared" si="0" ref="C8:I8">0.05*C7</f>
        <v>2432.364795</v>
      </c>
      <c r="D8" s="7">
        <f t="shared" si="0"/>
        <v>2702.62755</v>
      </c>
      <c r="E8" s="7">
        <f t="shared" si="0"/>
        <v>3002.9195</v>
      </c>
      <c r="F8" s="7">
        <f t="shared" si="0"/>
        <v>4641.0755</v>
      </c>
      <c r="G8" s="7">
        <f t="shared" si="0"/>
        <v>3818.771</v>
      </c>
      <c r="H8" s="7">
        <f t="shared" si="0"/>
        <v>4213.8949999999995</v>
      </c>
      <c r="I8" s="8">
        <f t="shared" si="0"/>
        <v>4682.525000000001</v>
      </c>
    </row>
    <row r="9" spans="1:9" ht="14.25">
      <c r="A9" s="10" t="s">
        <v>11</v>
      </c>
      <c r="B9" s="13">
        <f>SUM(B7:B8)</f>
        <v>45971.69462549999</v>
      </c>
      <c r="C9" s="13">
        <f aca="true" t="shared" si="1" ref="C9:I9">SUM(C7:C8)</f>
        <v>51079.660695</v>
      </c>
      <c r="D9" s="13">
        <f t="shared" si="1"/>
        <v>56755.17855</v>
      </c>
      <c r="E9" s="13">
        <f t="shared" si="1"/>
        <v>63061.3095</v>
      </c>
      <c r="F9" s="13">
        <f t="shared" si="1"/>
        <v>97462.5855</v>
      </c>
      <c r="G9" s="13">
        <f t="shared" si="1"/>
        <v>80194.19099999999</v>
      </c>
      <c r="H9" s="13">
        <f t="shared" si="1"/>
        <v>88491.795</v>
      </c>
      <c r="I9" s="24">
        <f t="shared" si="1"/>
        <v>98333.025</v>
      </c>
    </row>
    <row r="10" spans="1:9" ht="13.5">
      <c r="A10" s="10" t="s">
        <v>2</v>
      </c>
      <c r="B10" s="7">
        <f>B9*0.55</f>
        <v>25284.432044024998</v>
      </c>
      <c r="C10" s="7">
        <f aca="true" t="shared" si="2" ref="C10:I10">C9*0.55</f>
        <v>28093.813382250002</v>
      </c>
      <c r="D10" s="7">
        <f t="shared" si="2"/>
        <v>31215.3482025</v>
      </c>
      <c r="E10" s="7">
        <f t="shared" si="2"/>
        <v>34683.720225000005</v>
      </c>
      <c r="F10" s="7">
        <f t="shared" si="2"/>
        <v>53604.42202500001</v>
      </c>
      <c r="G10" s="7">
        <f t="shared" si="2"/>
        <v>44106.805049999995</v>
      </c>
      <c r="H10" s="7">
        <f t="shared" si="2"/>
        <v>48670.487250000006</v>
      </c>
      <c r="I10" s="8">
        <f t="shared" si="2"/>
        <v>54083.16375</v>
      </c>
    </row>
    <row r="11" spans="1:9" ht="12.75">
      <c r="A11" s="38" t="s">
        <v>12</v>
      </c>
      <c r="B11" s="30">
        <f>C11-(C11*0.05)</f>
        <v>16102.5</v>
      </c>
      <c r="C11" s="30">
        <v>16950</v>
      </c>
      <c r="D11" s="30">
        <v>18700</v>
      </c>
      <c r="E11" s="30">
        <v>20000</v>
      </c>
      <c r="F11" s="30">
        <v>33000</v>
      </c>
      <c r="G11" s="30">
        <v>20100</v>
      </c>
      <c r="H11" s="30">
        <v>22300</v>
      </c>
      <c r="I11" s="32">
        <v>35000</v>
      </c>
    </row>
    <row r="12" spans="1:9" ht="12.75">
      <c r="A12" s="39"/>
      <c r="B12" s="31"/>
      <c r="C12" s="31"/>
      <c r="D12" s="31"/>
      <c r="E12" s="31"/>
      <c r="F12" s="31"/>
      <c r="G12" s="31"/>
      <c r="H12" s="31"/>
      <c r="I12" s="33"/>
    </row>
    <row r="13" spans="1:9" ht="1.5" customHeight="1">
      <c r="A13" s="39"/>
      <c r="B13" s="31"/>
      <c r="C13" s="31"/>
      <c r="D13" s="31"/>
      <c r="E13" s="31"/>
      <c r="F13" s="31"/>
      <c r="G13" s="31"/>
      <c r="H13" s="31"/>
      <c r="I13" s="33"/>
    </row>
    <row r="14" spans="1:9" ht="13.5">
      <c r="A14" s="10" t="s">
        <v>3</v>
      </c>
      <c r="B14" s="7">
        <f aca="true" t="shared" si="3" ref="B14:G14">C14-(C14*0.03)</f>
        <v>1615.96568956226</v>
      </c>
      <c r="C14" s="7">
        <f t="shared" si="3"/>
        <v>1665.944009858</v>
      </c>
      <c r="D14" s="7">
        <f t="shared" si="3"/>
        <v>1717.4680514000001</v>
      </c>
      <c r="E14" s="7">
        <f t="shared" si="3"/>
        <v>1770.58562</v>
      </c>
      <c r="F14" s="7">
        <f t="shared" si="3"/>
        <v>1825.346</v>
      </c>
      <c r="G14" s="7">
        <f t="shared" si="3"/>
        <v>1881.8</v>
      </c>
      <c r="H14" s="7">
        <f>I14-(I14*0.03)</f>
        <v>1940</v>
      </c>
      <c r="I14" s="25">
        <v>2000</v>
      </c>
    </row>
    <row r="15" spans="1:9" ht="13.5">
      <c r="A15" s="10" t="s">
        <v>4</v>
      </c>
      <c r="B15" s="7">
        <f>B9-B10-B11-B14</f>
        <v>2968.796891912735</v>
      </c>
      <c r="C15" s="7">
        <f aca="true" t="shared" si="4" ref="C15:I15">C9-C10-C11-C14</f>
        <v>4369.903302891997</v>
      </c>
      <c r="D15" s="7">
        <f t="shared" si="4"/>
        <v>5122.362296099996</v>
      </c>
      <c r="E15" s="7">
        <f t="shared" si="4"/>
        <v>6607.003654999999</v>
      </c>
      <c r="F15" s="7">
        <f t="shared" si="4"/>
        <v>9032.817474999994</v>
      </c>
      <c r="G15" s="7">
        <f t="shared" si="4"/>
        <v>14105.585949999997</v>
      </c>
      <c r="H15" s="7">
        <f t="shared" si="4"/>
        <v>15581.307749999993</v>
      </c>
      <c r="I15" s="8">
        <f t="shared" si="4"/>
        <v>7249.8612499999945</v>
      </c>
    </row>
    <row r="16" spans="1:9" ht="13.5">
      <c r="A16" s="10" t="s">
        <v>5</v>
      </c>
      <c r="B16" s="11">
        <f>B15*0.25</f>
        <v>742.1992229781838</v>
      </c>
      <c r="C16" s="11">
        <f aca="true" t="shared" si="5" ref="C16:I16">C15*0.25</f>
        <v>1092.4758257229992</v>
      </c>
      <c r="D16" s="11">
        <f t="shared" si="5"/>
        <v>1280.590574024999</v>
      </c>
      <c r="E16" s="11">
        <f t="shared" si="5"/>
        <v>1651.7509137499997</v>
      </c>
      <c r="F16" s="11">
        <f t="shared" si="5"/>
        <v>2258.2043687499986</v>
      </c>
      <c r="G16" s="11">
        <f t="shared" si="5"/>
        <v>3526.3964874999992</v>
      </c>
      <c r="H16" s="11">
        <f t="shared" si="5"/>
        <v>3895.326937499998</v>
      </c>
      <c r="I16" s="26">
        <f t="shared" si="5"/>
        <v>1812.4653124999986</v>
      </c>
    </row>
    <row r="17" spans="1:9" ht="14.25">
      <c r="A17" s="12" t="s">
        <v>6</v>
      </c>
      <c r="B17" s="27">
        <f>B15-B16</f>
        <v>2226.5976689345516</v>
      </c>
      <c r="C17" s="27">
        <f aca="true" t="shared" si="6" ref="C17:I17">C15-C16</f>
        <v>3277.4274771689975</v>
      </c>
      <c r="D17" s="27">
        <f t="shared" si="6"/>
        <v>3841.7717220749964</v>
      </c>
      <c r="E17" s="27">
        <f t="shared" si="6"/>
        <v>4955.2527412499985</v>
      </c>
      <c r="F17" s="27">
        <f t="shared" si="6"/>
        <v>6774.613106249995</v>
      </c>
      <c r="G17" s="27">
        <f t="shared" si="6"/>
        <v>10579.189462499999</v>
      </c>
      <c r="H17" s="27">
        <f t="shared" si="6"/>
        <v>11685.980812499994</v>
      </c>
      <c r="I17" s="28">
        <f t="shared" si="6"/>
        <v>5437.395937499996</v>
      </c>
    </row>
    <row r="18" spans="1:9" ht="14.25">
      <c r="A18" s="12" t="s">
        <v>7</v>
      </c>
      <c r="B18" s="13"/>
      <c r="C18" s="13"/>
      <c r="D18" s="13"/>
      <c r="E18" s="13"/>
      <c r="F18" s="13"/>
      <c r="G18" s="13"/>
      <c r="H18" s="13"/>
      <c r="I18" s="24"/>
    </row>
    <row r="19" spans="1:9" ht="13.5">
      <c r="A19" s="10"/>
      <c r="B19" s="7"/>
      <c r="C19" s="7"/>
      <c r="D19" s="7"/>
      <c r="E19" s="7"/>
      <c r="F19" s="7"/>
      <c r="G19" s="7"/>
      <c r="H19" s="7"/>
      <c r="I19" s="8"/>
    </row>
    <row r="20" spans="1:9" ht="15" thickBot="1">
      <c r="A20" s="14"/>
      <c r="B20" s="15"/>
      <c r="C20" s="15"/>
      <c r="D20" s="15"/>
      <c r="E20" s="15"/>
      <c r="F20" s="15"/>
      <c r="G20" s="15"/>
      <c r="H20" s="15"/>
      <c r="I20" s="16"/>
    </row>
  </sheetData>
  <sheetProtection/>
  <mergeCells count="11">
    <mergeCell ref="F11:F13"/>
    <mergeCell ref="G11:G13"/>
    <mergeCell ref="H11:H13"/>
    <mergeCell ref="I11:I13"/>
    <mergeCell ref="A1:I1"/>
    <mergeCell ref="A3:I3"/>
    <mergeCell ref="A11:A13"/>
    <mergeCell ref="B11:B13"/>
    <mergeCell ref="C11:C13"/>
    <mergeCell ref="D11:D13"/>
    <mergeCell ref="E11:E1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7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1.421875" style="2" customWidth="1"/>
    <col min="2" max="2" width="22.140625" style="17" bestFit="1" customWidth="1"/>
    <col min="3" max="3" width="34.421875" style="17" bestFit="1" customWidth="1"/>
    <col min="4" max="4" width="11.421875" style="29" customWidth="1"/>
    <col min="5" max="5" width="19.140625" style="29" bestFit="1" customWidth="1"/>
    <col min="6" max="12" width="11.421875" style="17" customWidth="1"/>
    <col min="13" max="39" width="11.421875" style="1" customWidth="1"/>
    <col min="40" max="16384" width="11.421875" style="2" customWidth="1"/>
  </cols>
  <sheetData>
    <row r="1" ht="13.5" thickBot="1"/>
    <row r="2" spans="2:5" ht="14.25" thickBot="1" thickTop="1">
      <c r="B2" s="40" t="s">
        <v>21</v>
      </c>
      <c r="C2" s="41" t="s">
        <v>22</v>
      </c>
      <c r="D2" s="42" t="s">
        <v>23</v>
      </c>
      <c r="E2" s="43" t="s">
        <v>24</v>
      </c>
    </row>
    <row r="3" spans="2:5" ht="12.75">
      <c r="B3" s="44">
        <v>2</v>
      </c>
      <c r="C3" s="45" t="s">
        <v>13</v>
      </c>
      <c r="D3" s="46">
        <v>1790</v>
      </c>
      <c r="E3" s="47">
        <f>+D3*B3</f>
        <v>3580</v>
      </c>
    </row>
    <row r="4" spans="2:5" ht="12.75">
      <c r="B4" s="44">
        <v>1</v>
      </c>
      <c r="C4" s="45" t="s">
        <v>14</v>
      </c>
      <c r="D4" s="46">
        <v>178</v>
      </c>
      <c r="E4" s="47">
        <f aca="true" t="shared" si="0" ref="E4:E16">+D4*B4</f>
        <v>178</v>
      </c>
    </row>
    <row r="5" spans="2:5" ht="12.75">
      <c r="B5" s="44">
        <v>1</v>
      </c>
      <c r="C5" s="45" t="s">
        <v>15</v>
      </c>
      <c r="D5" s="46">
        <v>92</v>
      </c>
      <c r="E5" s="47">
        <f t="shared" si="0"/>
        <v>92</v>
      </c>
    </row>
    <row r="6" spans="2:5" ht="12.75">
      <c r="B6" s="44">
        <v>1</v>
      </c>
      <c r="C6" s="45" t="s">
        <v>16</v>
      </c>
      <c r="D6" s="46">
        <v>750</v>
      </c>
      <c r="E6" s="47">
        <f t="shared" si="0"/>
        <v>750</v>
      </c>
    </row>
    <row r="7" spans="2:5" ht="12.75">
      <c r="B7" s="44">
        <v>2</v>
      </c>
      <c r="C7" s="45" t="s">
        <v>17</v>
      </c>
      <c r="D7" s="46">
        <v>1080</v>
      </c>
      <c r="E7" s="47">
        <f t="shared" si="0"/>
        <v>2160</v>
      </c>
    </row>
    <row r="8" spans="2:5" ht="12.75">
      <c r="B8" s="44">
        <v>1</v>
      </c>
      <c r="C8" s="45" t="s">
        <v>18</v>
      </c>
      <c r="D8" s="46">
        <v>250</v>
      </c>
      <c r="E8" s="47">
        <f t="shared" si="0"/>
        <v>250</v>
      </c>
    </row>
    <row r="9" spans="2:5" ht="12.75">
      <c r="B9" s="44">
        <v>1</v>
      </c>
      <c r="C9" s="45" t="s">
        <v>19</v>
      </c>
      <c r="D9" s="46">
        <v>170</v>
      </c>
      <c r="E9" s="47">
        <f t="shared" si="0"/>
        <v>170</v>
      </c>
    </row>
    <row r="10" spans="2:5" ht="12.75">
      <c r="B10" s="44">
        <v>2</v>
      </c>
      <c r="C10" s="45" t="s">
        <v>20</v>
      </c>
      <c r="D10" s="46">
        <v>50</v>
      </c>
      <c r="E10" s="47">
        <f t="shared" si="0"/>
        <v>100</v>
      </c>
    </row>
    <row r="11" spans="2:5" ht="12.75">
      <c r="B11" s="44">
        <v>2</v>
      </c>
      <c r="C11" s="45" t="s">
        <v>27</v>
      </c>
      <c r="D11" s="46">
        <v>2500</v>
      </c>
      <c r="E11" s="47">
        <f t="shared" si="0"/>
        <v>5000</v>
      </c>
    </row>
    <row r="12" spans="2:5" ht="12.75">
      <c r="B12" s="44">
        <v>2</v>
      </c>
      <c r="C12" s="45" t="s">
        <v>29</v>
      </c>
      <c r="D12" s="46">
        <v>40</v>
      </c>
      <c r="E12" s="47">
        <f t="shared" si="0"/>
        <v>80</v>
      </c>
    </row>
    <row r="13" spans="2:5" ht="12.75">
      <c r="B13" s="44">
        <v>1</v>
      </c>
      <c r="C13" s="45" t="s">
        <v>26</v>
      </c>
      <c r="D13" s="46">
        <f>50*1.12</f>
        <v>56.00000000000001</v>
      </c>
      <c r="E13" s="47">
        <f t="shared" si="0"/>
        <v>56.00000000000001</v>
      </c>
    </row>
    <row r="14" spans="2:5" ht="12.75">
      <c r="B14" s="44">
        <v>1</v>
      </c>
      <c r="C14" s="45" t="s">
        <v>30</v>
      </c>
      <c r="D14" s="46">
        <f>27.13*1.12</f>
        <v>30.3856</v>
      </c>
      <c r="E14" s="47">
        <f t="shared" si="0"/>
        <v>30.3856</v>
      </c>
    </row>
    <row r="15" spans="2:5" ht="12.75">
      <c r="B15" s="44"/>
      <c r="C15" s="45" t="s">
        <v>28</v>
      </c>
      <c r="D15" s="46">
        <v>500</v>
      </c>
      <c r="E15" s="47">
        <f t="shared" si="0"/>
        <v>0</v>
      </c>
    </row>
    <row r="16" spans="2:5" ht="13.5" thickBot="1">
      <c r="B16" s="48">
        <v>3</v>
      </c>
      <c r="C16" s="49" t="s">
        <v>25</v>
      </c>
      <c r="D16" s="50">
        <v>250</v>
      </c>
      <c r="E16" s="51">
        <f t="shared" si="0"/>
        <v>750</v>
      </c>
    </row>
    <row r="17" spans="2:5" ht="13.5" thickBot="1">
      <c r="B17" s="52" t="s">
        <v>24</v>
      </c>
      <c r="C17" s="53"/>
      <c r="D17" s="54"/>
      <c r="E17" s="55">
        <f>SUM(E3:E16)</f>
        <v>13196.3856</v>
      </c>
    </row>
    <row r="18" ht="13.5" thickTop="1"/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Alvihierro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Beto Malavé</cp:lastModifiedBy>
  <cp:lastPrinted>2009-05-07T16:20:35Z</cp:lastPrinted>
  <dcterms:created xsi:type="dcterms:W3CDTF">2006-03-17T14:52:51Z</dcterms:created>
  <dcterms:modified xsi:type="dcterms:W3CDTF">2009-05-07T16:20:40Z</dcterms:modified>
  <cp:category/>
  <cp:version/>
  <cp:contentType/>
  <cp:contentStatus/>
</cp:coreProperties>
</file>