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tabRatio="653" activeTab="1"/>
  </bookViews>
  <sheets>
    <sheet name="VENTAS TOTALES" sheetId="1" r:id="rId1"/>
    <sheet name="VENTAS POR PRODUCTO" sheetId="2" r:id="rId2"/>
  </sheets>
  <definedNames/>
  <calcPr fullCalcOnLoad="1"/>
</workbook>
</file>

<file path=xl/sharedStrings.xml><?xml version="1.0" encoding="utf-8"?>
<sst xmlns="http://schemas.openxmlformats.org/spreadsheetml/2006/main" count="48" uniqueCount="23">
  <si>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</si>
  <si>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</si>
  <si>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</si>
  <si>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</si>
  <si>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</si>
  <si>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</si>
  <si>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</si>
  <si>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</si>
  <si>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</si>
  <si>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</si>
  <si>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</si>
  <si>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OCTUBRE</t>
  </si>
  <si>
    <t>TOTAL AÑO</t>
  </si>
  <si>
    <t>Variacion anual</t>
  </si>
  <si>
    <t>Incremento %</t>
  </si>
  <si>
    <t>CERVEZA</t>
  </si>
  <si>
    <t>WHISKY</t>
  </si>
  <si>
    <t>VODKA</t>
  </si>
  <si>
    <t>AGUA MINERAL</t>
  </si>
  <si>
    <t>AGUA TONICA</t>
  </si>
  <si>
    <t>HIELO</t>
  </si>
  <si>
    <t>UNIDADES VENDIDAS POR AÑO</t>
  </si>
  <si>
    <t>INGRESOS ANUALES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</si>
</sst>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409]#,##0.00"/>
    <numFmt numFmtId="189" formatCode="#,##0.000"/>
    <numFmt numFmtId="190" formatCode="[$$-440A]#,##0.00"/>
    <numFmt numFmtId="191" formatCode="0.0000"/>
    <numFmt numFmtId="192" formatCode="0.000"/>
    <numFmt numFmtId="193" formatCode="0.00000"/>
    <numFmt numFmtId="194" formatCode="[$$-340A]\ #,##0.00"/>
    <numFmt numFmtId="195" formatCode="0.000%"/>
    <numFmt numFmtId="196" formatCode="0.0000%"/>
    <numFmt numFmtId="197" formatCode="0.0%"/>
    <numFmt numFmtId="198" formatCode="[$$-300A]\ #,##0.00"/>
    <numFmt numFmtId="199" formatCode="[$$-80A]#,##0.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188" fontId="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9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0" fontId="2" fillId="3" borderId="1" xfId="0" applyFont="1" applyFill="1" applyBorder="1" applyAlignment="1">
      <alignment/>
    </xf>
    <xf numFmtId="10" fontId="2" fillId="3" borderId="2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10" fontId="2" fillId="4" borderId="2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10" fontId="2" fillId="5" borderId="2" xfId="0" applyNumberFormat="1" applyFont="1" applyFill="1" applyBorder="1" applyAlignment="1">
      <alignment/>
    </xf>
    <xf numFmtId="10" fontId="2" fillId="4" borderId="1" xfId="0" applyNumberFormat="1" applyFont="1" applyFill="1" applyBorder="1" applyAlignment="1">
      <alignment/>
    </xf>
    <xf numFmtId="19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88" fontId="1" fillId="0" borderId="2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198" fontId="0" fillId="0" borderId="1" xfId="0" applyNumberFormat="1" applyBorder="1" applyAlignment="1">
      <alignment/>
    </xf>
    <xf numFmtId="198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199" fontId="0" fillId="0" borderId="0" xfId="0" applyNumberFormat="1" applyAlignment="1">
      <alignment/>
    </xf>
    <xf numFmtId="199" fontId="3" fillId="6" borderId="0" xfId="0" applyNumberFormat="1" applyFont="1" applyFill="1" applyAlignment="1">
      <alignment horizontal="center"/>
    </xf>
    <xf numFmtId="199" fontId="0" fillId="0" borderId="0" xfId="0" applyNumberForma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98" fontId="0" fillId="2" borderId="1" xfId="0" applyNumberFormat="1" applyFill="1" applyBorder="1" applyAlignment="1">
      <alignment/>
    </xf>
    <xf numFmtId="198" fontId="0" fillId="2" borderId="1" xfId="0" applyNumberFormat="1" applyFill="1" applyBorder="1" applyAlignment="1">
      <alignment horizontal="center"/>
    </xf>
    <xf numFmtId="4" fontId="3" fillId="0" borderId="0" xfId="0" applyNumberFormat="1" applyFont="1" applyAlignment="1">
      <alignment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0" fontId="1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J24" sqref="J24"/>
    </sheetView>
  </sheetViews>
  <sheetFormatPr defaultColWidth="11.421875" defaultRowHeight="12.75"/>
  <cols>
    <col min="1" max="1" width="10.421875" style="1" bestFit="1" customWidth="1"/>
    <col min="2" max="2" width="9.140625" style="13" bestFit="1" customWidth="1"/>
    <col min="3" max="3" width="8.7109375" style="3" bestFit="1" customWidth="1"/>
    <col min="4" max="4" width="5.28125" style="22" bestFit="1" customWidth="1"/>
    <col min="5" max="5" width="4.8515625" style="3" bestFit="1" customWidth="1"/>
    <col min="6" max="6" width="8.7109375" style="3" bestFit="1" customWidth="1"/>
    <col min="7" max="14" width="9.57421875" style="3" bestFit="1" customWidth="1"/>
    <col min="15" max="16384" width="13.00390625" style="1" customWidth="1"/>
  </cols>
  <sheetData>
    <row r="2" ht="11.25">
      <c r="B2" s="21">
        <v>85000</v>
      </c>
    </row>
    <row r="3" spans="1:14" s="6" customFormat="1" ht="11.25">
      <c r="A3" s="50"/>
      <c r="B3" s="51"/>
      <c r="C3" s="4">
        <v>2010</v>
      </c>
      <c r="D3" s="23"/>
      <c r="E3" s="4"/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4">
        <v>2019</v>
      </c>
    </row>
    <row r="4" spans="1:14" ht="11.25">
      <c r="A4" s="16" t="s">
        <v>0</v>
      </c>
      <c r="B4" s="20">
        <v>0.07</v>
      </c>
      <c r="C4" s="7">
        <f>+B4*$B$2</f>
        <v>5950.000000000001</v>
      </c>
      <c r="D4" s="24">
        <f>+$D$16*B4</f>
        <v>985.32</v>
      </c>
      <c r="E4" s="7">
        <f>+C4/D4</f>
        <v>6.03864734299517</v>
      </c>
      <c r="F4" s="7">
        <f>+B4*$F$16</f>
        <v>6842.500000000001</v>
      </c>
      <c r="G4" s="7">
        <f>+B4*$G$16</f>
        <v>7868.875000000001</v>
      </c>
      <c r="H4" s="7">
        <f>+B4*$H$16</f>
        <v>9049.206249999997</v>
      </c>
      <c r="I4" s="7">
        <f>+B4*$I$16</f>
        <v>10678.063374999998</v>
      </c>
      <c r="J4" s="26">
        <f>+B4*$J$16</f>
        <v>12600.114782499997</v>
      </c>
      <c r="K4" s="7">
        <f>+B4*$K$16</f>
        <v>14868.135443349995</v>
      </c>
      <c r="L4" s="7">
        <f>+B4*$L$16</f>
        <v>17544.399823152995</v>
      </c>
      <c r="M4" s="7">
        <f>+B4*$M$16</f>
        <v>20702.391791320533</v>
      </c>
      <c r="N4" s="7">
        <f>+B4*$N$16</f>
        <v>24428.822313758228</v>
      </c>
    </row>
    <row r="5" spans="1:14" ht="11.25">
      <c r="A5" s="14" t="s">
        <v>1</v>
      </c>
      <c r="B5" s="15">
        <v>0.05</v>
      </c>
      <c r="C5" s="7">
        <f aca="true" t="shared" si="0" ref="C5:C15">+B5*$B$2</f>
        <v>4250</v>
      </c>
      <c r="D5" s="24">
        <f aca="true" t="shared" si="1" ref="D5:D15">+$D$16*B5</f>
        <v>703.8000000000001</v>
      </c>
      <c r="E5" s="7">
        <f aca="true" t="shared" si="2" ref="E5:E15">+C5/D5</f>
        <v>6.038647342995168</v>
      </c>
      <c r="F5" s="7">
        <f aca="true" t="shared" si="3" ref="F5:F15">+B5*$F$16</f>
        <v>4887.5</v>
      </c>
      <c r="G5" s="7">
        <f aca="true" t="shared" si="4" ref="G5:G15">+B5*$G$16</f>
        <v>5620.625</v>
      </c>
      <c r="H5" s="7">
        <f aca="true" t="shared" si="5" ref="H5:H15">+B5*$H$16</f>
        <v>6463.718749999998</v>
      </c>
      <c r="I5" s="7">
        <f aca="true" t="shared" si="6" ref="I5:I15">+B5*$I$16</f>
        <v>7627.188124999998</v>
      </c>
      <c r="J5" s="26">
        <f aca="true" t="shared" si="7" ref="J5:J15">+B5*$J$16</f>
        <v>9000.081987499998</v>
      </c>
      <c r="K5" s="7">
        <f aca="true" t="shared" si="8" ref="K5:K15">+B5*$K$16</f>
        <v>10620.096745249997</v>
      </c>
      <c r="L5" s="7">
        <f aca="true" t="shared" si="9" ref="L5:L15">+B5*$L$16</f>
        <v>12531.714159394995</v>
      </c>
      <c r="M5" s="7">
        <f aca="true" t="shared" si="10" ref="M5:M15">+B5*$M$16</f>
        <v>14787.422708086095</v>
      </c>
      <c r="N5" s="7">
        <f aca="true" t="shared" si="11" ref="N5:N15">+B5*$N$16</f>
        <v>17449.15879554159</v>
      </c>
    </row>
    <row r="6" spans="1:14" ht="11.25">
      <c r="A6" s="16" t="s">
        <v>2</v>
      </c>
      <c r="B6" s="17">
        <v>0.07</v>
      </c>
      <c r="C6" s="7">
        <f t="shared" si="0"/>
        <v>5950.000000000001</v>
      </c>
      <c r="D6" s="24">
        <f t="shared" si="1"/>
        <v>985.32</v>
      </c>
      <c r="E6" s="7">
        <f t="shared" si="2"/>
        <v>6.03864734299517</v>
      </c>
      <c r="F6" s="7">
        <f t="shared" si="3"/>
        <v>6842.500000000001</v>
      </c>
      <c r="G6" s="7">
        <f t="shared" si="4"/>
        <v>7868.875000000001</v>
      </c>
      <c r="H6" s="7">
        <f t="shared" si="5"/>
        <v>9049.206249999997</v>
      </c>
      <c r="I6" s="7">
        <f t="shared" si="6"/>
        <v>10678.063374999998</v>
      </c>
      <c r="J6" s="26">
        <f t="shared" si="7"/>
        <v>12600.114782499997</v>
      </c>
      <c r="K6" s="7">
        <f t="shared" si="8"/>
        <v>14868.135443349995</v>
      </c>
      <c r="L6" s="7">
        <f t="shared" si="9"/>
        <v>17544.399823152995</v>
      </c>
      <c r="M6" s="7">
        <f t="shared" si="10"/>
        <v>20702.391791320533</v>
      </c>
      <c r="N6" s="7">
        <f t="shared" si="11"/>
        <v>24428.822313758228</v>
      </c>
    </row>
    <row r="7" spans="1:14" ht="11.25">
      <c r="A7" s="14" t="s">
        <v>3</v>
      </c>
      <c r="B7" s="15">
        <v>0.05</v>
      </c>
      <c r="C7" s="7">
        <f t="shared" si="0"/>
        <v>4250</v>
      </c>
      <c r="D7" s="24">
        <f t="shared" si="1"/>
        <v>703.8000000000001</v>
      </c>
      <c r="E7" s="7">
        <f t="shared" si="2"/>
        <v>6.038647342995168</v>
      </c>
      <c r="F7" s="7">
        <f t="shared" si="3"/>
        <v>4887.5</v>
      </c>
      <c r="G7" s="7">
        <f t="shared" si="4"/>
        <v>5620.625</v>
      </c>
      <c r="H7" s="7">
        <f t="shared" si="5"/>
        <v>6463.718749999998</v>
      </c>
      <c r="I7" s="7">
        <f t="shared" si="6"/>
        <v>7627.188124999998</v>
      </c>
      <c r="J7" s="26">
        <f t="shared" si="7"/>
        <v>9000.081987499998</v>
      </c>
      <c r="K7" s="7">
        <f t="shared" si="8"/>
        <v>10620.096745249997</v>
      </c>
      <c r="L7" s="7">
        <f t="shared" si="9"/>
        <v>12531.714159394995</v>
      </c>
      <c r="M7" s="7">
        <f t="shared" si="10"/>
        <v>14787.422708086095</v>
      </c>
      <c r="N7" s="7">
        <f t="shared" si="11"/>
        <v>17449.15879554159</v>
      </c>
    </row>
    <row r="8" spans="1:14" ht="11.25">
      <c r="A8" s="16" t="s">
        <v>4</v>
      </c>
      <c r="B8" s="17">
        <v>0.07</v>
      </c>
      <c r="C8" s="7">
        <f t="shared" si="0"/>
        <v>5950.000000000001</v>
      </c>
      <c r="D8" s="24">
        <f t="shared" si="1"/>
        <v>985.32</v>
      </c>
      <c r="E8" s="7">
        <f t="shared" si="2"/>
        <v>6.03864734299517</v>
      </c>
      <c r="F8" s="7">
        <f t="shared" si="3"/>
        <v>6842.500000000001</v>
      </c>
      <c r="G8" s="7">
        <f t="shared" si="4"/>
        <v>7868.875000000001</v>
      </c>
      <c r="H8" s="7">
        <f t="shared" si="5"/>
        <v>9049.206249999997</v>
      </c>
      <c r="I8" s="7">
        <f t="shared" si="6"/>
        <v>10678.063374999998</v>
      </c>
      <c r="J8" s="26">
        <f t="shared" si="7"/>
        <v>12600.114782499997</v>
      </c>
      <c r="K8" s="7">
        <f t="shared" si="8"/>
        <v>14868.135443349995</v>
      </c>
      <c r="L8" s="7">
        <f t="shared" si="9"/>
        <v>17544.399823152995</v>
      </c>
      <c r="M8" s="7">
        <f t="shared" si="10"/>
        <v>20702.391791320533</v>
      </c>
      <c r="N8" s="7">
        <f t="shared" si="11"/>
        <v>24428.822313758228</v>
      </c>
    </row>
    <row r="9" spans="1:14" ht="11.25">
      <c r="A9" s="16" t="s">
        <v>5</v>
      </c>
      <c r="B9" s="17">
        <v>0.07</v>
      </c>
      <c r="C9" s="7">
        <f t="shared" si="0"/>
        <v>5950.000000000001</v>
      </c>
      <c r="D9" s="24">
        <f t="shared" si="1"/>
        <v>985.32</v>
      </c>
      <c r="E9" s="7">
        <f t="shared" si="2"/>
        <v>6.03864734299517</v>
      </c>
      <c r="F9" s="7">
        <f t="shared" si="3"/>
        <v>6842.500000000001</v>
      </c>
      <c r="G9" s="7">
        <f t="shared" si="4"/>
        <v>7868.875000000001</v>
      </c>
      <c r="H9" s="7">
        <f t="shared" si="5"/>
        <v>9049.206249999997</v>
      </c>
      <c r="I9" s="7">
        <f t="shared" si="6"/>
        <v>10678.063374999998</v>
      </c>
      <c r="J9" s="26">
        <f t="shared" si="7"/>
        <v>12600.114782499997</v>
      </c>
      <c r="K9" s="7">
        <f t="shared" si="8"/>
        <v>14868.135443349995</v>
      </c>
      <c r="L9" s="7">
        <f t="shared" si="9"/>
        <v>17544.399823152995</v>
      </c>
      <c r="M9" s="7">
        <f t="shared" si="10"/>
        <v>20702.391791320533</v>
      </c>
      <c r="N9" s="7">
        <f t="shared" si="11"/>
        <v>24428.822313758228</v>
      </c>
    </row>
    <row r="10" spans="1:14" ht="11.25">
      <c r="A10" s="16" t="s">
        <v>6</v>
      </c>
      <c r="B10" s="17">
        <v>0.07</v>
      </c>
      <c r="C10" s="7">
        <f t="shared" si="0"/>
        <v>5950.000000000001</v>
      </c>
      <c r="D10" s="24">
        <f t="shared" si="1"/>
        <v>985.32</v>
      </c>
      <c r="E10" s="7">
        <f t="shared" si="2"/>
        <v>6.03864734299517</v>
      </c>
      <c r="F10" s="7">
        <f t="shared" si="3"/>
        <v>6842.500000000001</v>
      </c>
      <c r="G10" s="7">
        <f t="shared" si="4"/>
        <v>7868.875000000001</v>
      </c>
      <c r="H10" s="7">
        <f t="shared" si="5"/>
        <v>9049.206249999997</v>
      </c>
      <c r="I10" s="7">
        <f t="shared" si="6"/>
        <v>10678.063374999998</v>
      </c>
      <c r="J10" s="26">
        <f t="shared" si="7"/>
        <v>12600.114782499997</v>
      </c>
      <c r="K10" s="7">
        <f t="shared" si="8"/>
        <v>14868.135443349995</v>
      </c>
      <c r="L10" s="7">
        <f t="shared" si="9"/>
        <v>17544.399823152995</v>
      </c>
      <c r="M10" s="7">
        <f t="shared" si="10"/>
        <v>20702.391791320533</v>
      </c>
      <c r="N10" s="7">
        <f t="shared" si="11"/>
        <v>24428.822313758228</v>
      </c>
    </row>
    <row r="11" spans="1:14" ht="11.25">
      <c r="A11" s="16" t="s">
        <v>7</v>
      </c>
      <c r="B11" s="17">
        <v>0.07</v>
      </c>
      <c r="C11" s="7">
        <f t="shared" si="0"/>
        <v>5950.000000000001</v>
      </c>
      <c r="D11" s="24">
        <f t="shared" si="1"/>
        <v>985.32</v>
      </c>
      <c r="E11" s="7">
        <f t="shared" si="2"/>
        <v>6.03864734299517</v>
      </c>
      <c r="F11" s="7">
        <f t="shared" si="3"/>
        <v>6842.500000000001</v>
      </c>
      <c r="G11" s="7">
        <f t="shared" si="4"/>
        <v>7868.875000000001</v>
      </c>
      <c r="H11" s="7">
        <f t="shared" si="5"/>
        <v>9049.206249999997</v>
      </c>
      <c r="I11" s="7">
        <f t="shared" si="6"/>
        <v>10678.063374999998</v>
      </c>
      <c r="J11" s="26">
        <f t="shared" si="7"/>
        <v>12600.114782499997</v>
      </c>
      <c r="K11" s="7">
        <f t="shared" si="8"/>
        <v>14868.135443349995</v>
      </c>
      <c r="L11" s="7">
        <f t="shared" si="9"/>
        <v>17544.399823152995</v>
      </c>
      <c r="M11" s="7">
        <f t="shared" si="10"/>
        <v>20702.391791320533</v>
      </c>
      <c r="N11" s="7">
        <f t="shared" si="11"/>
        <v>24428.822313758228</v>
      </c>
    </row>
    <row r="12" spans="1:14" ht="11.25">
      <c r="A12" s="16" t="s">
        <v>8</v>
      </c>
      <c r="B12" s="17">
        <v>0.07</v>
      </c>
      <c r="C12" s="7">
        <f t="shared" si="0"/>
        <v>5950.000000000001</v>
      </c>
      <c r="D12" s="24">
        <f t="shared" si="1"/>
        <v>985.32</v>
      </c>
      <c r="E12" s="7">
        <f t="shared" si="2"/>
        <v>6.03864734299517</v>
      </c>
      <c r="F12" s="7">
        <f t="shared" si="3"/>
        <v>6842.500000000001</v>
      </c>
      <c r="G12" s="7">
        <f t="shared" si="4"/>
        <v>7868.875000000001</v>
      </c>
      <c r="H12" s="7">
        <f t="shared" si="5"/>
        <v>9049.206249999997</v>
      </c>
      <c r="I12" s="7">
        <f t="shared" si="6"/>
        <v>10678.063374999998</v>
      </c>
      <c r="J12" s="26">
        <f t="shared" si="7"/>
        <v>12600.114782499997</v>
      </c>
      <c r="K12" s="7">
        <f t="shared" si="8"/>
        <v>14868.135443349995</v>
      </c>
      <c r="L12" s="7">
        <f t="shared" si="9"/>
        <v>17544.399823152995</v>
      </c>
      <c r="M12" s="7">
        <f t="shared" si="10"/>
        <v>20702.391791320533</v>
      </c>
      <c r="N12" s="7">
        <f t="shared" si="11"/>
        <v>24428.822313758228</v>
      </c>
    </row>
    <row r="13" spans="1:14" ht="11.25">
      <c r="A13" s="16" t="s">
        <v>11</v>
      </c>
      <c r="B13" s="17">
        <v>0.07</v>
      </c>
      <c r="C13" s="7">
        <f t="shared" si="0"/>
        <v>5950.000000000001</v>
      </c>
      <c r="D13" s="24">
        <f t="shared" si="1"/>
        <v>985.32</v>
      </c>
      <c r="E13" s="7">
        <f t="shared" si="2"/>
        <v>6.03864734299517</v>
      </c>
      <c r="F13" s="7">
        <f t="shared" si="3"/>
        <v>6842.500000000001</v>
      </c>
      <c r="G13" s="7">
        <f t="shared" si="4"/>
        <v>7868.875000000001</v>
      </c>
      <c r="H13" s="7">
        <f t="shared" si="5"/>
        <v>9049.206249999997</v>
      </c>
      <c r="I13" s="7">
        <f t="shared" si="6"/>
        <v>10678.063374999998</v>
      </c>
      <c r="J13" s="26">
        <f t="shared" si="7"/>
        <v>12600.114782499997</v>
      </c>
      <c r="K13" s="7">
        <f t="shared" si="8"/>
        <v>14868.135443349995</v>
      </c>
      <c r="L13" s="7">
        <f t="shared" si="9"/>
        <v>17544.399823152995</v>
      </c>
      <c r="M13" s="7">
        <f t="shared" si="10"/>
        <v>20702.391791320533</v>
      </c>
      <c r="N13" s="7">
        <f t="shared" si="11"/>
        <v>24428.822313758228</v>
      </c>
    </row>
    <row r="14" spans="1:14" ht="11.25">
      <c r="A14" s="14" t="s">
        <v>9</v>
      </c>
      <c r="B14" s="15">
        <v>0.05</v>
      </c>
      <c r="C14" s="7">
        <f t="shared" si="0"/>
        <v>4250</v>
      </c>
      <c r="D14" s="24">
        <f t="shared" si="1"/>
        <v>703.8000000000001</v>
      </c>
      <c r="E14" s="7">
        <f t="shared" si="2"/>
        <v>6.038647342995168</v>
      </c>
      <c r="F14" s="7">
        <f t="shared" si="3"/>
        <v>4887.5</v>
      </c>
      <c r="G14" s="7">
        <f t="shared" si="4"/>
        <v>5620.625</v>
      </c>
      <c r="H14" s="7">
        <f t="shared" si="5"/>
        <v>6463.718749999998</v>
      </c>
      <c r="I14" s="7">
        <f t="shared" si="6"/>
        <v>7627.188124999998</v>
      </c>
      <c r="J14" s="26">
        <f t="shared" si="7"/>
        <v>9000.081987499998</v>
      </c>
      <c r="K14" s="7">
        <f t="shared" si="8"/>
        <v>10620.096745249997</v>
      </c>
      <c r="L14" s="7">
        <f t="shared" si="9"/>
        <v>12531.714159394995</v>
      </c>
      <c r="M14" s="7">
        <f t="shared" si="10"/>
        <v>14787.422708086095</v>
      </c>
      <c r="N14" s="7">
        <f t="shared" si="11"/>
        <v>17449.15879554159</v>
      </c>
    </row>
    <row r="15" spans="1:14" ht="11.25">
      <c r="A15" s="18" t="s">
        <v>10</v>
      </c>
      <c r="B15" s="19">
        <v>0.29</v>
      </c>
      <c r="C15" s="7">
        <f t="shared" si="0"/>
        <v>24650</v>
      </c>
      <c r="D15" s="24">
        <f t="shared" si="1"/>
        <v>4082.0399999999995</v>
      </c>
      <c r="E15" s="7">
        <f t="shared" si="2"/>
        <v>6.03864734299517</v>
      </c>
      <c r="F15" s="7">
        <f t="shared" si="3"/>
        <v>28347.499999999996</v>
      </c>
      <c r="G15" s="7">
        <f t="shared" si="4"/>
        <v>32599.624999999996</v>
      </c>
      <c r="H15" s="7">
        <f t="shared" si="5"/>
        <v>37489.568749999984</v>
      </c>
      <c r="I15" s="7">
        <f t="shared" si="6"/>
        <v>44237.69112499998</v>
      </c>
      <c r="J15" s="26">
        <f t="shared" si="7"/>
        <v>52200.47552749998</v>
      </c>
      <c r="K15" s="7">
        <f t="shared" si="8"/>
        <v>61596.56112244997</v>
      </c>
      <c r="L15" s="7">
        <f t="shared" si="9"/>
        <v>72683.94212449096</v>
      </c>
      <c r="M15" s="7">
        <f t="shared" si="10"/>
        <v>85767.05170689934</v>
      </c>
      <c r="N15" s="7">
        <f t="shared" si="11"/>
        <v>101205.12101414122</v>
      </c>
    </row>
    <row r="16" spans="1:14" ht="11.25">
      <c r="A16" s="16" t="s">
        <v>12</v>
      </c>
      <c r="B16" s="20">
        <f>SUM(B4:B15)</f>
        <v>1.0000000000000002</v>
      </c>
      <c r="C16" s="8">
        <f>SUM(C4:C15)</f>
        <v>85000</v>
      </c>
      <c r="D16" s="25">
        <f>1173*12</f>
        <v>14076</v>
      </c>
      <c r="E16" s="8"/>
      <c r="F16" s="8">
        <v>97750</v>
      </c>
      <c r="G16" s="8">
        <v>112412.5</v>
      </c>
      <c r="H16" s="8">
        <v>129274.37499999996</v>
      </c>
      <c r="I16" s="8">
        <v>152543.76249999995</v>
      </c>
      <c r="J16" s="8">
        <v>180001.63974999994</v>
      </c>
      <c r="K16" s="8">
        <v>212401.93490499991</v>
      </c>
      <c r="L16" s="8">
        <v>250634.28318789988</v>
      </c>
      <c r="M16" s="8">
        <v>295748.45416172186</v>
      </c>
      <c r="N16" s="8">
        <v>348983.1759108318</v>
      </c>
    </row>
    <row r="18" spans="2:14" ht="11.25">
      <c r="B18" s="47"/>
      <c r="C18" s="52" t="s">
        <v>13</v>
      </c>
      <c r="D18" s="52"/>
      <c r="E18" s="52"/>
      <c r="F18" s="5">
        <f>+F16-C16</f>
        <v>12750</v>
      </c>
      <c r="G18" s="5">
        <f aca="true" t="shared" si="12" ref="G18:N18">+G16-F16</f>
        <v>14662.5</v>
      </c>
      <c r="H18" s="5">
        <f t="shared" si="12"/>
        <v>16861.874999999956</v>
      </c>
      <c r="I18" s="5">
        <f t="shared" si="12"/>
        <v>23269.387499999997</v>
      </c>
      <c r="J18" s="5">
        <f t="shared" si="12"/>
        <v>27457.87724999999</v>
      </c>
      <c r="K18" s="5">
        <f t="shared" si="12"/>
        <v>32400.29515499997</v>
      </c>
      <c r="L18" s="5">
        <f t="shared" si="12"/>
        <v>38232.34828289997</v>
      </c>
      <c r="M18" s="5">
        <f t="shared" si="12"/>
        <v>45114.17097382198</v>
      </c>
      <c r="N18" s="5">
        <f t="shared" si="12"/>
        <v>53234.721749109915</v>
      </c>
    </row>
    <row r="19" spans="2:14" ht="11.25">
      <c r="B19" s="48"/>
      <c r="C19" s="53" t="s">
        <v>14</v>
      </c>
      <c r="D19" s="53"/>
      <c r="E19" s="53"/>
      <c r="F19" s="49">
        <f>+(F16-C16)/C16</f>
        <v>0.15</v>
      </c>
      <c r="G19" s="49">
        <f>+(G16-F16)/F16</f>
        <v>0.15</v>
      </c>
      <c r="H19" s="49">
        <f>+(H16-G16)/G16</f>
        <v>0.1499999999999996</v>
      </c>
      <c r="I19" s="49">
        <f>+(I16-H16)/H16</f>
        <v>0.18000000000000005</v>
      </c>
      <c r="J19" s="49">
        <f>+I19</f>
        <v>0.18000000000000005</v>
      </c>
      <c r="K19" s="49">
        <f>+J19</f>
        <v>0.18000000000000005</v>
      </c>
      <c r="L19" s="49">
        <f>+K19</f>
        <v>0.18000000000000005</v>
      </c>
      <c r="M19" s="49">
        <f>+L19</f>
        <v>0.18000000000000005</v>
      </c>
      <c r="N19" s="49">
        <f>+M19</f>
        <v>0.18000000000000005</v>
      </c>
    </row>
  </sheetData>
  <mergeCells count="3">
    <mergeCell ref="A3:B3"/>
    <mergeCell ref="C18:E18"/>
    <mergeCell ref="C19:E19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workbookViewId="0" topLeftCell="A11">
      <selection activeCell="C44" sqref="C44"/>
    </sheetView>
  </sheetViews>
  <sheetFormatPr defaultColWidth="11.421875" defaultRowHeight="12.75"/>
  <cols>
    <col min="1" max="1" width="8.8515625" style="10" customWidth="1"/>
    <col min="2" max="2" width="19.7109375" style="10" customWidth="1"/>
    <col min="3" max="3" width="14.421875" style="10" bestFit="1" customWidth="1"/>
    <col min="4" max="4" width="15.140625" style="10" bestFit="1" customWidth="1"/>
    <col min="5" max="6" width="12.421875" style="10" bestFit="1" customWidth="1"/>
    <col min="7" max="7" width="12.421875" style="0" bestFit="1" customWidth="1"/>
    <col min="8" max="8" width="12.421875" style="34" bestFit="1" customWidth="1"/>
    <col min="9" max="9" width="12.421875" style="9" bestFit="1" customWidth="1"/>
    <col min="10" max="10" width="12.421875" style="11" bestFit="1" customWidth="1"/>
    <col min="11" max="11" width="12.421875" style="40" bestFit="1" customWidth="1"/>
    <col min="12" max="12" width="12.421875" style="12" bestFit="1" customWidth="1"/>
    <col min="13" max="13" width="11.421875" style="2" customWidth="1"/>
  </cols>
  <sheetData>
    <row r="1" spans="7:14" ht="12.75">
      <c r="G1" s="10"/>
      <c r="J1" s="9"/>
      <c r="K1" s="38"/>
      <c r="L1" s="2"/>
      <c r="M1" s="12"/>
      <c r="N1" s="2"/>
    </row>
    <row r="2" spans="5:14" ht="12.75">
      <c r="E2" s="45">
        <v>2010</v>
      </c>
      <c r="F2" s="46" t="s">
        <v>0</v>
      </c>
      <c r="G2" s="10"/>
      <c r="J2" s="9"/>
      <c r="K2" s="38"/>
      <c r="L2" s="2"/>
      <c r="M2" s="12"/>
      <c r="N2" s="2"/>
    </row>
    <row r="3" spans="2:14" ht="12.75">
      <c r="B3" s="32">
        <v>7</v>
      </c>
      <c r="C3" s="33">
        <f aca="true" t="shared" si="0" ref="C3:C8">+B3*1.3</f>
        <v>9.1</v>
      </c>
      <c r="D3" s="29" t="s">
        <v>15</v>
      </c>
      <c r="E3" s="30">
        <v>0.4</v>
      </c>
      <c r="F3" s="27">
        <f aca="true" t="shared" si="1" ref="F3:F8">E3*$F$10</f>
        <v>2380</v>
      </c>
      <c r="G3" s="27">
        <f aca="true" t="shared" si="2" ref="G3:G8">+F3/C3</f>
        <v>261.53846153846155</v>
      </c>
      <c r="H3" s="35">
        <f aca="true" t="shared" si="3" ref="H3:H8">+G3/4</f>
        <v>65.38461538461539</v>
      </c>
      <c r="I3" s="37">
        <f aca="true" t="shared" si="4" ref="I3:I8">+H3*B3</f>
        <v>457.69230769230774</v>
      </c>
      <c r="K3" s="38"/>
      <c r="L3" s="2"/>
      <c r="M3" s="12"/>
      <c r="N3" s="2"/>
    </row>
    <row r="4" spans="2:14" ht="12.75">
      <c r="B4" s="32">
        <v>48</v>
      </c>
      <c r="C4" s="33">
        <f t="shared" si="0"/>
        <v>62.400000000000006</v>
      </c>
      <c r="D4" s="29" t="s">
        <v>16</v>
      </c>
      <c r="E4" s="30">
        <v>0.384</v>
      </c>
      <c r="F4" s="27">
        <f t="shared" si="1"/>
        <v>2284.8</v>
      </c>
      <c r="G4" s="27">
        <f t="shared" si="2"/>
        <v>36.61538461538461</v>
      </c>
      <c r="H4" s="35">
        <f t="shared" si="3"/>
        <v>9.153846153846153</v>
      </c>
      <c r="I4" s="37">
        <f t="shared" si="4"/>
        <v>439.38461538461536</v>
      </c>
      <c r="K4" s="38"/>
      <c r="L4" s="2"/>
      <c r="M4" s="12"/>
      <c r="N4" s="2"/>
    </row>
    <row r="5" spans="2:14" ht="12.75">
      <c r="B5" s="32">
        <v>14</v>
      </c>
      <c r="C5" s="33">
        <f t="shared" si="0"/>
        <v>18.2</v>
      </c>
      <c r="D5" s="29" t="s">
        <v>17</v>
      </c>
      <c r="E5" s="30">
        <v>0.192</v>
      </c>
      <c r="F5" s="27">
        <f t="shared" si="1"/>
        <v>1142.4</v>
      </c>
      <c r="G5" s="27">
        <f t="shared" si="2"/>
        <v>62.769230769230774</v>
      </c>
      <c r="H5" s="35">
        <f t="shared" si="3"/>
        <v>15.692307692307693</v>
      </c>
      <c r="I5" s="37">
        <f t="shared" si="4"/>
        <v>219.6923076923077</v>
      </c>
      <c r="K5" s="38"/>
      <c r="L5" s="2"/>
      <c r="M5" s="12"/>
      <c r="N5" s="2"/>
    </row>
    <row r="6" spans="2:14" ht="12.75">
      <c r="B6" s="32">
        <v>0.7</v>
      </c>
      <c r="C6" s="33">
        <f t="shared" si="0"/>
        <v>0.9099999999999999</v>
      </c>
      <c r="D6" s="29" t="s">
        <v>18</v>
      </c>
      <c r="E6" s="30">
        <v>0.008</v>
      </c>
      <c r="F6" s="27">
        <f t="shared" si="1"/>
        <v>47.6</v>
      </c>
      <c r="G6" s="27">
        <f t="shared" si="2"/>
        <v>52.307692307692314</v>
      </c>
      <c r="H6" s="35">
        <f t="shared" si="3"/>
        <v>13.076923076923078</v>
      </c>
      <c r="I6" s="37">
        <f t="shared" si="4"/>
        <v>9.153846153846155</v>
      </c>
      <c r="K6" s="38"/>
      <c r="L6" s="2"/>
      <c r="M6" s="12"/>
      <c r="N6" s="2"/>
    </row>
    <row r="7" spans="2:14" ht="12.75">
      <c r="B7" s="32">
        <v>1</v>
      </c>
      <c r="C7" s="33">
        <f t="shared" si="0"/>
        <v>1.3</v>
      </c>
      <c r="D7" s="29" t="s">
        <v>19</v>
      </c>
      <c r="E7" s="30">
        <v>0.006</v>
      </c>
      <c r="F7" s="27">
        <f t="shared" si="1"/>
        <v>35.7</v>
      </c>
      <c r="G7" s="27">
        <f t="shared" si="2"/>
        <v>27.461538461538463</v>
      </c>
      <c r="H7" s="35">
        <f t="shared" si="3"/>
        <v>6.865384615384616</v>
      </c>
      <c r="I7" s="37">
        <f t="shared" si="4"/>
        <v>6.865384615384616</v>
      </c>
      <c r="K7" s="38"/>
      <c r="L7" s="2"/>
      <c r="M7" s="12"/>
      <c r="N7" s="2"/>
    </row>
    <row r="8" spans="2:14" ht="12.75">
      <c r="B8" s="32">
        <v>0.9</v>
      </c>
      <c r="C8" s="33">
        <f t="shared" si="0"/>
        <v>1.1700000000000002</v>
      </c>
      <c r="D8" s="29" t="s">
        <v>20</v>
      </c>
      <c r="E8" s="30">
        <v>0.01</v>
      </c>
      <c r="F8" s="27">
        <f t="shared" si="1"/>
        <v>59.5</v>
      </c>
      <c r="G8" s="27">
        <f t="shared" si="2"/>
        <v>50.85470085470085</v>
      </c>
      <c r="H8" s="35">
        <f t="shared" si="3"/>
        <v>12.713675213675213</v>
      </c>
      <c r="I8" s="37">
        <f t="shared" si="4"/>
        <v>11.442307692307692</v>
      </c>
      <c r="K8" s="38"/>
      <c r="L8" s="2"/>
      <c r="M8" s="12"/>
      <c r="N8" s="2"/>
    </row>
    <row r="9" spans="5:14" ht="12.75">
      <c r="E9" s="31">
        <f>SUM(E3:E8)</f>
        <v>1</v>
      </c>
      <c r="F9" s="29">
        <f>SUM(F3:F8)</f>
        <v>5950.000000000001</v>
      </c>
      <c r="G9" s="36"/>
      <c r="I9" s="37">
        <f>SUM(I3:I8)</f>
        <v>1144.230769230769</v>
      </c>
      <c r="J9" s="11">
        <f>+I9*4</f>
        <v>4576.923076923076</v>
      </c>
      <c r="K9" s="39">
        <f>+J9*12</f>
        <v>54923.076923076915</v>
      </c>
      <c r="M9" s="12"/>
      <c r="N9" s="2"/>
    </row>
    <row r="10" spans="6:14" ht="12.75">
      <c r="F10" s="10">
        <f>+E13</f>
        <v>5950</v>
      </c>
      <c r="G10" s="10"/>
      <c r="J10" s="9"/>
      <c r="K10" s="38"/>
      <c r="L10" s="2"/>
      <c r="M10" s="12"/>
      <c r="N10" s="2"/>
    </row>
    <row r="11" ht="12.75">
      <c r="F11" s="10">
        <v>2010</v>
      </c>
    </row>
    <row r="13" spans="3:5" ht="12.75">
      <c r="C13" s="16" t="s">
        <v>0</v>
      </c>
      <c r="D13" s="20">
        <v>0.07</v>
      </c>
      <c r="E13" s="5">
        <v>5950</v>
      </c>
    </row>
    <row r="14" spans="3:5" ht="12.75">
      <c r="C14" s="14" t="s">
        <v>1</v>
      </c>
      <c r="D14" s="15">
        <v>0.05</v>
      </c>
      <c r="E14" s="7">
        <v>4250</v>
      </c>
    </row>
    <row r="15" spans="3:5" ht="12.75">
      <c r="C15" s="16" t="s">
        <v>2</v>
      </c>
      <c r="D15" s="17">
        <v>0.07</v>
      </c>
      <c r="E15" s="7">
        <v>5950</v>
      </c>
    </row>
    <row r="16" spans="3:5" ht="12.75">
      <c r="C16" s="14" t="s">
        <v>3</v>
      </c>
      <c r="D16" s="15">
        <v>0.05</v>
      </c>
      <c r="E16" s="7">
        <v>4250</v>
      </c>
    </row>
    <row r="17" spans="3:5" ht="12.75">
      <c r="C17" s="16" t="s">
        <v>4</v>
      </c>
      <c r="D17" s="17">
        <v>0.07</v>
      </c>
      <c r="E17" s="7">
        <v>5950</v>
      </c>
    </row>
    <row r="18" spans="3:5" ht="12.75">
      <c r="C18" s="16" t="s">
        <v>5</v>
      </c>
      <c r="D18" s="17">
        <v>0.07</v>
      </c>
      <c r="E18" s="7">
        <v>5950</v>
      </c>
    </row>
    <row r="19" spans="3:5" ht="12.75">
      <c r="C19" s="16" t="s">
        <v>6</v>
      </c>
      <c r="D19" s="17">
        <v>0.07</v>
      </c>
      <c r="E19" s="7">
        <v>5950</v>
      </c>
    </row>
    <row r="20" spans="3:5" ht="12.75">
      <c r="C20" s="16" t="s">
        <v>7</v>
      </c>
      <c r="D20" s="17">
        <v>0.07</v>
      </c>
      <c r="E20" s="7">
        <v>5950</v>
      </c>
    </row>
    <row r="21" spans="3:5" ht="12.75">
      <c r="C21" s="16" t="s">
        <v>8</v>
      </c>
      <c r="D21" s="17">
        <v>0.07</v>
      </c>
      <c r="E21" s="7">
        <v>5950</v>
      </c>
    </row>
    <row r="22" spans="3:5" ht="12.75">
      <c r="C22" s="16" t="s">
        <v>11</v>
      </c>
      <c r="D22" s="17">
        <v>0.07</v>
      </c>
      <c r="E22" s="7">
        <v>5950</v>
      </c>
    </row>
    <row r="23" spans="3:5" ht="12.75">
      <c r="C23" s="14" t="s">
        <v>9</v>
      </c>
      <c r="D23" s="15">
        <v>0.05</v>
      </c>
      <c r="E23" s="7">
        <v>4250</v>
      </c>
    </row>
    <row r="24" spans="3:5" ht="12.75">
      <c r="C24" s="18" t="s">
        <v>10</v>
      </c>
      <c r="D24" s="19">
        <v>0.29</v>
      </c>
      <c r="E24" s="7">
        <v>24650</v>
      </c>
    </row>
    <row r="25" ht="12.75">
      <c r="E25" s="10">
        <v>85000</v>
      </c>
    </row>
    <row r="28" ht="12.75">
      <c r="B28" s="44" t="s">
        <v>22</v>
      </c>
    </row>
    <row r="30" spans="3:12" ht="12.75">
      <c r="C30" s="41">
        <v>2010</v>
      </c>
      <c r="D30" s="41">
        <v>2011</v>
      </c>
      <c r="E30" s="41">
        <v>2012</v>
      </c>
      <c r="F30" s="41">
        <v>2013</v>
      </c>
      <c r="G30" s="41">
        <v>2014</v>
      </c>
      <c r="H30" s="41">
        <v>2015</v>
      </c>
      <c r="I30" s="41">
        <v>2016</v>
      </c>
      <c r="J30" s="41">
        <v>2017</v>
      </c>
      <c r="K30" s="41">
        <v>2018</v>
      </c>
      <c r="L30" s="41">
        <v>2019</v>
      </c>
    </row>
    <row r="31" spans="1:12" ht="12.75">
      <c r="A31" s="28">
        <v>0.4</v>
      </c>
      <c r="B31" s="29" t="s">
        <v>15</v>
      </c>
      <c r="C31" s="32">
        <f aca="true" t="shared" si="5" ref="C31:C36">+A31*$C$37</f>
        <v>34000</v>
      </c>
      <c r="D31" s="32">
        <f aca="true" t="shared" si="6" ref="D31:D36">A31*$D$37</f>
        <v>39100</v>
      </c>
      <c r="E31" s="32">
        <f aca="true" t="shared" si="7" ref="E31:E36">+A31*$E$37</f>
        <v>44965</v>
      </c>
      <c r="F31" s="32">
        <f aca="true" t="shared" si="8" ref="F31:F36">+A31*$F$37</f>
        <v>51709.749999999985</v>
      </c>
      <c r="G31" s="32">
        <f aca="true" t="shared" si="9" ref="G31:G36">+A31*$G$37</f>
        <v>61017.50499999998</v>
      </c>
      <c r="H31" s="32">
        <f aca="true" t="shared" si="10" ref="H31:H36">+A31*$H$37</f>
        <v>72000.65589999998</v>
      </c>
      <c r="I31" s="32">
        <f aca="true" t="shared" si="11" ref="I31:I36">+A31*$I$37</f>
        <v>84960.77396199998</v>
      </c>
      <c r="J31" s="32">
        <f aca="true" t="shared" si="12" ref="J31:J36">+A31*$J$37</f>
        <v>100253.71327515996</v>
      </c>
      <c r="K31" s="32">
        <f aca="true" t="shared" si="13" ref="K31:K36">+A31*$K$37</f>
        <v>118299.38166468876</v>
      </c>
      <c r="L31" s="32">
        <f aca="true" t="shared" si="14" ref="L31:L36">+A31*$L$37</f>
        <v>139593.2703643327</v>
      </c>
    </row>
    <row r="32" spans="1:12" ht="12.75">
      <c r="A32" s="28">
        <v>0.384</v>
      </c>
      <c r="B32" s="29" t="s">
        <v>16</v>
      </c>
      <c r="C32" s="32">
        <f t="shared" si="5"/>
        <v>32640</v>
      </c>
      <c r="D32" s="32">
        <f t="shared" si="6"/>
        <v>37536</v>
      </c>
      <c r="E32" s="32">
        <f t="shared" si="7"/>
        <v>43166.4</v>
      </c>
      <c r="F32" s="32">
        <f t="shared" si="8"/>
        <v>49641.359999999986</v>
      </c>
      <c r="G32" s="32">
        <f t="shared" si="9"/>
        <v>58576.80479999998</v>
      </c>
      <c r="H32" s="32">
        <f t="shared" si="10"/>
        <v>69120.62966399998</v>
      </c>
      <c r="I32" s="32">
        <f t="shared" si="11"/>
        <v>81562.34300351997</v>
      </c>
      <c r="J32" s="32">
        <f t="shared" si="12"/>
        <v>96243.56474415355</v>
      </c>
      <c r="K32" s="32">
        <f t="shared" si="13"/>
        <v>113567.4063981012</v>
      </c>
      <c r="L32" s="32">
        <f t="shared" si="14"/>
        <v>134009.5395497594</v>
      </c>
    </row>
    <row r="33" spans="1:12" ht="12.75">
      <c r="A33" s="28">
        <v>0.192</v>
      </c>
      <c r="B33" s="29" t="s">
        <v>17</v>
      </c>
      <c r="C33" s="32">
        <f t="shared" si="5"/>
        <v>16320</v>
      </c>
      <c r="D33" s="32">
        <f t="shared" si="6"/>
        <v>18768</v>
      </c>
      <c r="E33" s="32">
        <f t="shared" si="7"/>
        <v>21583.2</v>
      </c>
      <c r="F33" s="32">
        <f t="shared" si="8"/>
        <v>24820.679999999993</v>
      </c>
      <c r="G33" s="32">
        <f t="shared" si="9"/>
        <v>29288.40239999999</v>
      </c>
      <c r="H33" s="32">
        <f t="shared" si="10"/>
        <v>34560.31483199999</v>
      </c>
      <c r="I33" s="32">
        <f t="shared" si="11"/>
        <v>40781.171501759985</v>
      </c>
      <c r="J33" s="32">
        <f t="shared" si="12"/>
        <v>48121.78237207678</v>
      </c>
      <c r="K33" s="32">
        <f t="shared" si="13"/>
        <v>56783.7031990506</v>
      </c>
      <c r="L33" s="32">
        <f t="shared" si="14"/>
        <v>67004.7697748797</v>
      </c>
    </row>
    <row r="34" spans="1:12" ht="12.75">
      <c r="A34" s="28">
        <v>0.008</v>
      </c>
      <c r="B34" s="29" t="s">
        <v>18</v>
      </c>
      <c r="C34" s="32">
        <f t="shared" si="5"/>
        <v>680</v>
      </c>
      <c r="D34" s="32">
        <f t="shared" si="6"/>
        <v>782</v>
      </c>
      <c r="E34" s="32">
        <f t="shared" si="7"/>
        <v>899.3000000000001</v>
      </c>
      <c r="F34" s="32">
        <f t="shared" si="8"/>
        <v>1034.1949999999997</v>
      </c>
      <c r="G34" s="32">
        <f t="shared" si="9"/>
        <v>1220.3500999999997</v>
      </c>
      <c r="H34" s="32">
        <f t="shared" si="10"/>
        <v>1440.0131179999996</v>
      </c>
      <c r="I34" s="32">
        <f t="shared" si="11"/>
        <v>1699.2154792399992</v>
      </c>
      <c r="J34" s="32">
        <f t="shared" si="12"/>
        <v>2005.074265503199</v>
      </c>
      <c r="K34" s="32">
        <f t="shared" si="13"/>
        <v>2365.987633293775</v>
      </c>
      <c r="L34" s="32">
        <f t="shared" si="14"/>
        <v>2791.8654072866543</v>
      </c>
    </row>
    <row r="35" spans="1:12" ht="12.75">
      <c r="A35" s="28">
        <v>0.006</v>
      </c>
      <c r="B35" s="29" t="s">
        <v>19</v>
      </c>
      <c r="C35" s="32">
        <f t="shared" si="5"/>
        <v>510</v>
      </c>
      <c r="D35" s="32">
        <f t="shared" si="6"/>
        <v>586.5</v>
      </c>
      <c r="E35" s="32">
        <f t="shared" si="7"/>
        <v>674.475</v>
      </c>
      <c r="F35" s="32">
        <f t="shared" si="8"/>
        <v>775.6462499999998</v>
      </c>
      <c r="G35" s="32">
        <f t="shared" si="9"/>
        <v>915.2625749999997</v>
      </c>
      <c r="H35" s="32">
        <f t="shared" si="10"/>
        <v>1080.0098384999997</v>
      </c>
      <c r="I35" s="32">
        <f t="shared" si="11"/>
        <v>1274.4116094299995</v>
      </c>
      <c r="J35" s="32">
        <f t="shared" si="12"/>
        <v>1503.8056991273993</v>
      </c>
      <c r="K35" s="32">
        <f t="shared" si="13"/>
        <v>1774.4907249703313</v>
      </c>
      <c r="L35" s="32">
        <f t="shared" si="14"/>
        <v>2093.899055464991</v>
      </c>
    </row>
    <row r="36" spans="1:12" ht="12.75">
      <c r="A36" s="28">
        <v>0.01</v>
      </c>
      <c r="B36" s="29" t="s">
        <v>20</v>
      </c>
      <c r="C36" s="32">
        <f t="shared" si="5"/>
        <v>850</v>
      </c>
      <c r="D36" s="32">
        <f t="shared" si="6"/>
        <v>977.5</v>
      </c>
      <c r="E36" s="32">
        <f t="shared" si="7"/>
        <v>1124.125</v>
      </c>
      <c r="F36" s="32">
        <f t="shared" si="8"/>
        <v>1292.7437499999996</v>
      </c>
      <c r="G36" s="32">
        <f t="shared" si="9"/>
        <v>1525.4376249999996</v>
      </c>
      <c r="H36" s="32">
        <f t="shared" si="10"/>
        <v>1800.0163974999996</v>
      </c>
      <c r="I36" s="32">
        <f t="shared" si="11"/>
        <v>2124.019349049999</v>
      </c>
      <c r="J36" s="32">
        <f t="shared" si="12"/>
        <v>2506.342831878999</v>
      </c>
      <c r="K36" s="32">
        <f t="shared" si="13"/>
        <v>2957.484541617219</v>
      </c>
      <c r="L36" s="32">
        <f t="shared" si="14"/>
        <v>3489.831759108318</v>
      </c>
    </row>
    <row r="37" spans="1:12" ht="12.75">
      <c r="A37" s="28">
        <v>1</v>
      </c>
      <c r="C37" s="42">
        <v>85000</v>
      </c>
      <c r="D37" s="42">
        <v>97750</v>
      </c>
      <c r="E37" s="42">
        <v>112412.5</v>
      </c>
      <c r="F37" s="42">
        <v>129274.37499999996</v>
      </c>
      <c r="G37" s="42">
        <v>152543.76249999995</v>
      </c>
      <c r="H37" s="42">
        <v>180001.63974999994</v>
      </c>
      <c r="I37" s="42">
        <v>212401.93490499991</v>
      </c>
      <c r="J37" s="42">
        <v>250634.28318789988</v>
      </c>
      <c r="K37" s="43">
        <v>295748.45416172186</v>
      </c>
      <c r="L37" s="43">
        <v>348983.1759108318</v>
      </c>
    </row>
    <row r="40" ht="12.75">
      <c r="B40" s="44" t="s">
        <v>21</v>
      </c>
    </row>
    <row r="42" spans="3:12" ht="12.75">
      <c r="C42" s="41">
        <v>2010</v>
      </c>
      <c r="D42" s="41">
        <v>2011</v>
      </c>
      <c r="E42" s="41">
        <v>2012</v>
      </c>
      <c r="F42" s="41">
        <v>2013</v>
      </c>
      <c r="G42" s="41">
        <v>2014</v>
      </c>
      <c r="H42" s="41">
        <v>2015</v>
      </c>
      <c r="I42" s="41">
        <v>2016</v>
      </c>
      <c r="J42" s="41">
        <v>2017</v>
      </c>
      <c r="K42" s="41">
        <v>2018</v>
      </c>
      <c r="L42" s="41">
        <v>2019</v>
      </c>
    </row>
    <row r="43" spans="1:12" ht="12.75">
      <c r="A43" s="28">
        <v>0.4</v>
      </c>
      <c r="B43" s="29" t="s">
        <v>15</v>
      </c>
      <c r="C43" s="27">
        <f aca="true" t="shared" si="15" ref="C43:C48">+C31/C3</f>
        <v>3736.2637362637365</v>
      </c>
      <c r="D43" s="27">
        <f aca="true" t="shared" si="16" ref="D43:D48">+D31/C3</f>
        <v>4296.7032967032965</v>
      </c>
      <c r="E43" s="27">
        <f aca="true" t="shared" si="17" ref="E43:E48">+E31/C3</f>
        <v>4941.208791208792</v>
      </c>
      <c r="F43" s="27">
        <f aca="true" t="shared" si="18" ref="F43:F48">+F31/C3</f>
        <v>5682.390109890109</v>
      </c>
      <c r="G43" s="27">
        <f aca="true" t="shared" si="19" ref="G43:G48">+G31/C3</f>
        <v>6705.220329670328</v>
      </c>
      <c r="H43" s="27">
        <f aca="true" t="shared" si="20" ref="H43:H48">+H31/C3</f>
        <v>7912.159989010987</v>
      </c>
      <c r="I43" s="27">
        <f aca="true" t="shared" si="21" ref="I43:I48">+I31/C3</f>
        <v>9336.348787032965</v>
      </c>
      <c r="J43" s="27">
        <f aca="true" t="shared" si="22" ref="J43:J48">+J31/C3</f>
        <v>11016.891568698897</v>
      </c>
      <c r="K43" s="27">
        <f aca="true" t="shared" si="23" ref="K43:K48">+K31/C3</f>
        <v>12999.9320510647</v>
      </c>
      <c r="L43" s="27">
        <f aca="true" t="shared" si="24" ref="L43:L48">+L31/C3</f>
        <v>15339.919820256342</v>
      </c>
    </row>
    <row r="44" spans="1:12" ht="12.75">
      <c r="A44" s="28">
        <v>0.384</v>
      </c>
      <c r="B44" s="29" t="s">
        <v>16</v>
      </c>
      <c r="C44" s="27">
        <f t="shared" si="15"/>
        <v>523.076923076923</v>
      </c>
      <c r="D44" s="27">
        <f t="shared" si="16"/>
        <v>601.5384615384614</v>
      </c>
      <c r="E44" s="27">
        <f t="shared" si="17"/>
        <v>691.7692307692307</v>
      </c>
      <c r="F44" s="27">
        <f t="shared" si="18"/>
        <v>795.5346153846151</v>
      </c>
      <c r="G44" s="27">
        <f t="shared" si="19"/>
        <v>938.7308461538458</v>
      </c>
      <c r="H44" s="27">
        <f t="shared" si="20"/>
        <v>1107.702398461538</v>
      </c>
      <c r="I44" s="27">
        <f t="shared" si="21"/>
        <v>1307.0888301846148</v>
      </c>
      <c r="J44" s="27">
        <f t="shared" si="22"/>
        <v>1542.3648196178453</v>
      </c>
      <c r="K44" s="27">
        <f t="shared" si="23"/>
        <v>1819.9904871490576</v>
      </c>
      <c r="L44" s="27">
        <f t="shared" si="24"/>
        <v>2147.5887748358878</v>
      </c>
    </row>
    <row r="45" spans="1:12" ht="12.75">
      <c r="A45" s="28">
        <v>0.192</v>
      </c>
      <c r="B45" s="29" t="s">
        <v>17</v>
      </c>
      <c r="C45" s="27">
        <f t="shared" si="15"/>
        <v>896.7032967032967</v>
      </c>
      <c r="D45" s="27">
        <f t="shared" si="16"/>
        <v>1031.2087912087914</v>
      </c>
      <c r="E45" s="27">
        <f t="shared" si="17"/>
        <v>1185.89010989011</v>
      </c>
      <c r="F45" s="27">
        <f t="shared" si="18"/>
        <v>1363.773626373626</v>
      </c>
      <c r="G45" s="27">
        <f t="shared" si="19"/>
        <v>1609.2528791208788</v>
      </c>
      <c r="H45" s="27">
        <f t="shared" si="20"/>
        <v>1898.9183973626368</v>
      </c>
      <c r="I45" s="27">
        <f t="shared" si="21"/>
        <v>2240.7237088879115</v>
      </c>
      <c r="J45" s="27">
        <f t="shared" si="22"/>
        <v>2644.0539764877353</v>
      </c>
      <c r="K45" s="27">
        <f t="shared" si="23"/>
        <v>3119.983692255528</v>
      </c>
      <c r="L45" s="27">
        <f t="shared" si="24"/>
        <v>3681.5807568615223</v>
      </c>
    </row>
    <row r="46" spans="1:12" ht="12.75">
      <c r="A46" s="28">
        <v>0.008</v>
      </c>
      <c r="B46" s="29" t="s">
        <v>18</v>
      </c>
      <c r="C46" s="27">
        <f t="shared" si="15"/>
        <v>747.2527472527473</v>
      </c>
      <c r="D46" s="27">
        <f t="shared" si="16"/>
        <v>859.3406593406594</v>
      </c>
      <c r="E46" s="27">
        <f t="shared" si="17"/>
        <v>988.2417582417584</v>
      </c>
      <c r="F46" s="27">
        <f t="shared" si="18"/>
        <v>1136.4780219780218</v>
      </c>
      <c r="G46" s="27">
        <f t="shared" si="19"/>
        <v>1341.0440659340657</v>
      </c>
      <c r="H46" s="27">
        <f t="shared" si="20"/>
        <v>1582.4319978021974</v>
      </c>
      <c r="I46" s="27">
        <f t="shared" si="21"/>
        <v>1867.2697574065928</v>
      </c>
      <c r="J46" s="27">
        <f t="shared" si="22"/>
        <v>2203.3783137397795</v>
      </c>
      <c r="K46" s="27">
        <f t="shared" si="23"/>
        <v>2599.98641021294</v>
      </c>
      <c r="L46" s="27">
        <f t="shared" si="24"/>
        <v>3067.9839640512687</v>
      </c>
    </row>
    <row r="47" spans="1:12" ht="12.75">
      <c r="A47" s="28">
        <v>0.006</v>
      </c>
      <c r="B47" s="29" t="s">
        <v>19</v>
      </c>
      <c r="C47" s="27">
        <f t="shared" si="15"/>
        <v>392.3076923076923</v>
      </c>
      <c r="D47" s="27">
        <f t="shared" si="16"/>
        <v>451.15384615384613</v>
      </c>
      <c r="E47" s="27">
        <f t="shared" si="17"/>
        <v>518.8269230769231</v>
      </c>
      <c r="F47" s="27">
        <f t="shared" si="18"/>
        <v>596.6509615384614</v>
      </c>
      <c r="G47" s="27">
        <f t="shared" si="19"/>
        <v>704.0481346153844</v>
      </c>
      <c r="H47" s="27">
        <f t="shared" si="20"/>
        <v>830.7767988461536</v>
      </c>
      <c r="I47" s="27">
        <f t="shared" si="21"/>
        <v>980.3166226384611</v>
      </c>
      <c r="J47" s="27">
        <f t="shared" si="22"/>
        <v>1156.773614713384</v>
      </c>
      <c r="K47" s="27">
        <f t="shared" si="23"/>
        <v>1364.9928653617933</v>
      </c>
      <c r="L47" s="27">
        <f t="shared" si="24"/>
        <v>1610.691581126916</v>
      </c>
    </row>
    <row r="48" spans="1:12" ht="12.75">
      <c r="A48" s="28">
        <v>0.01</v>
      </c>
      <c r="B48" s="29" t="s">
        <v>20</v>
      </c>
      <c r="C48" s="27">
        <f t="shared" si="15"/>
        <v>726.4957264957264</v>
      </c>
      <c r="D48" s="27">
        <f t="shared" si="16"/>
        <v>835.4700854700853</v>
      </c>
      <c r="E48" s="27">
        <f t="shared" si="17"/>
        <v>960.7905982905982</v>
      </c>
      <c r="F48" s="27">
        <f t="shared" si="18"/>
        <v>1104.9091880341875</v>
      </c>
      <c r="G48" s="27">
        <f t="shared" si="19"/>
        <v>1303.7928418803413</v>
      </c>
      <c r="H48" s="27">
        <f t="shared" si="20"/>
        <v>1538.475553418803</v>
      </c>
      <c r="I48" s="27">
        <f t="shared" si="21"/>
        <v>1815.401153034187</v>
      </c>
      <c r="J48" s="27">
        <f t="shared" si="22"/>
        <v>2142.1733605803406</v>
      </c>
      <c r="K48" s="27">
        <f t="shared" si="23"/>
        <v>2527.764565484802</v>
      </c>
      <c r="L48" s="27">
        <f t="shared" si="24"/>
        <v>2982.762187272066</v>
      </c>
    </row>
    <row r="49" spans="1:11" ht="12.75">
      <c r="A49" s="28">
        <v>1</v>
      </c>
      <c r="G49" s="10"/>
      <c r="H49" s="10"/>
      <c r="I49" s="10"/>
      <c r="J49" s="10"/>
      <c r="K49" s="12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Alvihierro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kmalave</cp:lastModifiedBy>
  <cp:lastPrinted>2009-05-07T16:21:51Z</cp:lastPrinted>
  <dcterms:created xsi:type="dcterms:W3CDTF">2006-04-04T19:21:35Z</dcterms:created>
  <dcterms:modified xsi:type="dcterms:W3CDTF">2009-05-12T23:01:17Z</dcterms:modified>
  <cp:category/>
  <cp:version/>
  <cp:contentType/>
  <cp:contentStatus/>
</cp:coreProperties>
</file>