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1"/>
  </bookViews>
  <sheets>
    <sheet name="Encuestas 1 -9" sheetId="3" r:id="rId1"/>
    <sheet name="2" sheetId="4" r:id="rId2"/>
    <sheet name="3" sheetId="5" r:id="rId3"/>
    <sheet name="4" sheetId="1" r:id="rId4"/>
    <sheet name="5" sheetId="6" r:id="rId5"/>
    <sheet name="6" sheetId="7" r:id="rId6"/>
    <sheet name="7" sheetId="8" r:id="rId7"/>
    <sheet name="8" sheetId="9" r:id="rId8"/>
    <sheet name="9" sheetId="10" r:id="rId9"/>
    <sheet name="sexo" sheetId="2" r:id="rId10"/>
    <sheet name="tablas 1" sheetId="12" r:id="rId11"/>
    <sheet name="tablas 2" sheetId="14" r:id="rId12"/>
    <sheet name="pollos a la semana" sheetId="13" r:id="rId13"/>
  </sheets>
  <externalReferences>
    <externalReference r:id="rId14"/>
  </externalReferences>
  <calcPr calcId="124519"/>
</workbook>
</file>

<file path=xl/calcChain.xml><?xml version="1.0" encoding="utf-8"?>
<calcChain xmlns="http://schemas.openxmlformats.org/spreadsheetml/2006/main">
  <c r="D10" i="5"/>
  <c r="K11"/>
  <c r="K10"/>
  <c r="K9"/>
  <c r="I12"/>
  <c r="K12"/>
  <c r="K6" i="1"/>
  <c r="K7"/>
  <c r="K8"/>
  <c r="K9"/>
  <c r="K5"/>
  <c r="C10" i="3"/>
  <c r="D6" s="1"/>
  <c r="F24" i="13"/>
  <c r="F22"/>
  <c r="F23"/>
  <c r="F21"/>
  <c r="D24"/>
  <c r="D17"/>
  <c r="E14" s="1"/>
  <c r="D8"/>
  <c r="E5" s="1"/>
  <c r="J12" i="9"/>
  <c r="K7" s="1"/>
  <c r="K8"/>
  <c r="K9" i="10"/>
  <c r="L5" s="1"/>
  <c r="K12" i="9"/>
  <c r="K8" i="8"/>
  <c r="L5" s="1"/>
  <c r="L4"/>
  <c r="M4" s="1"/>
  <c r="K15" i="7"/>
  <c r="L11" s="1"/>
  <c r="D17" i="6"/>
  <c r="E15" s="1"/>
  <c r="E7" i="5"/>
  <c r="E8"/>
  <c r="E9"/>
  <c r="E10"/>
  <c r="E6"/>
  <c r="F6" s="1"/>
  <c r="F7" s="1"/>
  <c r="F8" s="1"/>
  <c r="F9" s="1"/>
  <c r="C13" i="2"/>
  <c r="D12" s="1"/>
  <c r="J10" i="1"/>
  <c r="D5" i="3" l="1"/>
  <c r="D9"/>
  <c r="D8"/>
  <c r="D7"/>
  <c r="L10" i="7"/>
  <c r="M10" s="1"/>
  <c r="M11" s="1"/>
  <c r="L15"/>
  <c r="L14"/>
  <c r="L13"/>
  <c r="L12"/>
  <c r="E14" i="6"/>
  <c r="F14" s="1"/>
  <c r="F15" s="1"/>
  <c r="E17"/>
  <c r="E16"/>
  <c r="E4" i="13"/>
  <c r="F4" s="1"/>
  <c r="E8"/>
  <c r="E7"/>
  <c r="E6"/>
  <c r="E13"/>
  <c r="F13" s="1"/>
  <c r="F14" s="1"/>
  <c r="E17"/>
  <c r="E16"/>
  <c r="E15"/>
  <c r="F5"/>
  <c r="F6" s="1"/>
  <c r="F7" s="1"/>
  <c r="D11" i="2"/>
  <c r="E11" s="1"/>
  <c r="E12" s="1"/>
  <c r="D13"/>
  <c r="L4" i="10"/>
  <c r="M4" s="1"/>
  <c r="M5" s="1"/>
  <c r="L9"/>
  <c r="L8"/>
  <c r="L7"/>
  <c r="L6"/>
  <c r="K9" i="9"/>
  <c r="K10"/>
  <c r="K11"/>
  <c r="L7"/>
  <c r="M5" i="8"/>
  <c r="L8"/>
  <c r="L7"/>
  <c r="L6"/>
  <c r="E5" i="3" l="1"/>
  <c r="E6" s="1"/>
  <c r="D10"/>
  <c r="E7"/>
  <c r="E8"/>
  <c r="E9"/>
  <c r="M12" i="7"/>
  <c r="M13" s="1"/>
  <c r="M14" s="1"/>
  <c r="F16" i="6"/>
  <c r="F15" i="13"/>
  <c r="F16" s="1"/>
  <c r="M6" i="10"/>
  <c r="M7" s="1"/>
  <c r="M8" s="1"/>
  <c r="L10" i="9"/>
  <c r="L11" s="1"/>
  <c r="L9" s="1"/>
  <c r="L8" s="1"/>
  <c r="M6" i="8"/>
  <c r="M7" s="1"/>
  <c r="L5" i="1"/>
  <c r="K10"/>
  <c r="L6" l="1"/>
  <c r="L7" s="1"/>
  <c r="L8" s="1"/>
  <c r="L9" s="1"/>
</calcChain>
</file>

<file path=xl/sharedStrings.xml><?xml version="1.0" encoding="utf-8"?>
<sst xmlns="http://schemas.openxmlformats.org/spreadsheetml/2006/main" count="346" uniqueCount="231">
  <si>
    <t>FRECUENCIA</t>
  </si>
  <si>
    <t>PORCENTAJE</t>
  </si>
  <si>
    <t>PORCENTAJE ACUMULADO</t>
  </si>
  <si>
    <t>PIERNAS</t>
  </si>
  <si>
    <t>PECHUGA</t>
  </si>
  <si>
    <t>CADERA</t>
  </si>
  <si>
    <t>ALITAS</t>
  </si>
  <si>
    <t>OTRAS</t>
  </si>
  <si>
    <t>TOTAL</t>
  </si>
  <si>
    <t>total</t>
  </si>
  <si>
    <t>FEMENINO</t>
  </si>
  <si>
    <t>MASCULINO</t>
  </si>
  <si>
    <t>VALIDOS</t>
  </si>
  <si>
    <t>RES</t>
  </si>
  <si>
    <t>POLLO</t>
  </si>
  <si>
    <t>PESCADO</t>
  </si>
  <si>
    <t>MARISCOS</t>
  </si>
  <si>
    <t>OTROS</t>
  </si>
  <si>
    <t>VALIDO</t>
  </si>
  <si>
    <t>UNO</t>
  </si>
  <si>
    <t>DOS</t>
  </si>
  <si>
    <t>TRES</t>
  </si>
  <si>
    <t>POR PRESAS</t>
  </si>
  <si>
    <t>POLLOS PIEDRA</t>
  </si>
  <si>
    <t>MR.POLLO</t>
  </si>
  <si>
    <t xml:space="preserve">¿Podría decirnos la marca de pollo que consume habitualmente?  </t>
  </si>
  <si>
    <t>¿Como le gustaría la presentación del empaque del producto?</t>
  </si>
  <si>
    <t>SI</t>
  </si>
  <si>
    <t>Pollo completo con Menudencia</t>
  </si>
  <si>
    <t>Pollo completo sin Menudencia</t>
  </si>
  <si>
    <t>Kilo de Pechuga</t>
  </si>
  <si>
    <t>Piernas</t>
  </si>
  <si>
    <t>Todas las anteriores</t>
  </si>
  <si>
    <t>TIENDAS DE ABASTO</t>
  </si>
  <si>
    <t>SUPERMERCADOS</t>
  </si>
  <si>
    <t>AVICOLAS</t>
  </si>
  <si>
    <t>MERCADOS</t>
  </si>
  <si>
    <t xml:space="preserve"> ¿A qué lugar acude regularmente a comprar pollos? </t>
  </si>
  <si>
    <t>PRECIO</t>
  </si>
  <si>
    <t>PESO</t>
  </si>
  <si>
    <t>EMPAQUE</t>
  </si>
  <si>
    <t>MARCA</t>
  </si>
  <si>
    <t xml:space="preserve">Enumere del 1 al 5 siendo 1 el más </t>
  </si>
  <si>
    <t xml:space="preserve">¿Cuál de estas características es importante para usted al comprar un pollo? </t>
  </si>
  <si>
    <t>POCO PESO</t>
  </si>
  <si>
    <t>MUCHA GRASA</t>
  </si>
  <si>
    <t>CARNE MUY BLANCA</t>
  </si>
  <si>
    <t>OLOR ALIMENTO BALANCEADO</t>
  </si>
  <si>
    <t>POR HIGIENE</t>
  </si>
  <si>
    <t xml:space="preserve">En experiencias al adquirir su pollo ¿Cuál de estas características no le han gustado? </t>
  </si>
  <si>
    <t>¿Que tipo de carne considera mas sana?</t>
  </si>
  <si>
    <t>¿Le gustaria a Ud. Consumir la carne de Pollo?</t>
  </si>
  <si>
    <t xml:space="preserve">¿Qué parte del pollo compra habitualmente? </t>
  </si>
  <si>
    <t xml:space="preserve"> ¿Cuantos Pollos Consume a la  semana? </t>
  </si>
  <si>
    <t>COLOR DE LA CARNE</t>
  </si>
  <si>
    <t>SEXO DEL COMPRADOR</t>
  </si>
  <si>
    <t>personas</t>
  </si>
  <si>
    <t>numero de pollos</t>
  </si>
  <si>
    <t>valido</t>
  </si>
  <si>
    <t>total pollos a la semana</t>
  </si>
  <si>
    <t>PERSONAS</t>
  </si>
  <si>
    <t>NUMERO DE POLLOS</t>
  </si>
  <si>
    <t>TOTAL POLLOS A LA SEMANA</t>
  </si>
  <si>
    <t>Tabla 2.3 Pregunta Nº 1</t>
  </si>
  <si>
    <t>Elaborado por las autoras</t>
  </si>
  <si>
    <t>Tabla 2.4 Pregunta Nº 2</t>
  </si>
  <si>
    <t>Tabla 2.5 Pregunta Nº 3</t>
  </si>
  <si>
    <t>Tabla 2.6 Pregunta Nº 4</t>
  </si>
  <si>
    <t>Tabla 2.7 Pregunta Nº 5</t>
  </si>
  <si>
    <t>Tabla 2.8 Pregunta Nº 6</t>
  </si>
  <si>
    <t>Tabla 2.9 Pregunta Nº 7</t>
  </si>
  <si>
    <t>Tabla 2.10 Pregunta Nº 8</t>
  </si>
  <si>
    <t>Tabla 2.11 Pregunta Nº 9</t>
  </si>
  <si>
    <t xml:space="preserve">Tabla 2.12 </t>
  </si>
  <si>
    <t>Tabla 1.1 Comparación Nutricional</t>
  </si>
  <si>
    <t>Carne</t>
  </si>
  <si>
    <t>% Proteínas</t>
  </si>
  <si>
    <t>% Grasa</t>
  </si>
  <si>
    <t>Pollo</t>
  </si>
  <si>
    <t>Vaca</t>
  </si>
  <si>
    <t>Conejo</t>
  </si>
  <si>
    <t>Cerdo</t>
  </si>
  <si>
    <t>Oveja</t>
  </si>
  <si>
    <t>Fuente. Elaborado pos las Autoras</t>
  </si>
  <si>
    <t>Tabla 1.2. Porcentaje de aceptación de carne mas sana</t>
  </si>
  <si>
    <t>Fuente: Elaborado por las autoras</t>
  </si>
  <si>
    <t>Tabla 1.3. Consumó per- Cápita</t>
  </si>
  <si>
    <t>de Carne de Pollo</t>
  </si>
  <si>
    <t>AÑOS</t>
  </si>
  <si>
    <t>CARNE (kg)</t>
  </si>
  <si>
    <t>POBLACION</t>
  </si>
  <si>
    <t>Fuente: CONAVE- INEC</t>
  </si>
  <si>
    <t>Tabla 1.4. Producción Avícola</t>
  </si>
  <si>
    <t>2003-2008</t>
  </si>
  <si>
    <t>Años</t>
  </si>
  <si>
    <t>Huevos ( Tm)</t>
  </si>
  <si>
    <t>Carne de Pollo ( Tm)</t>
  </si>
  <si>
    <t>Variación %</t>
  </si>
  <si>
    <t>-</t>
  </si>
  <si>
    <t>2008*</t>
  </si>
  <si>
    <t>* estimado</t>
  </si>
  <si>
    <t>Fuente: MAG.AFABA, industrias avícolas</t>
  </si>
  <si>
    <t>Tabla 1.6. Línea de Productos</t>
  </si>
  <si>
    <t>Pollo completo con menudencia</t>
  </si>
  <si>
    <t>Pollo entero sin menudencia</t>
  </si>
  <si>
    <t>Pechuga por kilo</t>
  </si>
  <si>
    <t>Medio Pollo</t>
  </si>
  <si>
    <t>Piernitas</t>
  </si>
  <si>
    <t>Elaborado: Autoras</t>
  </si>
  <si>
    <t xml:space="preserve">Tabla 2.1 EVOLUCION DE LA   </t>
  </si>
  <si>
    <t>PRODUCCION</t>
  </si>
  <si>
    <t>DE CARNE DE POLLOS</t>
  </si>
  <si>
    <t>(toneladas métricas)</t>
  </si>
  <si>
    <t>Producción</t>
  </si>
  <si>
    <t>% Crecimiento</t>
  </si>
  <si>
    <t>Fuente: CONVE-AFADA-MAG</t>
  </si>
  <si>
    <t xml:space="preserve">Tabla 2.1.1 ECUADOR: POBLACION AVICOLA </t>
  </si>
  <si>
    <t xml:space="preserve">(miles de unidades) </t>
  </si>
  <si>
    <t>1998 - 2008</t>
  </si>
  <si>
    <t>Huevos</t>
  </si>
  <si>
    <t>Carne de Pollo (TM)</t>
  </si>
  <si>
    <t>Población</t>
  </si>
  <si>
    <t>Población Engorde</t>
  </si>
  <si>
    <t>(TM)</t>
  </si>
  <si>
    <t>Ponedoras</t>
  </si>
  <si>
    <t>(#)</t>
  </si>
  <si>
    <t>Total</t>
  </si>
  <si>
    <t>Aves (#)</t>
  </si>
  <si>
    <t>3´325,455</t>
  </si>
  <si>
    <t>36´744,256</t>
  </si>
  <si>
    <t>40,069,711</t>
  </si>
  <si>
    <t>3´338,069</t>
  </si>
  <si>
    <t>40´048,062</t>
  </si>
  <si>
    <t>43´386,131</t>
  </si>
  <si>
    <t>3´159,569</t>
  </si>
  <si>
    <t>42´266,730</t>
  </si>
  <si>
    <t>45´426,299</t>
  </si>
  <si>
    <t>2´994,635</t>
  </si>
  <si>
    <t>42´250,424</t>
  </si>
  <si>
    <t>45´245,059</t>
  </si>
  <si>
    <t>3,570,000</t>
  </si>
  <si>
    <t>53´652,000</t>
  </si>
  <si>
    <t>57´222,000</t>
  </si>
  <si>
    <t>3´689.000</t>
  </si>
  <si>
    <t>57´860,000</t>
  </si>
  <si>
    <t>61´549,000</t>
  </si>
  <si>
    <t>3´748,500</t>
  </si>
  <si>
    <t>69´432,000</t>
  </si>
  <si>
    <t>73´180,500</t>
  </si>
  <si>
    <t>4´105,500</t>
  </si>
  <si>
    <t>73´640,000</t>
  </si>
  <si>
    <t>77´745,500</t>
  </si>
  <si>
    <t>4´ 343,500</t>
  </si>
  <si>
    <t>83´108,000</t>
  </si>
  <si>
    <t>87´451,500</t>
  </si>
  <si>
    <t>3´986,500</t>
  </si>
  <si>
    <t>74´692,000</t>
  </si>
  <si>
    <t>78´678,500</t>
  </si>
  <si>
    <t>4´165,000</t>
  </si>
  <si>
    <t>77´848,000</t>
  </si>
  <si>
    <t>82´013,000</t>
  </si>
  <si>
    <t>89´021,407</t>
  </si>
  <si>
    <t>94´021,407</t>
  </si>
  <si>
    <t>2006 a/</t>
  </si>
  <si>
    <t>5´500,000</t>
  </si>
  <si>
    <t>97´923,547</t>
  </si>
  <si>
    <t>103´423,547</t>
  </si>
  <si>
    <t>Fuente: Estimación Proyecto SICA, B&amp;D Consultores</t>
  </si>
  <si>
    <t xml:space="preserve"> Datos proyectados</t>
  </si>
  <si>
    <t>Tabla 2.1.2 Producción Avícola a Nivel Nacional</t>
  </si>
  <si>
    <t>PROVINCIAS</t>
  </si>
  <si>
    <t>CARNE DE AVE</t>
  </si>
  <si>
    <t xml:space="preserve">PROVINCIAS </t>
  </si>
  <si>
    <t>HUEVOS</t>
  </si>
  <si>
    <t>Pichincha</t>
  </si>
  <si>
    <t>Guayas</t>
  </si>
  <si>
    <t>Manabí</t>
  </si>
  <si>
    <t>Tungurahua</t>
  </si>
  <si>
    <t>Azuay</t>
  </si>
  <si>
    <t>Resto del País</t>
  </si>
  <si>
    <t>Fuente: CONAVE</t>
  </si>
  <si>
    <t xml:space="preserve">Tabla 2.1.3 ECUADOR: POBLACION AVICOLA </t>
  </si>
  <si>
    <t xml:space="preserve">Años </t>
  </si>
  <si>
    <t xml:space="preserve">Línea </t>
  </si>
  <si>
    <t xml:space="preserve">Machos* </t>
  </si>
  <si>
    <t xml:space="preserve">Reproduc. </t>
  </si>
  <si>
    <t xml:space="preserve">Total </t>
  </si>
  <si>
    <t xml:space="preserve">  </t>
  </si>
  <si>
    <t xml:space="preserve">carne </t>
  </si>
  <si>
    <t xml:space="preserve">postura </t>
  </si>
  <si>
    <t xml:space="preserve">pesadas </t>
  </si>
  <si>
    <t xml:space="preserve">livianas </t>
  </si>
  <si>
    <t xml:space="preserve">2008* </t>
  </si>
  <si>
    <t xml:space="preserve">* estimado </t>
  </si>
  <si>
    <r>
      <t> </t>
    </r>
    <r>
      <rPr>
        <sz val="10"/>
        <rFont val="Arial"/>
        <family val="2"/>
      </rPr>
      <t xml:space="preserve"> </t>
    </r>
  </si>
  <si>
    <t xml:space="preserve">Fuente: MAG, AFABA, industrias avícolas </t>
  </si>
  <si>
    <t xml:space="preserve">Elaboración: SDEA/DPDA </t>
  </si>
  <si>
    <t>Tabla 2.1.4 Participación en el Mercado</t>
  </si>
  <si>
    <t>EMPRESAS</t>
  </si>
  <si>
    <t>Pronaca</t>
  </si>
  <si>
    <t>Mr. Pollo</t>
  </si>
  <si>
    <t>Piedra</t>
  </si>
  <si>
    <t>Pollos piedra</t>
  </si>
  <si>
    <t>Otras</t>
  </si>
  <si>
    <t>Fuente: Datos del Universo_2008</t>
  </si>
  <si>
    <t>Tabla 2.2 CONSUMO PER-CAPITAL</t>
  </si>
  <si>
    <t>DE CARNE DE POLLO</t>
  </si>
  <si>
    <t xml:space="preserve">CARNE (Kg) </t>
  </si>
  <si>
    <t>POBLACIÓN</t>
  </si>
  <si>
    <t xml:space="preserve">Tabla 2.2.1 Consumo de </t>
  </si>
  <si>
    <t>Carne por Persona y País</t>
  </si>
  <si>
    <t>PAIS</t>
  </si>
  <si>
    <t>kg/ Habitantes</t>
  </si>
  <si>
    <t>Argentina</t>
  </si>
  <si>
    <t>Brasil</t>
  </si>
  <si>
    <t>Paraguay</t>
  </si>
  <si>
    <t>Uruguay</t>
  </si>
  <si>
    <t>Colombia</t>
  </si>
  <si>
    <t>Venezuela</t>
  </si>
  <si>
    <t>México</t>
  </si>
  <si>
    <t>Alemania</t>
  </si>
  <si>
    <t>Francia</t>
  </si>
  <si>
    <t>Italia</t>
  </si>
  <si>
    <t>Irlanda</t>
  </si>
  <si>
    <t>Dinamarca</t>
  </si>
  <si>
    <t>Grecia</t>
  </si>
  <si>
    <t>España</t>
  </si>
  <si>
    <t>Portugal</t>
  </si>
  <si>
    <t>Tabla 2.8</t>
  </si>
  <si>
    <t>Tabla 2.2.3 Tipo de Preguntas</t>
  </si>
  <si>
    <t>Elaborado por las Autoras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</si>
</sst>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1" xfId="0" applyBorder="1"/>
    <xf numFmtId="0" fontId="2" fillId="0" borderId="8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9" fontId="0" fillId="0" borderId="4" xfId="1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Font="1" applyBorder="1"/>
    <xf numFmtId="0" fontId="0" fillId="0" borderId="6" xfId="0" applyFill="1" applyBorder="1"/>
    <xf numFmtId="0" fontId="2" fillId="0" borderId="15" xfId="0" applyFont="1" applyFill="1" applyBorder="1"/>
    <xf numFmtId="0" fontId="0" fillId="0" borderId="7" xfId="0" applyBorder="1"/>
    <xf numFmtId="0" fontId="0" fillId="0" borderId="7" xfId="0" applyFont="1" applyBorder="1"/>
    <xf numFmtId="0" fontId="0" fillId="0" borderId="7" xfId="0" applyFill="1" applyBorder="1"/>
    <xf numFmtId="0" fontId="2" fillId="0" borderId="16" xfId="0" applyFont="1" applyFill="1" applyBorder="1"/>
    <xf numFmtId="0" fontId="0" fillId="0" borderId="18" xfId="0" applyBorder="1"/>
    <xf numFmtId="0" fontId="2" fillId="0" borderId="15" xfId="0" applyFont="1" applyBorder="1"/>
    <xf numFmtId="0" fontId="0" fillId="0" borderId="19" xfId="0" applyBorder="1"/>
    <xf numFmtId="0" fontId="0" fillId="0" borderId="20" xfId="0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0" fillId="0" borderId="18" xfId="0" applyNumberFormat="1" applyBorder="1" applyAlignment="1">
      <alignment horizontal="center"/>
    </xf>
    <xf numFmtId="0" fontId="2" fillId="0" borderId="10" xfId="0" applyFont="1" applyFill="1" applyBorder="1"/>
    <xf numFmtId="9" fontId="2" fillId="0" borderId="24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2" xfId="0" applyFont="1" applyFill="1" applyBorder="1"/>
    <xf numFmtId="0" fontId="0" fillId="3" borderId="4" xfId="0" applyFill="1" applyBorder="1"/>
    <xf numFmtId="0" fontId="0" fillId="3" borderId="22" xfId="0" applyFill="1" applyBorder="1"/>
    <xf numFmtId="0" fontId="2" fillId="3" borderId="12" xfId="0" applyFont="1" applyFill="1" applyBorder="1"/>
    <xf numFmtId="0" fontId="2" fillId="3" borderId="5" xfId="0" applyFont="1" applyFill="1" applyBorder="1"/>
    <xf numFmtId="0" fontId="2" fillId="3" borderId="13" xfId="0" applyFont="1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4" xfId="0" applyFon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9" fontId="0" fillId="2" borderId="20" xfId="1" applyFont="1" applyFill="1" applyBorder="1" applyAlignment="1">
      <alignment horizontal="center"/>
    </xf>
    <xf numFmtId="9" fontId="0" fillId="2" borderId="21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0" fontId="0" fillId="2" borderId="6" xfId="0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center"/>
    </xf>
    <xf numFmtId="9" fontId="0" fillId="2" borderId="24" xfId="1" applyFon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9" xfId="0" applyFill="1" applyBorder="1"/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23" xfId="1" applyNumberFormat="1" applyFont="1" applyFill="1" applyBorder="1" applyAlignment="1">
      <alignment horizontal="center"/>
    </xf>
    <xf numFmtId="0" fontId="0" fillId="2" borderId="22" xfId="0" applyFill="1" applyBorder="1"/>
    <xf numFmtId="1" fontId="0" fillId="2" borderId="1" xfId="1" applyNumberFormat="1" applyFont="1" applyFill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0" fillId="0" borderId="0" xfId="1" applyFont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9" fontId="2" fillId="0" borderId="11" xfId="0" applyNumberFormat="1" applyFont="1" applyBorder="1" applyAlignment="1">
      <alignment horizontal="center"/>
    </xf>
    <xf numFmtId="9" fontId="0" fillId="0" borderId="5" xfId="1" applyFont="1" applyBorder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8" xfId="0" applyFont="1" applyBorder="1"/>
    <xf numFmtId="0" fontId="0" fillId="0" borderId="1" xfId="0" applyFill="1" applyBorder="1"/>
    <xf numFmtId="0" fontId="0" fillId="0" borderId="4" xfId="0" applyBorder="1"/>
    <xf numFmtId="0" fontId="0" fillId="0" borderId="22" xfId="0" applyBorder="1"/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5" borderId="23" xfId="0" applyFont="1" applyFill="1" applyBorder="1"/>
    <xf numFmtId="0" fontId="5" fillId="5" borderId="0" xfId="0" applyFont="1" applyFill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0" borderId="23" xfId="0" applyFont="1" applyBorder="1"/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right"/>
    </xf>
    <xf numFmtId="9" fontId="5" fillId="5" borderId="23" xfId="0" applyNumberFormat="1" applyFont="1" applyFill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9" fontId="5" fillId="0" borderId="23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9" fontId="5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4" xfId="0" applyFont="1" applyBorder="1"/>
    <xf numFmtId="0" fontId="5" fillId="0" borderId="10" xfId="0" applyFont="1" applyBorder="1"/>
    <xf numFmtId="0" fontId="2" fillId="2" borderId="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10" xfId="0" applyFill="1" applyBorder="1"/>
    <xf numFmtId="0" fontId="0" fillId="2" borderId="8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5" fillId="0" borderId="0" xfId="0" applyFont="1"/>
    <xf numFmtId="0" fontId="5" fillId="0" borderId="8" xfId="0" applyFont="1" applyBorder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25" xfId="0" applyFont="1" applyBorder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11" xfId="0" applyFont="1" applyFill="1" applyBorder="1"/>
    <xf numFmtId="0" fontId="10" fillId="0" borderId="9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0" xfId="0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4" xfId="0" applyFont="1" applyFill="1" applyBorder="1"/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9" xfId="0" applyBorder="1"/>
    <xf numFmtId="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22" xfId="0" applyFont="1" applyBorder="1"/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4" fillId="0" borderId="10" xfId="0" applyFont="1" applyBorder="1" applyAlignment="1">
      <alignment horizontal="center" wrapText="1"/>
    </xf>
    <xf numFmtId="0" fontId="0" fillId="2" borderId="2" xfId="0" applyFill="1" applyBorder="1"/>
    <xf numFmtId="0" fontId="0" fillId="2" borderId="0" xfId="0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28" xfId="0" applyFont="1" applyBorder="1"/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4" fillId="4" borderId="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5" fillId="0" borderId="12" xfId="0" applyFont="1" applyBorder="1"/>
    <xf numFmtId="0" fontId="5" fillId="0" borderId="26" xfId="0" applyFont="1" applyBorder="1"/>
    <xf numFmtId="0" fontId="4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0" fontId="13" fillId="0" borderId="10" xfId="0" applyFont="1" applyFill="1" applyBorder="1"/>
    <xf numFmtId="0" fontId="13" fillId="0" borderId="8" xfId="0" applyFont="1" applyFill="1" applyBorder="1"/>
    <xf numFmtId="0" fontId="13" fillId="0" borderId="11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200"/>
              <a:t>Gráfico 2. ¿</a:t>
            </a:r>
            <a:r>
              <a:rPr lang="es-ES_tradnl" sz="1200" baseline="0"/>
              <a:t> Que tipo de carne considera mas sana?</a:t>
            </a:r>
            <a:endParaRPr lang="es-ES_tradnl" sz="1200"/>
          </a:p>
        </c:rich>
      </c:tx>
      <c:layout>
        <c:manualLayout>
          <c:xMode val="edge"/>
          <c:yMode val="edge"/>
          <c:x val="0.1127927290694921"/>
          <c:y val="2.92828781086506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'Encuestas 1 -9'!$B$5:$B$9</c:f>
              <c:strCache>
                <c:ptCount val="5"/>
                <c:pt idx="0">
                  <c:v>RES</c:v>
                </c:pt>
                <c:pt idx="1">
                  <c:v>POLLO</c:v>
                </c:pt>
                <c:pt idx="2">
                  <c:v>PESCADO</c:v>
                </c:pt>
                <c:pt idx="3">
                  <c:v>MARISCOS</c:v>
                </c:pt>
                <c:pt idx="4">
                  <c:v>OTROS</c:v>
                </c:pt>
              </c:strCache>
            </c:strRef>
          </c:cat>
          <c:val>
            <c:numRef>
              <c:f>'Encuestas 1 -9'!$D$5:$D$9</c:f>
              <c:numCache>
                <c:formatCode>0%</c:formatCode>
                <c:ptCount val="5"/>
                <c:pt idx="0">
                  <c:v>0.15844155844155844</c:v>
                </c:pt>
                <c:pt idx="1">
                  <c:v>0.37662337662337664</c:v>
                </c:pt>
                <c:pt idx="2">
                  <c:v>0.17662337662337663</c:v>
                </c:pt>
                <c:pt idx="3">
                  <c:v>0.25974025974025972</c:v>
                </c:pt>
                <c:pt idx="4">
                  <c:v>2.8571428571428571E-2</c:v>
                </c:pt>
              </c:numCache>
            </c:numRef>
          </c:val>
        </c:ser>
        <c:ser>
          <c:idx val="2"/>
          <c:order val="2"/>
          <c:cat>
            <c:strRef>
              <c:f>'Encuestas 1 -9'!$B$5:$B$9</c:f>
              <c:strCache>
                <c:ptCount val="5"/>
                <c:pt idx="0">
                  <c:v>RES</c:v>
                </c:pt>
                <c:pt idx="1">
                  <c:v>POLLO</c:v>
                </c:pt>
                <c:pt idx="2">
                  <c:v>PESCADO</c:v>
                </c:pt>
                <c:pt idx="3">
                  <c:v>MARISCOS</c:v>
                </c:pt>
                <c:pt idx="4">
                  <c:v>OTROS</c:v>
                </c:pt>
              </c:strCache>
            </c:strRef>
          </c:cat>
          <c:val>
            <c:numRef>
              <c:f>'Encuestas 1 -9'!$B$5:$B$9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cat>
            <c:strRef>
              <c:f>'Encuestas 1 -9'!$B$5:$B$9</c:f>
              <c:strCache>
                <c:ptCount val="5"/>
                <c:pt idx="0">
                  <c:v>RES</c:v>
                </c:pt>
                <c:pt idx="1">
                  <c:v>POLLO</c:v>
                </c:pt>
                <c:pt idx="2">
                  <c:v>PESCADO</c:v>
                </c:pt>
                <c:pt idx="3">
                  <c:v>MARISCOS</c:v>
                </c:pt>
                <c:pt idx="4">
                  <c:v>OTROS</c:v>
                </c:pt>
              </c:strCache>
            </c:strRef>
          </c:cat>
          <c:val>
            <c:numRef>
              <c:f>'Encuestas 1 -9'!$B$3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cat>
            <c:strRef>
              <c:f>'Encuestas 1 -9'!$B$5:$B$9</c:f>
              <c:strCache>
                <c:ptCount val="5"/>
                <c:pt idx="0">
                  <c:v>RES</c:v>
                </c:pt>
                <c:pt idx="1">
                  <c:v>POLLO</c:v>
                </c:pt>
                <c:pt idx="2">
                  <c:v>PESCADO</c:v>
                </c:pt>
                <c:pt idx="3">
                  <c:v>MARISCOS</c:v>
                </c:pt>
                <c:pt idx="4">
                  <c:v>OTROS</c:v>
                </c:pt>
              </c:strCache>
            </c:strRef>
          </c:cat>
          <c:val>
            <c:numRef>
              <c:f>'Encuestas 1 -9'!$C$3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cat>
            <c:strRef>
              <c:f>'Encuestas 1 -9'!$B$5:$B$9</c:f>
              <c:strCache>
                <c:ptCount val="5"/>
                <c:pt idx="0">
                  <c:v>RES</c:v>
                </c:pt>
                <c:pt idx="1">
                  <c:v>POLLO</c:v>
                </c:pt>
                <c:pt idx="2">
                  <c:v>PESCADO</c:v>
                </c:pt>
                <c:pt idx="3">
                  <c:v>MARISCOS</c:v>
                </c:pt>
                <c:pt idx="4">
                  <c:v>OTROS</c:v>
                </c:pt>
              </c:strCache>
            </c:strRef>
          </c:cat>
          <c:val>
            <c:numRef>
              <c:f>'Encuestas 1 -9'!$D$3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'Encuestas 1 -9'!$B$11</c:f>
              <c:strCache>
                <c:ptCount val="1"/>
                <c:pt idx="0">
                  <c:v>Elaborado por las autoras</c:v>
                </c:pt>
              </c:strCache>
            </c:strRef>
          </c:tx>
          <c:val>
            <c:numRef>
              <c:f>'Encuestas 1 -9'!$C$11:$E$11</c:f>
              <c:numCache>
                <c:formatCode>General</c:formatCode>
                <c:ptCount val="3"/>
              </c:numCache>
            </c:numRef>
          </c:val>
        </c:ser>
        <c:ser>
          <c:idx val="0"/>
          <c:order val="0"/>
          <c:tx>
            <c:strRef>
              <c:f>'Encuestas 1 -9'!$B$3</c:f>
              <c:strCache>
                <c:ptCount val="1"/>
                <c:pt idx="0">
                  <c:v>¿Que tipo de carne considera mas sana?</c:v>
                </c:pt>
              </c:strCache>
            </c:strRef>
          </c:tx>
          <c:val>
            <c:numRef>
              <c:f>'Encuestas 1 -9'!$C$3:$D$3</c:f>
              <c:numCache>
                <c:formatCode>General</c:formatCode>
                <c:ptCount val="2"/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n-US"/>
              <a:t>SEXO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sexo!$D$10</c:f>
              <c:strCache>
                <c:ptCount val="1"/>
                <c:pt idx="0">
                  <c:v>PORCENTAJE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sexo!$B$11:$B$12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sexo!$D$11:$D$12</c:f>
              <c:numCache>
                <c:formatCode>0%</c:formatCode>
                <c:ptCount val="2"/>
                <c:pt idx="0">
                  <c:v>0.68831168831168832</c:v>
                </c:pt>
                <c:pt idx="1">
                  <c:v>0.31168831168831168</c:v>
                </c:pt>
              </c:numCache>
            </c:numRef>
          </c:val>
        </c:ser>
        <c:ser>
          <c:idx val="1"/>
          <c:order val="1"/>
          <c:tx>
            <c:strRef>
              <c:f>sexo!$B$11</c:f>
              <c:strCache>
                <c:ptCount val="1"/>
                <c:pt idx="0">
                  <c:v>FEMENINO</c:v>
                </c:pt>
              </c:strCache>
            </c:strRef>
          </c:tx>
          <c:explosion val="25"/>
          <c:cat>
            <c:strRef>
              <c:f>sexo!$B$11:$B$12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sexo!$B$12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sexo!$B$12</c:f>
              <c:strCache>
                <c:ptCount val="1"/>
                <c:pt idx="0">
                  <c:v>MASCULINO</c:v>
                </c:pt>
              </c:strCache>
            </c:strRef>
          </c:tx>
          <c:explosion val="25"/>
          <c:cat>
            <c:strRef>
              <c:f>sexo!$B$11:$B$12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1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265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</c:dLbls>
          <c:cat>
            <c:strRef>
              <c:f>sexo!$B$11:$B$12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sexo!$D$11:$D$12</c:f>
              <c:numCache>
                <c:formatCode>0%</c:formatCode>
                <c:ptCount val="2"/>
                <c:pt idx="0">
                  <c:v>0.68831168831168832</c:v>
                </c:pt>
                <c:pt idx="1">
                  <c:v>0.31168831168831168</c:v>
                </c:pt>
              </c:numCache>
            </c:numRef>
          </c:val>
        </c:ser>
        <c:shape val="box"/>
        <c:axId val="81597568"/>
        <c:axId val="81599104"/>
        <c:axId val="0"/>
      </c:bar3DChart>
      <c:catAx>
        <c:axId val="815975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 b="1"/>
            </a:pPr>
            <a:endParaRPr lang="es-ES"/>
          </a:p>
        </c:txPr>
        <c:crossAx val="81599104"/>
        <c:crosses val="autoZero"/>
        <c:auto val="1"/>
        <c:lblAlgn val="ctr"/>
        <c:lblOffset val="100"/>
      </c:catAx>
      <c:valAx>
        <c:axId val="815991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_tradnl"/>
            </a:pPr>
            <a:endParaRPr lang="es-ES"/>
          </a:p>
        </c:txPr>
        <c:crossAx val="81597568"/>
        <c:crosses val="autoZero"/>
        <c:crossBetween val="between"/>
      </c:valAx>
    </c:plotArea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9"/>
  <c:chart>
    <c:title>
      <c:tx>
        <c:rich>
          <a:bodyPr/>
          <a:lstStyle/>
          <a:p>
            <a:pPr>
              <a:defRPr lang="es-ES_tradnl"/>
            </a:pPr>
            <a:r>
              <a:rPr lang="es-ES_tradnl" sz="1050"/>
              <a:t>Gráfico</a:t>
            </a:r>
            <a:r>
              <a:rPr lang="es-ES_tradnl" sz="1050" baseline="0"/>
              <a:t> 1.</a:t>
            </a:r>
            <a:r>
              <a:rPr lang="es-ES_tradnl" sz="1050"/>
              <a:t>Evolución</a:t>
            </a:r>
            <a:r>
              <a:rPr lang="es-ES_tradnl" sz="1050" baseline="0"/>
              <a:t> de la produccion de carne de pollos (TM)</a:t>
            </a:r>
            <a:endParaRPr lang="es-ES_tradnl" sz="1050"/>
          </a:p>
        </c:rich>
      </c:tx>
      <c:layout>
        <c:manualLayout>
          <c:xMode val="edge"/>
          <c:yMode val="edge"/>
          <c:x val="0.12866912278167064"/>
          <c:y val="3.5888145560752309E-2"/>
        </c:manualLayout>
      </c:layout>
    </c:title>
    <c:view3D>
      <c:perspective val="30"/>
    </c:view3D>
    <c:plotArea>
      <c:layout/>
      <c:bar3DChart>
        <c:barDir val="col"/>
        <c:grouping val="clustered"/>
        <c:ser>
          <c:idx val="1"/>
          <c:order val="1"/>
          <c:cat>
            <c:numRef>
              <c:f>[1]Hoja1!$M$23:$M$31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[1]Hoja1!$N$23:$N$31</c:f>
              <c:numCache>
                <c:formatCode>General</c:formatCode>
                <c:ptCount val="9"/>
                <c:pt idx="0">
                  <c:v>80.355000000000004</c:v>
                </c:pt>
                <c:pt idx="1">
                  <c:v>80.334999999999994</c:v>
                </c:pt>
                <c:pt idx="2">
                  <c:v>102</c:v>
                </c:pt>
                <c:pt idx="3">
                  <c:v>105</c:v>
                </c:pt>
                <c:pt idx="4">
                  <c:v>134.69499999999999</c:v>
                </c:pt>
                <c:pt idx="5">
                  <c:v>160.49299999999999</c:v>
                </c:pt>
                <c:pt idx="6">
                  <c:v>178.88900000000001</c:v>
                </c:pt>
                <c:pt idx="7">
                  <c:v>125.22199999999999</c:v>
                </c:pt>
                <c:pt idx="8">
                  <c:v>133.822</c:v>
                </c:pt>
              </c:numCache>
            </c:numRef>
          </c:val>
        </c:ser>
        <c:ser>
          <c:idx val="2"/>
          <c:order val="2"/>
          <c:tx>
            <c:strRef>
              <c:f>[1]Hoja1!$M$21</c:f>
              <c:strCache>
                <c:ptCount val="1"/>
                <c:pt idx="0">
                  <c:v>Carne de pollo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0"/>
          <c:tx>
            <c:strRef>
              <c:f>[1]Hoja1!$M$20</c:f>
              <c:strCache>
                <c:ptCount val="1"/>
                <c:pt idx="0">
                  <c:v>Evolución de la producción de carne de pollos (TM)</c:v>
                </c:pt>
              </c:strCache>
            </c:strRef>
          </c:tx>
          <c:val>
            <c:numRef>
              <c:f>[1]Hoja1!$N$20:$Q$20</c:f>
              <c:numCache>
                <c:formatCode>General</c:formatCode>
                <c:ptCount val="4"/>
              </c:numCache>
            </c:numRef>
          </c:val>
        </c:ser>
        <c:shape val="box"/>
        <c:axId val="81711104"/>
        <c:axId val="81712640"/>
        <c:axId val="0"/>
      </c:bar3DChart>
      <c:catAx>
        <c:axId val="817111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_tradnl"/>
            </a:pPr>
            <a:endParaRPr lang="es-ES"/>
          </a:p>
        </c:txPr>
        <c:crossAx val="81712640"/>
        <c:crosses val="autoZero"/>
        <c:auto val="1"/>
        <c:lblAlgn val="ctr"/>
        <c:lblOffset val="100"/>
      </c:catAx>
      <c:valAx>
        <c:axId val="81712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_tradnl"/>
            </a:pPr>
            <a:endParaRPr lang="es-ES"/>
          </a:p>
        </c:txPr>
        <c:crossAx val="8171110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  <c:layout/>
      <c:txPr>
        <a:bodyPr/>
        <a:lstStyle/>
        <a:p>
          <a:pPr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chemeClr val="tx1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200"/>
              <a:t>Gráfico 2. Empresas y Marcas de Pollos Posicionadas en el Mercado </a:t>
            </a:r>
          </a:p>
        </c:rich>
      </c:tx>
      <c:layout>
        <c:manualLayout>
          <c:xMode val="edge"/>
          <c:yMode val="edge"/>
          <c:x val="5.5520778652668426E-2"/>
          <c:y val="1.3888888888888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2"/>
          <c:order val="2"/>
          <c:dLbls>
            <c:dLbl>
              <c:idx val="2"/>
              <c:layout>
                <c:manualLayout>
                  <c:x val="5.8511482939632584E-2"/>
                  <c:y val="8.5631743948673192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[1]Hoja1!$B$43:$B$45</c:f>
              <c:strCache>
                <c:ptCount val="3"/>
                <c:pt idx="0">
                  <c:v>Pronaca</c:v>
                </c:pt>
                <c:pt idx="1">
                  <c:v>Piedra</c:v>
                </c:pt>
                <c:pt idx="2">
                  <c:v>Otras</c:v>
                </c:pt>
              </c:strCache>
            </c:strRef>
          </c:cat>
          <c:val>
            <c:numRef>
              <c:f>[1]Hoja1!$D$43:$D$45</c:f>
              <c:numCache>
                <c:formatCode>0.00%</c:formatCode>
                <c:ptCount val="3"/>
                <c:pt idx="0">
                  <c:v>0.82</c:v>
                </c:pt>
                <c:pt idx="1">
                  <c:v>0.12</c:v>
                </c:pt>
                <c:pt idx="2">
                  <c:v>5.8900000000000001E-2</c:v>
                </c:pt>
              </c:numCache>
            </c:numRef>
          </c:val>
        </c:ser>
        <c:ser>
          <c:idx val="0"/>
          <c:order val="0"/>
          <c:tx>
            <c:strRef>
              <c:f>[1]Hoja1!$B$41</c:f>
              <c:strCache>
                <c:ptCount val="1"/>
                <c:pt idx="0">
                  <c:v>Empresas y Marcas de Pollos Posicionadas en el Mercado</c:v>
                </c:pt>
              </c:strCache>
            </c:strRef>
          </c:tx>
          <c:val>
            <c:numRef>
              <c:f>[1]Hoja1!$C$41:$D$41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6"/>
  <c:chart>
    <c:title>
      <c:tx>
        <c:rich>
          <a:bodyPr/>
          <a:lstStyle/>
          <a:p>
            <a:pPr>
              <a:defRPr lang="es-ES_tradnl"/>
            </a:pPr>
            <a:r>
              <a:rPr sz="1200"/>
              <a:t>Gráfico</a:t>
            </a:r>
            <a:r>
              <a:rPr sz="1200" baseline="0"/>
              <a:t> 1.3. Consumo Per- Capital de carne de pollo</a:t>
            </a:r>
            <a:endParaRPr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CONSUMO PER-CAPITAL</c:v>
          </c:tx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</c:dLbls>
          <c:cat>
            <c:numRef>
              <c:f>[1]Hoja1!$B$69:$B$79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[1]Hoja1!$C$69:$C$79</c:f>
              <c:numCache>
                <c:formatCode>General</c:formatCode>
                <c:ptCount val="11"/>
                <c:pt idx="0">
                  <c:v>6.8</c:v>
                </c:pt>
                <c:pt idx="1">
                  <c:v>7.3</c:v>
                </c:pt>
                <c:pt idx="2">
                  <c:v>7.5</c:v>
                </c:pt>
                <c:pt idx="3">
                  <c:v>7.3</c:v>
                </c:pt>
                <c:pt idx="4">
                  <c:v>9.1</c:v>
                </c:pt>
                <c:pt idx="5">
                  <c:v>9.1999999999999993</c:v>
                </c:pt>
                <c:pt idx="6">
                  <c:v>11.6</c:v>
                </c:pt>
                <c:pt idx="7">
                  <c:v>13.4</c:v>
                </c:pt>
                <c:pt idx="8">
                  <c:v>14.7</c:v>
                </c:pt>
                <c:pt idx="9">
                  <c:v>9.9</c:v>
                </c:pt>
                <c:pt idx="10">
                  <c:v>10.199999999999999</c:v>
                </c:pt>
              </c:numCache>
            </c:numRef>
          </c:val>
        </c:ser>
        <c:dLbls>
          <c:showVal val="1"/>
        </c:dLbls>
        <c:marker val="1"/>
        <c:axId val="86423808"/>
        <c:axId val="86437888"/>
      </c:lineChart>
      <c:catAx>
        <c:axId val="864238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lang="es-ES_tradnl"/>
            </a:pPr>
            <a:endParaRPr lang="es-ES"/>
          </a:p>
        </c:txPr>
        <c:crossAx val="86437888"/>
        <c:crosses val="autoZero"/>
        <c:auto val="1"/>
        <c:lblAlgn val="ctr"/>
        <c:lblOffset val="100"/>
      </c:catAx>
      <c:valAx>
        <c:axId val="864378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_tradnl"/>
            </a:pPr>
            <a:endParaRPr lang="es-ES"/>
          </a:p>
        </c:txPr>
        <c:crossAx val="864238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200"/>
              <a:t>Gráfico 2.1 ¿</a:t>
            </a:r>
            <a:r>
              <a:rPr lang="es-ES_tradnl" sz="1200" baseline="0"/>
              <a:t> Le gustaria a Ud. Consumir la carne de Pollo?</a:t>
            </a:r>
            <a:endParaRPr lang="es-ES_tradnl" sz="1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'2'!$C$10</c:f>
              <c:strCache>
                <c:ptCount val="1"/>
                <c:pt idx="0">
                  <c:v>SI</c:v>
                </c:pt>
              </c:strCache>
            </c:strRef>
          </c:cat>
          <c:val>
            <c:numRef>
              <c:f>'2'!$E$10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'2'!$C$8:$F$8</c:f>
              <c:strCache>
                <c:ptCount val="1"/>
                <c:pt idx="0">
                  <c:v>¿Le gustaria a Ud. Consumir la carne de Pollo?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0"/>
          <c:tx>
            <c:strRef>
              <c:f>'2'!$C$8</c:f>
              <c:strCache>
                <c:ptCount val="1"/>
                <c:pt idx="0">
                  <c:v>¿Le gustaria a Ud. Consumir la carne de Pollo?</c:v>
                </c:pt>
              </c:strCache>
            </c:strRef>
          </c:tx>
          <c:explosion val="25"/>
          <c:val>
            <c:numRef>
              <c:f>'2'!$D$8:$F$8</c:f>
              <c:numCache>
                <c:formatCode>General</c:formatCode>
                <c:ptCount val="3"/>
              </c:numCache>
            </c:numRef>
          </c:val>
        </c:ser>
      </c:pie3DChart>
    </c:plotArea>
    <c:legend>
      <c:legendPos val="r"/>
      <c:legendEntry>
        <c:idx val="1"/>
        <c:delete val="1"/>
      </c:legendEntry>
      <c:legendEntry>
        <c:idx val="2"/>
        <c:delete val="1"/>
      </c:legendEntry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 sz="1100"/>
            </a:pPr>
            <a:r>
              <a:rPr lang="es-ES_tradnl"/>
              <a:t>Gráfico 2.2 ¿ Cuantos</a:t>
            </a:r>
            <a:r>
              <a:rPr lang="es-ES_tradnl" baseline="0"/>
              <a:t> Pollos Consume a la semana?</a:t>
            </a:r>
            <a:endParaRPr lang="es-ES_tradnl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'3'!$C$6:$C$9</c:f>
              <c:strCache>
                <c:ptCount val="4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POR PRESAS</c:v>
                </c:pt>
              </c:strCache>
            </c:strRef>
          </c:cat>
          <c:val>
            <c:numRef>
              <c:f>'3'!$E$6:$E$9</c:f>
              <c:numCache>
                <c:formatCode>0%</c:formatCode>
                <c:ptCount val="4"/>
                <c:pt idx="0">
                  <c:v>0.45974025974025973</c:v>
                </c:pt>
                <c:pt idx="1">
                  <c:v>0.32727272727272727</c:v>
                </c:pt>
                <c:pt idx="2">
                  <c:v>4.9350649350649353E-2</c:v>
                </c:pt>
                <c:pt idx="3">
                  <c:v>0.16363636363636364</c:v>
                </c:pt>
              </c:numCache>
            </c:numRef>
          </c:val>
        </c:ser>
        <c:ser>
          <c:idx val="0"/>
          <c:order val="0"/>
          <c:tx>
            <c:strRef>
              <c:f>'3'!$C$4</c:f>
              <c:strCache>
                <c:ptCount val="1"/>
                <c:pt idx="0">
                  <c:v> ¿Cuantos Pollos Consume a la  semana? </c:v>
                </c:pt>
              </c:strCache>
            </c:strRef>
          </c:tx>
          <c:val>
            <c:numRef>
              <c:f>'3'!$D$3:$G$3</c:f>
              <c:numCache>
                <c:formatCode>General</c:formatCode>
                <c:ptCount val="4"/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 sz="1200"/>
            </a:pPr>
            <a:r>
              <a:rPr lang="en-US" sz="1200"/>
              <a:t>Gráfico</a:t>
            </a:r>
            <a:r>
              <a:rPr lang="en-US" sz="1200" baseline="0"/>
              <a:t> 2.3 </a:t>
            </a:r>
            <a:r>
              <a:rPr lang="en-US" sz="1200"/>
              <a:t>¿Qué parte del pollo compra habitualmente? (puede elegir más de una opción)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'4'!$I$3</c:f>
              <c:strCache>
                <c:ptCount val="1"/>
                <c:pt idx="0">
                  <c:v>¿Qué parte del pollo compra habitualmente?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'4'!$I$5:$I$9</c:f>
              <c:strCache>
                <c:ptCount val="5"/>
                <c:pt idx="0">
                  <c:v>PIERNAS</c:v>
                </c:pt>
                <c:pt idx="1">
                  <c:v>PECHUGA</c:v>
                </c:pt>
                <c:pt idx="2">
                  <c:v>CADERA</c:v>
                </c:pt>
                <c:pt idx="3">
                  <c:v>ALITAS</c:v>
                </c:pt>
                <c:pt idx="4">
                  <c:v>OTRAS</c:v>
                </c:pt>
              </c:strCache>
            </c:strRef>
          </c:cat>
          <c:val>
            <c:numRef>
              <c:f>'4'!$K$5:$K$9</c:f>
              <c:numCache>
                <c:formatCode>0%</c:formatCode>
                <c:ptCount val="5"/>
                <c:pt idx="0">
                  <c:v>0.23896103896103896</c:v>
                </c:pt>
                <c:pt idx="1">
                  <c:v>0.37402597402597404</c:v>
                </c:pt>
                <c:pt idx="2">
                  <c:v>0.15064935064935064</c:v>
                </c:pt>
                <c:pt idx="3">
                  <c:v>0.21038961038961038</c:v>
                </c:pt>
                <c:pt idx="4">
                  <c:v>2.5974025974025976E-2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 i="0" baseline="0"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Gráfico 2.7 ¿</a:t>
            </a:r>
            <a:r>
              <a:rPr lang="es-ES_tradnl" sz="1000" baseline="0"/>
              <a:t> Podria decirnos la marca de pollo que consume habitualmente?</a:t>
            </a:r>
            <a:endParaRPr lang="es-ES_tradnl" sz="10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'5'!$C$14:$C$16</c:f>
              <c:strCache>
                <c:ptCount val="3"/>
                <c:pt idx="0">
                  <c:v>POLLOS PIEDRA</c:v>
                </c:pt>
                <c:pt idx="1">
                  <c:v>MR.POLLO</c:v>
                </c:pt>
                <c:pt idx="2">
                  <c:v>OTROS</c:v>
                </c:pt>
              </c:strCache>
            </c:strRef>
          </c:cat>
          <c:val>
            <c:numRef>
              <c:f>'5'!$E$14:$E$16</c:f>
              <c:numCache>
                <c:formatCode>0%</c:formatCode>
                <c:ptCount val="3"/>
                <c:pt idx="0">
                  <c:v>0.2</c:v>
                </c:pt>
                <c:pt idx="1">
                  <c:v>0.53246753246753242</c:v>
                </c:pt>
                <c:pt idx="2">
                  <c:v>0.26753246753246751</c:v>
                </c:pt>
              </c:numCache>
            </c:numRef>
          </c:val>
        </c:ser>
        <c:ser>
          <c:idx val="0"/>
          <c:order val="0"/>
          <c:tx>
            <c:strRef>
              <c:f>'5'!$C$12</c:f>
              <c:strCache>
                <c:ptCount val="1"/>
                <c:pt idx="0">
                  <c:v>¿Podría decirnos la marca de pollo que consume habitualmente?  </c:v>
                </c:pt>
              </c:strCache>
            </c:strRef>
          </c:tx>
          <c:val>
            <c:numRef>
              <c:f>'5'!$D$12:$F$12</c:f>
              <c:numCache>
                <c:formatCode>General</c:formatCode>
                <c:ptCount val="3"/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200"/>
              <a:t>Gráfico 2.8</a:t>
            </a:r>
            <a:r>
              <a:rPr lang="es-ES_tradnl" sz="1200" baseline="0"/>
              <a:t> </a:t>
            </a:r>
            <a:r>
              <a:rPr lang="es-ES_tradnl" sz="1200"/>
              <a:t>¿</a:t>
            </a:r>
            <a:r>
              <a:rPr lang="es-ES_tradnl" sz="1200" baseline="0"/>
              <a:t> Como le gustaria la presentacion del Empaque?</a:t>
            </a:r>
            <a:endParaRPr lang="es-ES_tradnl" sz="1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'6'!$J$10:$J$14</c:f>
              <c:strCache>
                <c:ptCount val="5"/>
                <c:pt idx="0">
                  <c:v>Pollo completo con Menudencia</c:v>
                </c:pt>
                <c:pt idx="1">
                  <c:v>Pollo completo sin Menudencia</c:v>
                </c:pt>
                <c:pt idx="2">
                  <c:v>Kilo de Pechuga</c:v>
                </c:pt>
                <c:pt idx="3">
                  <c:v>Piernas</c:v>
                </c:pt>
                <c:pt idx="4">
                  <c:v>Todas las anteriores</c:v>
                </c:pt>
              </c:strCache>
            </c:strRef>
          </c:cat>
          <c:val>
            <c:numRef>
              <c:f>'6'!$L$10:$L$14</c:f>
              <c:numCache>
                <c:formatCode>0%</c:formatCode>
                <c:ptCount val="5"/>
                <c:pt idx="0">
                  <c:v>0.20259740259740261</c:v>
                </c:pt>
                <c:pt idx="1">
                  <c:v>0.15324675324675324</c:v>
                </c:pt>
                <c:pt idx="2">
                  <c:v>0.24415584415584415</c:v>
                </c:pt>
                <c:pt idx="3">
                  <c:v>0.30909090909090908</c:v>
                </c:pt>
                <c:pt idx="4">
                  <c:v>9.0909090909090912E-2</c:v>
                </c:pt>
              </c:numCache>
            </c:numRef>
          </c:val>
        </c:ser>
        <c:ser>
          <c:idx val="0"/>
          <c:order val="0"/>
          <c:tx>
            <c:strRef>
              <c:f>'6'!$J$8</c:f>
              <c:strCache>
                <c:ptCount val="1"/>
                <c:pt idx="0">
                  <c:v>¿Como le gustaría la presentación del empaque del producto?</c:v>
                </c:pt>
              </c:strCache>
            </c:strRef>
          </c:tx>
          <c:val>
            <c:numRef>
              <c:f>'6'!$K$8:$L$8</c:f>
              <c:numCache>
                <c:formatCode>General</c:formatCode>
                <c:ptCount val="2"/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200"/>
              <a:t>Gráfico 2.9 ¿</a:t>
            </a:r>
            <a:r>
              <a:rPr lang="es-ES_tradnl" sz="1200" baseline="0"/>
              <a:t> A que lugar acude regularmente a comprar pollos?</a:t>
            </a:r>
            <a:endParaRPr lang="es-ES_tradnl" sz="1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'7'!$J$4:$J$7</c:f>
              <c:strCache>
                <c:ptCount val="4"/>
                <c:pt idx="0">
                  <c:v>MERCADOS</c:v>
                </c:pt>
                <c:pt idx="1">
                  <c:v>TIENDAS DE ABASTO</c:v>
                </c:pt>
                <c:pt idx="2">
                  <c:v>SUPERMERCADOS</c:v>
                </c:pt>
                <c:pt idx="3">
                  <c:v>AVICOLAS</c:v>
                </c:pt>
              </c:strCache>
            </c:strRef>
          </c:cat>
          <c:val>
            <c:numRef>
              <c:f>'7'!$L$4:$L$7</c:f>
              <c:numCache>
                <c:formatCode>0%</c:formatCode>
                <c:ptCount val="4"/>
                <c:pt idx="0">
                  <c:v>0.37922077922077924</c:v>
                </c:pt>
                <c:pt idx="1">
                  <c:v>0.26493506493506491</c:v>
                </c:pt>
                <c:pt idx="2">
                  <c:v>0.22077922077922077</c:v>
                </c:pt>
                <c:pt idx="3">
                  <c:v>0.13506493506493505</c:v>
                </c:pt>
              </c:numCache>
            </c:numRef>
          </c:val>
        </c:ser>
        <c:ser>
          <c:idx val="0"/>
          <c:order val="0"/>
          <c:tx>
            <c:strRef>
              <c:f>'7'!$J$2</c:f>
              <c:strCache>
                <c:ptCount val="1"/>
                <c:pt idx="0">
                  <c:v> ¿A qué lugar acude regularmente a comprar pollos? </c:v>
                </c:pt>
              </c:strCache>
            </c:strRef>
          </c:tx>
          <c:val>
            <c:numRef>
              <c:f>'7'!$K$2:$M$2</c:f>
              <c:numCache>
                <c:formatCode>General</c:formatCode>
                <c:ptCount val="3"/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100"/>
              <a:t>Gráfico 2.10 ¿</a:t>
            </a:r>
            <a:r>
              <a:rPr lang="es-ES_tradnl" sz="1100" baseline="0"/>
              <a:t> Cual de estas caracteristicas es importante para usted al comprar un pollo?</a:t>
            </a:r>
            <a:endParaRPr lang="es-ES_tradnl" sz="1100"/>
          </a:p>
        </c:rich>
      </c:tx>
      <c:layout>
        <c:manualLayout>
          <c:xMode val="edge"/>
          <c:yMode val="edge"/>
          <c:x val="0.11975699912510941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2"/>
          <c:order val="2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'8'!$I$7:$I$11</c:f>
              <c:strCache>
                <c:ptCount val="5"/>
                <c:pt idx="0">
                  <c:v>COLOR DE LA CARNE</c:v>
                </c:pt>
                <c:pt idx="1">
                  <c:v>PRECIO</c:v>
                </c:pt>
                <c:pt idx="2">
                  <c:v>MARCA</c:v>
                </c:pt>
                <c:pt idx="3">
                  <c:v>PESO</c:v>
                </c:pt>
                <c:pt idx="4">
                  <c:v>EMPAQUE</c:v>
                </c:pt>
              </c:strCache>
            </c:strRef>
          </c:cat>
          <c:val>
            <c:numRef>
              <c:f>'8'!$K$7:$K$11</c:f>
              <c:numCache>
                <c:formatCode>0%</c:formatCode>
                <c:ptCount val="5"/>
                <c:pt idx="0">
                  <c:v>0.2857142857142857</c:v>
                </c:pt>
                <c:pt idx="1">
                  <c:v>0.23636363636363636</c:v>
                </c:pt>
                <c:pt idx="2">
                  <c:v>0.22337662337662337</c:v>
                </c:pt>
                <c:pt idx="3">
                  <c:v>0.19740259740259741</c:v>
                </c:pt>
                <c:pt idx="4">
                  <c:v>5.7142857142857141E-2</c:v>
                </c:pt>
              </c:numCache>
            </c:numRef>
          </c:val>
        </c:ser>
        <c:ser>
          <c:idx val="0"/>
          <c:order val="0"/>
          <c:tx>
            <c:strRef>
              <c:f>'8'!$I$4</c:f>
              <c:strCache>
                <c:ptCount val="1"/>
                <c:pt idx="0">
                  <c:v>¿Cuál de estas características es importante para usted al comprar un pollo? </c:v>
                </c:pt>
              </c:strCache>
            </c:strRef>
          </c:tx>
          <c:val>
            <c:numRef>
              <c:f>'8'!$J$4:$L$4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'8'!$I$5</c:f>
              <c:strCache>
                <c:ptCount val="1"/>
                <c:pt idx="0">
                  <c:v>Enumere del 1 al 5 siendo 1 el más </c:v>
                </c:pt>
              </c:strCache>
            </c:strRef>
          </c:tx>
          <c:val>
            <c:numRef>
              <c:f>'8'!$J$5:$L$5</c:f>
              <c:numCache>
                <c:formatCode>General</c:formatCode>
                <c:ptCount val="3"/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_tradnl"/>
            </a:pPr>
            <a:r>
              <a:rPr lang="es-ES_tradnl" sz="1100"/>
              <a:t>Gráfico 2.11 En experiencias al</a:t>
            </a:r>
            <a:r>
              <a:rPr lang="es-ES_tradnl" sz="1100" baseline="0"/>
              <a:t> adquirir su pollo ¿ Cual de estas caracteristicas no le han gustado?</a:t>
            </a:r>
            <a:endParaRPr lang="es-ES_tradnl" sz="1100"/>
          </a:p>
        </c:rich>
      </c:tx>
      <c:layout>
        <c:manualLayout>
          <c:xMode val="edge"/>
          <c:yMode val="edge"/>
          <c:x val="0.17397222222222233"/>
          <c:y val="6.944444444444450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1"/>
          <c:order val="1"/>
          <c:dLbls>
            <c:txPr>
              <a:bodyPr/>
              <a:lstStyle/>
              <a:p>
                <a:pPr>
                  <a:defRPr lang="es-ES_tradnl"/>
                </a:pPr>
                <a:endParaRPr lang="es-ES"/>
              </a:p>
            </c:txPr>
            <c:showVal val="1"/>
            <c:showLeaderLines val="1"/>
          </c:dLbls>
          <c:cat>
            <c:strRef>
              <c:f>'9'!$J$4:$J$8</c:f>
              <c:strCache>
                <c:ptCount val="5"/>
                <c:pt idx="0">
                  <c:v>MUCHA GRASA</c:v>
                </c:pt>
                <c:pt idx="1">
                  <c:v>CARNE MUY BLANCA</c:v>
                </c:pt>
                <c:pt idx="2">
                  <c:v>POCO PESO</c:v>
                </c:pt>
                <c:pt idx="3">
                  <c:v>POR HIGIENE</c:v>
                </c:pt>
                <c:pt idx="4">
                  <c:v>OLOR ALIMENTO BALANCEADO</c:v>
                </c:pt>
              </c:strCache>
            </c:strRef>
          </c:cat>
          <c:val>
            <c:numRef>
              <c:f>'9'!$L$4:$L$8</c:f>
              <c:numCache>
                <c:formatCode>0%</c:formatCode>
                <c:ptCount val="5"/>
                <c:pt idx="0">
                  <c:v>0.29610389610389609</c:v>
                </c:pt>
                <c:pt idx="1">
                  <c:v>0.24415584415584415</c:v>
                </c:pt>
                <c:pt idx="2">
                  <c:v>0.19740259740259741</c:v>
                </c:pt>
                <c:pt idx="3">
                  <c:v>0.16883116883116883</c:v>
                </c:pt>
                <c:pt idx="4">
                  <c:v>9.350649350649351E-2</c:v>
                </c:pt>
              </c:numCache>
            </c:numRef>
          </c:val>
        </c:ser>
        <c:ser>
          <c:idx val="0"/>
          <c:order val="0"/>
          <c:tx>
            <c:strRef>
              <c:f>'9'!$J$2</c:f>
              <c:strCache>
                <c:ptCount val="1"/>
                <c:pt idx="0">
                  <c:v>En experiencias al adquirir su pollo ¿Cuál de estas características no le han gustado? </c:v>
                </c:pt>
              </c:strCache>
            </c:strRef>
          </c:tx>
          <c:val>
            <c:numRef>
              <c:f>'9'!$K$2:$M$2</c:f>
              <c:numCache>
                <c:formatCode>General</c:formatCode>
                <c:ptCount val="3"/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 lang="es-ES_tradnl"/>
          </a:pPr>
          <a:endParaRPr lang="es-ES"/>
        </a:p>
      </c:txPr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</xdr:row>
      <xdr:rowOff>152400</xdr:rowOff>
    </xdr:from>
    <xdr:to>
      <xdr:col>6</xdr:col>
      <xdr:colOff>342900</xdr:colOff>
      <xdr:row>27</xdr:row>
      <xdr:rowOff>180976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16</xdr:row>
      <xdr:rowOff>161925</xdr:rowOff>
    </xdr:from>
    <xdr:to>
      <xdr:col>5</xdr:col>
      <xdr:colOff>390525</xdr:colOff>
      <xdr:row>31</xdr:row>
      <xdr:rowOff>47625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12</xdr:row>
      <xdr:rowOff>85725</xdr:rowOff>
    </xdr:from>
    <xdr:to>
      <xdr:col>12</xdr:col>
      <xdr:colOff>47625</xdr:colOff>
      <xdr:row>26</xdr:row>
      <xdr:rowOff>152400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342900</xdr:colOff>
      <xdr:row>14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695325</xdr:colOff>
      <xdr:row>74</xdr:row>
      <xdr:rowOff>104775</xdr:rowOff>
    </xdr:from>
    <xdr:to>
      <xdr:col>10</xdr:col>
      <xdr:colOff>609600</xdr:colOff>
      <xdr:row>88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11</xdr:col>
      <xdr:colOff>0</xdr:colOff>
      <xdr:row>106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742950</xdr:colOff>
      <xdr:row>132</xdr:row>
      <xdr:rowOff>19050</xdr:rowOff>
    </xdr:from>
    <xdr:to>
      <xdr:col>5</xdr:col>
      <xdr:colOff>228600</xdr:colOff>
      <xdr:row>142</xdr:row>
      <xdr:rowOff>192355</xdr:rowOff>
    </xdr:to>
    <xdr:pic>
      <xdr:nvPicPr>
        <xdr:cNvPr id="5" name="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" y="25698450"/>
          <a:ext cx="7248525" cy="2078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12</xdr:row>
      <xdr:rowOff>152400</xdr:rowOff>
    </xdr:from>
    <xdr:to>
      <xdr:col>6</xdr:col>
      <xdr:colOff>0</xdr:colOff>
      <xdr:row>22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12</xdr:row>
      <xdr:rowOff>85725</xdr:rowOff>
    </xdr:from>
    <xdr:to>
      <xdr:col>6</xdr:col>
      <xdr:colOff>57150</xdr:colOff>
      <xdr:row>28</xdr:row>
      <xdr:rowOff>57151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13</xdr:row>
      <xdr:rowOff>38100</xdr:rowOff>
    </xdr:from>
    <xdr:to>
      <xdr:col>14</xdr:col>
      <xdr:colOff>704850</xdr:colOff>
      <xdr:row>32</xdr:row>
      <xdr:rowOff>28576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9525</xdr:rowOff>
    </xdr:from>
    <xdr:to>
      <xdr:col>6</xdr:col>
      <xdr:colOff>676275</xdr:colOff>
      <xdr:row>34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19050</xdr:rowOff>
    </xdr:from>
    <xdr:to>
      <xdr:col>12</xdr:col>
      <xdr:colOff>885825</xdr:colOff>
      <xdr:row>35</xdr:row>
      <xdr:rowOff>171450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66674</xdr:rowOff>
    </xdr:from>
    <xdr:to>
      <xdr:col>12</xdr:col>
      <xdr:colOff>647699</xdr:colOff>
      <xdr:row>26</xdr:row>
      <xdr:rowOff>152399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6</xdr:col>
      <xdr:colOff>571500</xdr:colOff>
      <xdr:row>49</xdr:row>
      <xdr:rowOff>28575</xdr:rowOff>
    </xdr:to>
    <xdr:pic>
      <xdr:nvPicPr>
        <xdr:cNvPr id="8196" name="Imagen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7620000"/>
          <a:ext cx="43815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6</xdr:col>
      <xdr:colOff>571500</xdr:colOff>
      <xdr:row>62</xdr:row>
      <xdr:rowOff>28575</xdr:rowOff>
    </xdr:to>
    <xdr:pic>
      <xdr:nvPicPr>
        <xdr:cNvPr id="8197" name="Imagen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10096500"/>
          <a:ext cx="43815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200025</xdr:colOff>
      <xdr:row>14</xdr:row>
      <xdr:rowOff>123824</xdr:rowOff>
    </xdr:from>
    <xdr:to>
      <xdr:col>11</xdr:col>
      <xdr:colOff>1400175</xdr:colOff>
      <xdr:row>30</xdr:row>
      <xdr:rowOff>9525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6</xdr:col>
      <xdr:colOff>571500</xdr:colOff>
      <xdr:row>49</xdr:row>
      <xdr:rowOff>76200</xdr:rowOff>
    </xdr:to>
    <xdr:pic>
      <xdr:nvPicPr>
        <xdr:cNvPr id="9221" name="Imagen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8001000"/>
          <a:ext cx="43815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85725</xdr:colOff>
      <xdr:row>11</xdr:row>
      <xdr:rowOff>47625</xdr:rowOff>
    </xdr:from>
    <xdr:to>
      <xdr:col>12</xdr:col>
      <xdr:colOff>847725</xdr:colOff>
      <xdr:row>25</xdr:row>
      <xdr:rowOff>123825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IS%20ORIGINAL/PRIMEROS%20GRA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1"/>
      <sheetName val="tablas 2"/>
      <sheetName val="TABLAS"/>
      <sheetName val="Hoja1"/>
      <sheetName val="Hoja3"/>
      <sheetName val="Hoja5"/>
    </sheetNames>
    <sheetDataSet>
      <sheetData sheetId="0"/>
      <sheetData sheetId="1"/>
      <sheetData sheetId="2"/>
      <sheetData sheetId="3">
        <row r="20">
          <cell r="M20" t="str">
            <v>Evolución de la producción de carne de pollos (TM)</v>
          </cell>
        </row>
        <row r="21">
          <cell r="M21" t="str">
            <v>Carne de pollo</v>
          </cell>
        </row>
        <row r="23">
          <cell r="M23">
            <v>2000</v>
          </cell>
          <cell r="N23">
            <v>80.355000000000004</v>
          </cell>
        </row>
        <row r="24">
          <cell r="M24">
            <v>2001</v>
          </cell>
          <cell r="N24">
            <v>80.334999999999994</v>
          </cell>
        </row>
        <row r="25">
          <cell r="M25">
            <v>2002</v>
          </cell>
          <cell r="N25">
            <v>102</v>
          </cell>
        </row>
        <row r="26">
          <cell r="M26">
            <v>2003</v>
          </cell>
          <cell r="N26">
            <v>105</v>
          </cell>
        </row>
        <row r="27">
          <cell r="M27">
            <v>2004</v>
          </cell>
          <cell r="N27">
            <v>134.69499999999999</v>
          </cell>
        </row>
        <row r="28">
          <cell r="M28">
            <v>2005</v>
          </cell>
          <cell r="N28">
            <v>160.49299999999999</v>
          </cell>
        </row>
        <row r="29">
          <cell r="M29">
            <v>2006</v>
          </cell>
          <cell r="N29">
            <v>178.88900000000001</v>
          </cell>
        </row>
        <row r="30">
          <cell r="M30">
            <v>2007</v>
          </cell>
          <cell r="N30">
            <v>125.22199999999999</v>
          </cell>
        </row>
        <row r="31">
          <cell r="M31">
            <v>2008</v>
          </cell>
          <cell r="N31">
            <v>133.822</v>
          </cell>
        </row>
        <row r="41">
          <cell r="B41" t="str">
            <v>Empresas y Marcas de Pollos Posicionadas en el Mercado</v>
          </cell>
        </row>
        <row r="43">
          <cell r="B43" t="str">
            <v>Pronaca</v>
          </cell>
          <cell r="D43">
            <v>0.82</v>
          </cell>
        </row>
        <row r="44">
          <cell r="B44" t="str">
            <v>Piedra</v>
          </cell>
          <cell r="D44">
            <v>0.12</v>
          </cell>
        </row>
        <row r="45">
          <cell r="B45" t="str">
            <v>Otras</v>
          </cell>
          <cell r="D45">
            <v>5.8900000000000001E-2</v>
          </cell>
        </row>
        <row r="69">
          <cell r="B69">
            <v>1998</v>
          </cell>
          <cell r="C69">
            <v>6.8</v>
          </cell>
        </row>
        <row r="70">
          <cell r="B70">
            <v>1999</v>
          </cell>
          <cell r="C70">
            <v>7.3</v>
          </cell>
        </row>
        <row r="71">
          <cell r="B71">
            <v>2000</v>
          </cell>
          <cell r="C71">
            <v>7.5</v>
          </cell>
        </row>
        <row r="72">
          <cell r="B72">
            <v>2001</v>
          </cell>
          <cell r="C72">
            <v>7.3</v>
          </cell>
        </row>
        <row r="73">
          <cell r="B73">
            <v>2002</v>
          </cell>
          <cell r="C73">
            <v>9.1</v>
          </cell>
        </row>
        <row r="74">
          <cell r="B74">
            <v>2003</v>
          </cell>
          <cell r="C74">
            <v>9.1999999999999993</v>
          </cell>
        </row>
        <row r="75">
          <cell r="B75">
            <v>2004</v>
          </cell>
          <cell r="C75">
            <v>11.6</v>
          </cell>
        </row>
        <row r="76">
          <cell r="B76">
            <v>2005</v>
          </cell>
          <cell r="C76">
            <v>13.4</v>
          </cell>
        </row>
        <row r="77">
          <cell r="B77">
            <v>2006</v>
          </cell>
          <cell r="C77">
            <v>14.7</v>
          </cell>
        </row>
        <row r="78">
          <cell r="B78">
            <v>2007</v>
          </cell>
          <cell r="C78">
            <v>9.9</v>
          </cell>
        </row>
        <row r="79">
          <cell r="B79">
            <v>2008</v>
          </cell>
          <cell r="C79">
            <v>10.199999999999999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opLeftCell="A15" workbookViewId="0">
      <selection activeCell="D36" sqref="D36"/>
    </sheetView>
  </sheetViews>
  <sheetFormatPr baseColWidth="10" defaultRowHeight="15"/>
  <cols>
    <col min="3" max="3" width="15.140625" customWidth="1"/>
    <col min="4" max="4" width="15.42578125" customWidth="1"/>
    <col min="5" max="5" width="18.7109375" customWidth="1"/>
    <col min="8" max="10" width="11.42578125" customWidth="1"/>
  </cols>
  <sheetData>
    <row r="2" spans="2:5" ht="15.75" thickBot="1">
      <c r="B2" s="214" t="s">
        <v>63</v>
      </c>
      <c r="C2" s="214"/>
      <c r="D2" s="214"/>
      <c r="E2" s="214"/>
    </row>
    <row r="3" spans="2:5" ht="15.75" thickBot="1">
      <c r="B3" s="211" t="s">
        <v>50</v>
      </c>
      <c r="C3" s="212"/>
      <c r="D3" s="212"/>
      <c r="E3" s="213"/>
    </row>
    <row r="4" spans="2:5" ht="41.25" customHeight="1" thickBot="1">
      <c r="B4" s="14" t="s">
        <v>12</v>
      </c>
      <c r="C4" s="30" t="s">
        <v>0</v>
      </c>
      <c r="D4" s="30" t="s">
        <v>1</v>
      </c>
      <c r="E4" s="31" t="s">
        <v>2</v>
      </c>
    </row>
    <row r="5" spans="2:5">
      <c r="B5" s="28" t="s">
        <v>13</v>
      </c>
      <c r="C5" s="32">
        <v>61</v>
      </c>
      <c r="D5" s="33">
        <f>+C5/$C$10</f>
        <v>0.15844155844155844</v>
      </c>
      <c r="E5" s="34">
        <f>+D5</f>
        <v>0.15844155844155844</v>
      </c>
    </row>
    <row r="6" spans="2:5">
      <c r="B6" s="21" t="s">
        <v>14</v>
      </c>
      <c r="C6" s="2">
        <v>145</v>
      </c>
      <c r="D6" s="33">
        <f t="shared" ref="D6:D9" si="0">+C6/$C$10</f>
        <v>0.37662337662337664</v>
      </c>
      <c r="E6" s="34">
        <f>+D6+E5</f>
        <v>0.53506493506493502</v>
      </c>
    </row>
    <row r="7" spans="2:5">
      <c r="B7" s="22" t="s">
        <v>15</v>
      </c>
      <c r="C7" s="40">
        <v>68</v>
      </c>
      <c r="D7" s="33">
        <f t="shared" si="0"/>
        <v>0.17662337662337663</v>
      </c>
      <c r="E7" s="34">
        <f>+D7+E6</f>
        <v>0.7116883116883117</v>
      </c>
    </row>
    <row r="8" spans="2:5">
      <c r="B8" s="23" t="s">
        <v>16</v>
      </c>
      <c r="C8" s="41">
        <v>100</v>
      </c>
      <c r="D8" s="33">
        <f t="shared" si="0"/>
        <v>0.25974025974025972</v>
      </c>
      <c r="E8" s="34">
        <f>+D8+E7</f>
        <v>0.97142857142857142</v>
      </c>
    </row>
    <row r="9" spans="2:5">
      <c r="B9" s="23" t="s">
        <v>17</v>
      </c>
      <c r="C9" s="41">
        <v>11</v>
      </c>
      <c r="D9" s="33">
        <f t="shared" si="0"/>
        <v>2.8571428571428571E-2</v>
      </c>
      <c r="E9" s="34">
        <f>+D9+E8</f>
        <v>1</v>
      </c>
    </row>
    <row r="10" spans="2:5" ht="15.75" thickBot="1">
      <c r="B10" s="24" t="s">
        <v>8</v>
      </c>
      <c r="C10" s="42">
        <f>SUM(C5:C9)</f>
        <v>385</v>
      </c>
      <c r="D10" s="43">
        <f>SUM(D5:D9)</f>
        <v>1</v>
      </c>
      <c r="E10" s="39"/>
    </row>
    <row r="11" spans="2:5" ht="15.75" thickBot="1">
      <c r="B11" s="109" t="s">
        <v>64</v>
      </c>
      <c r="C11" s="110"/>
      <c r="D11" s="110"/>
      <c r="E11" s="111"/>
    </row>
  </sheetData>
  <mergeCells count="2">
    <mergeCell ref="B3:E3"/>
    <mergeCell ref="B2:E2"/>
  </mergeCell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8:E14"/>
  <sheetViews>
    <sheetView workbookViewId="0">
      <selection activeCell="B8" sqref="B8:E14"/>
    </sheetView>
  </sheetViews>
  <sheetFormatPr baseColWidth="10" defaultRowHeight="15"/>
  <cols>
    <col min="2" max="2" width="12.7109375" customWidth="1"/>
    <col min="3" max="3" width="13.140625" customWidth="1"/>
    <col min="4" max="4" width="14.7109375" customWidth="1"/>
    <col min="5" max="5" width="15" customWidth="1"/>
  </cols>
  <sheetData>
    <row r="8" spans="2:5" ht="15.75" thickBot="1">
      <c r="B8" s="214" t="s">
        <v>73</v>
      </c>
      <c r="C8" s="214"/>
      <c r="D8" s="214"/>
      <c r="E8" s="214"/>
    </row>
    <row r="9" spans="2:5" ht="21.75" customHeight="1" thickBot="1">
      <c r="B9" s="211" t="s">
        <v>55</v>
      </c>
      <c r="C9" s="212"/>
      <c r="D9" s="212"/>
      <c r="E9" s="213"/>
    </row>
    <row r="10" spans="2:5" ht="28.5" customHeight="1" thickBot="1">
      <c r="B10" s="29" t="s">
        <v>12</v>
      </c>
      <c r="C10" s="30" t="s">
        <v>0</v>
      </c>
      <c r="D10" s="30" t="s">
        <v>1</v>
      </c>
      <c r="E10" s="31" t="s">
        <v>2</v>
      </c>
    </row>
    <row r="11" spans="2:5">
      <c r="B11" s="27" t="s">
        <v>10</v>
      </c>
      <c r="C11" s="32">
        <v>265</v>
      </c>
      <c r="D11" s="33">
        <f>+C11/$C$13</f>
        <v>0.68831168831168832</v>
      </c>
      <c r="E11" s="34">
        <f>+D11</f>
        <v>0.68831168831168832</v>
      </c>
    </row>
    <row r="12" spans="2:5">
      <c r="B12" s="1" t="s">
        <v>11</v>
      </c>
      <c r="C12" s="2">
        <v>120</v>
      </c>
      <c r="D12" s="35">
        <f t="shared" ref="D12:D13" si="0">+C12/$C$13</f>
        <v>0.31168831168831168</v>
      </c>
      <c r="E12" s="36">
        <f>+E11+D12</f>
        <v>1</v>
      </c>
    </row>
    <row r="13" spans="2:5" ht="15.75" thickBot="1">
      <c r="B13" s="26" t="s">
        <v>9</v>
      </c>
      <c r="C13" s="37">
        <f>SUM(C11:C12)</f>
        <v>385</v>
      </c>
      <c r="D13" s="38">
        <f t="shared" si="0"/>
        <v>1</v>
      </c>
      <c r="E13" s="39"/>
    </row>
    <row r="14" spans="2:5" ht="15.75" thickBot="1">
      <c r="B14" s="109" t="s">
        <v>64</v>
      </c>
      <c r="C14" s="110"/>
      <c r="D14" s="110"/>
      <c r="E14" s="111"/>
    </row>
  </sheetData>
  <mergeCells count="2">
    <mergeCell ref="B9:E9"/>
    <mergeCell ref="B8:E8"/>
  </mergeCells>
  <pageMargins left="0.7" right="0.7" top="0.75" bottom="0.75" header="0.3" footer="0.3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C1:F60"/>
  <sheetViews>
    <sheetView topLeftCell="A43" workbookViewId="0">
      <selection activeCell="H19" sqref="H19"/>
    </sheetView>
  </sheetViews>
  <sheetFormatPr baseColWidth="10" defaultRowHeight="15"/>
  <cols>
    <col min="4" max="4" width="19.85546875" customWidth="1"/>
    <col min="5" max="5" width="20.140625" customWidth="1"/>
    <col min="6" max="6" width="18.85546875" customWidth="1"/>
  </cols>
  <sheetData>
    <row r="1" spans="3:6" ht="15.75" thickBot="1"/>
    <row r="2" spans="3:6" ht="15.75" thickBot="1">
      <c r="C2" s="229" t="s">
        <v>74</v>
      </c>
      <c r="D2" s="233"/>
      <c r="E2" s="230"/>
    </row>
    <row r="3" spans="3:6" ht="15.75" thickBot="1">
      <c r="C3" s="112" t="s">
        <v>75</v>
      </c>
      <c r="D3" s="113" t="s">
        <v>76</v>
      </c>
      <c r="E3" s="112" t="s">
        <v>77</v>
      </c>
    </row>
    <row r="4" spans="3:6">
      <c r="C4" s="114" t="s">
        <v>78</v>
      </c>
      <c r="D4" s="115">
        <v>21.87</v>
      </c>
      <c r="E4" s="116">
        <v>3.76</v>
      </c>
    </row>
    <row r="5" spans="3:6">
      <c r="C5" s="117" t="s">
        <v>79</v>
      </c>
      <c r="D5" s="118">
        <v>21.01</v>
      </c>
      <c r="E5" s="119">
        <v>9.85</v>
      </c>
    </row>
    <row r="6" spans="3:6">
      <c r="C6" s="117" t="s">
        <v>80</v>
      </c>
      <c r="D6" s="118">
        <v>20.5</v>
      </c>
      <c r="E6" s="119">
        <v>7.8</v>
      </c>
    </row>
    <row r="7" spans="3:6">
      <c r="C7" s="117" t="s">
        <v>81</v>
      </c>
      <c r="D7" s="118">
        <v>19.37</v>
      </c>
      <c r="E7" s="119">
        <v>29.06</v>
      </c>
    </row>
    <row r="8" spans="3:6" ht="15.75" thickBot="1">
      <c r="C8" s="120" t="s">
        <v>82</v>
      </c>
      <c r="D8" s="121">
        <v>18.91</v>
      </c>
      <c r="E8" s="122">
        <v>6.63</v>
      </c>
    </row>
    <row r="9" spans="3:6" ht="15.75" thickBot="1">
      <c r="C9" s="217" t="s">
        <v>83</v>
      </c>
      <c r="D9" s="234"/>
      <c r="E9" s="218"/>
    </row>
    <row r="11" spans="3:6" ht="15.75" thickBot="1"/>
    <row r="12" spans="3:6" ht="15.75" thickBot="1">
      <c r="C12" s="229" t="s">
        <v>84</v>
      </c>
      <c r="D12" s="233"/>
      <c r="E12" s="233"/>
      <c r="F12" s="230"/>
    </row>
    <row r="13" spans="3:6" ht="47.25" customHeight="1" thickBot="1">
      <c r="C13" s="123" t="s">
        <v>12</v>
      </c>
      <c r="D13" s="124" t="s">
        <v>0</v>
      </c>
      <c r="E13" s="125" t="s">
        <v>1</v>
      </c>
      <c r="F13" s="126" t="s">
        <v>2</v>
      </c>
    </row>
    <row r="14" spans="3:6">
      <c r="C14" s="114" t="s">
        <v>14</v>
      </c>
      <c r="D14" s="127">
        <v>145</v>
      </c>
      <c r="E14" s="128">
        <v>0.38</v>
      </c>
      <c r="F14" s="129">
        <v>0.38</v>
      </c>
    </row>
    <row r="15" spans="3:6">
      <c r="C15" s="117" t="s">
        <v>16</v>
      </c>
      <c r="D15" s="130">
        <v>100</v>
      </c>
      <c r="E15" s="131">
        <v>0.26</v>
      </c>
      <c r="F15" s="129">
        <v>0.64</v>
      </c>
    </row>
    <row r="16" spans="3:6">
      <c r="C16" s="117" t="s">
        <v>15</v>
      </c>
      <c r="D16" s="130">
        <v>68</v>
      </c>
      <c r="E16" s="131">
        <v>0.18</v>
      </c>
      <c r="F16" s="129">
        <v>0.81</v>
      </c>
    </row>
    <row r="17" spans="3:6">
      <c r="C17" s="117" t="s">
        <v>13</v>
      </c>
      <c r="D17" s="130">
        <v>61</v>
      </c>
      <c r="E17" s="131">
        <v>0.16</v>
      </c>
      <c r="F17" s="129">
        <v>0.97</v>
      </c>
    </row>
    <row r="18" spans="3:6">
      <c r="C18" s="117" t="s">
        <v>17</v>
      </c>
      <c r="D18" s="130">
        <v>11</v>
      </c>
      <c r="E18" s="131">
        <v>0.03</v>
      </c>
      <c r="F18" s="129">
        <v>1</v>
      </c>
    </row>
    <row r="19" spans="3:6" ht="15.75" thickBot="1">
      <c r="C19" s="120" t="s">
        <v>8</v>
      </c>
      <c r="D19" s="132">
        <v>385</v>
      </c>
      <c r="E19" s="133">
        <v>1</v>
      </c>
      <c r="F19" s="134"/>
    </row>
    <row r="20" spans="3:6" ht="15.75" thickBot="1">
      <c r="C20" s="217" t="s">
        <v>85</v>
      </c>
      <c r="D20" s="234"/>
      <c r="E20" s="234"/>
      <c r="F20" s="218"/>
    </row>
    <row r="22" spans="3:6" ht="15.75" thickBot="1"/>
    <row r="23" spans="3:6">
      <c r="C23" s="221" t="s">
        <v>86</v>
      </c>
      <c r="D23" s="222"/>
      <c r="E23" s="223"/>
    </row>
    <row r="24" spans="3:6" ht="15.75" thickBot="1">
      <c r="C24" s="224" t="s">
        <v>87</v>
      </c>
      <c r="D24" s="225"/>
      <c r="E24" s="226"/>
    </row>
    <row r="25" spans="3:6" ht="15.75" thickBot="1">
      <c r="C25" s="135" t="s">
        <v>88</v>
      </c>
      <c r="D25" s="136" t="s">
        <v>89</v>
      </c>
      <c r="E25" s="137" t="s">
        <v>90</v>
      </c>
    </row>
    <row r="26" spans="3:6">
      <c r="C26" s="138">
        <v>1998</v>
      </c>
      <c r="D26" s="119">
        <v>6.8</v>
      </c>
      <c r="E26" s="139">
        <v>10264.14</v>
      </c>
    </row>
    <row r="27" spans="3:6">
      <c r="C27" s="138">
        <v>1999</v>
      </c>
      <c r="D27" s="119">
        <v>7.3</v>
      </c>
      <c r="E27" s="139">
        <v>10501.53</v>
      </c>
    </row>
    <row r="28" spans="3:6">
      <c r="C28" s="138">
        <v>2000</v>
      </c>
      <c r="D28" s="119">
        <v>7.5</v>
      </c>
      <c r="E28" s="139">
        <v>10740.8</v>
      </c>
    </row>
    <row r="29" spans="3:6">
      <c r="C29" s="138">
        <v>2001</v>
      </c>
      <c r="D29" s="119">
        <v>7.3</v>
      </c>
      <c r="E29" s="139">
        <v>10982.47</v>
      </c>
    </row>
    <row r="30" spans="3:6">
      <c r="C30" s="138">
        <v>2002</v>
      </c>
      <c r="D30" s="119">
        <v>9.1</v>
      </c>
      <c r="E30" s="139">
        <v>11224.08</v>
      </c>
    </row>
    <row r="31" spans="3:6">
      <c r="C31" s="138">
        <v>2003</v>
      </c>
      <c r="D31" s="119">
        <v>9.1999999999999993</v>
      </c>
      <c r="E31" s="139">
        <v>11448.56</v>
      </c>
    </row>
    <row r="32" spans="3:6">
      <c r="C32" s="138">
        <v>2004</v>
      </c>
      <c r="D32" s="119">
        <v>11.6</v>
      </c>
      <c r="E32" s="139">
        <v>11698.5</v>
      </c>
    </row>
    <row r="33" spans="3:6">
      <c r="C33" s="138">
        <v>2005</v>
      </c>
      <c r="D33" s="119">
        <v>13.4</v>
      </c>
      <c r="E33" s="139">
        <v>11936.86</v>
      </c>
    </row>
    <row r="34" spans="3:6">
      <c r="C34" s="138">
        <v>2006</v>
      </c>
      <c r="D34" s="119">
        <v>14.7</v>
      </c>
      <c r="E34" s="139">
        <v>12174.63</v>
      </c>
    </row>
    <row r="35" spans="3:6">
      <c r="C35" s="138">
        <v>2007</v>
      </c>
      <c r="D35" s="119">
        <v>9.9</v>
      </c>
      <c r="E35" s="139">
        <v>12411.23</v>
      </c>
    </row>
    <row r="36" spans="3:6" ht="15.75" thickBot="1">
      <c r="C36" s="140">
        <v>2008</v>
      </c>
      <c r="D36" s="122">
        <v>10.199999999999999</v>
      </c>
      <c r="E36" s="134">
        <v>12646.1</v>
      </c>
    </row>
    <row r="37" spans="3:6" ht="15.75" thickBot="1">
      <c r="C37" s="219" t="s">
        <v>91</v>
      </c>
      <c r="D37" s="220"/>
      <c r="E37" s="141"/>
    </row>
    <row r="39" spans="3:6" ht="15.75" thickBot="1"/>
    <row r="40" spans="3:6">
      <c r="C40" s="221" t="s">
        <v>92</v>
      </c>
      <c r="D40" s="222"/>
      <c r="E40" s="222"/>
      <c r="F40" s="223"/>
    </row>
    <row r="41" spans="3:6" ht="15.75" thickBot="1">
      <c r="C41" s="224" t="s">
        <v>93</v>
      </c>
      <c r="D41" s="225"/>
      <c r="E41" s="225"/>
      <c r="F41" s="226"/>
    </row>
    <row r="42" spans="3:6" ht="15.75" thickBot="1">
      <c r="C42" s="135" t="s">
        <v>94</v>
      </c>
      <c r="D42" s="136" t="s">
        <v>95</v>
      </c>
      <c r="E42" s="142" t="s">
        <v>96</v>
      </c>
      <c r="F42" s="136" t="s">
        <v>97</v>
      </c>
    </row>
    <row r="43" spans="3:6">
      <c r="C43" s="138">
        <v>2002</v>
      </c>
      <c r="D43" s="119">
        <v>63.84</v>
      </c>
      <c r="E43" s="118">
        <v>207000</v>
      </c>
      <c r="F43" s="119" t="s">
        <v>98</v>
      </c>
    </row>
    <row r="44" spans="3:6">
      <c r="C44" s="138">
        <v>2003</v>
      </c>
      <c r="D44" s="119">
        <v>72.138999999999996</v>
      </c>
      <c r="E44" s="118">
        <v>220000</v>
      </c>
      <c r="F44" s="119">
        <v>6.28</v>
      </c>
    </row>
    <row r="45" spans="3:6">
      <c r="C45" s="138">
        <v>2004</v>
      </c>
      <c r="D45" s="119">
        <v>78.3</v>
      </c>
      <c r="E45" s="118">
        <v>240000</v>
      </c>
      <c r="F45" s="119">
        <v>9.09</v>
      </c>
    </row>
    <row r="46" spans="3:6">
      <c r="C46" s="138">
        <v>2005</v>
      </c>
      <c r="D46" s="119">
        <v>82.215000000000003</v>
      </c>
      <c r="E46" s="118">
        <v>253000</v>
      </c>
      <c r="F46" s="119">
        <v>5.53</v>
      </c>
    </row>
    <row r="47" spans="3:6">
      <c r="C47" s="138">
        <v>2006</v>
      </c>
      <c r="D47" s="119">
        <v>93.724999999999994</v>
      </c>
      <c r="E47" s="118">
        <v>283651</v>
      </c>
      <c r="F47" s="119">
        <v>12</v>
      </c>
    </row>
    <row r="48" spans="3:6">
      <c r="C48" s="138">
        <v>2007</v>
      </c>
      <c r="D48" s="119">
        <v>105.97199999999999</v>
      </c>
      <c r="E48" s="118">
        <v>312016</v>
      </c>
      <c r="F48" s="119">
        <v>10</v>
      </c>
    </row>
    <row r="49" spans="3:6" ht="15.75" thickBot="1">
      <c r="C49" s="140" t="s">
        <v>99</v>
      </c>
      <c r="D49" s="122">
        <v>108</v>
      </c>
      <c r="E49" s="121">
        <v>330000</v>
      </c>
      <c r="F49" s="122">
        <v>5.76</v>
      </c>
    </row>
    <row r="50" spans="3:6">
      <c r="C50" s="143" t="s">
        <v>100</v>
      </c>
      <c r="F50" s="144"/>
    </row>
    <row r="51" spans="3:6" ht="15.75" thickBot="1">
      <c r="C51" s="227" t="s">
        <v>101</v>
      </c>
      <c r="D51" s="228"/>
      <c r="E51" s="228"/>
      <c r="F51" s="141"/>
    </row>
    <row r="53" spans="3:6" ht="15.75" thickBot="1"/>
    <row r="54" spans="3:6" ht="15.75" thickBot="1">
      <c r="C54" s="229" t="s">
        <v>102</v>
      </c>
      <c r="D54" s="230"/>
    </row>
    <row r="55" spans="3:6">
      <c r="C55" s="231" t="s">
        <v>103</v>
      </c>
      <c r="D55" s="232"/>
    </row>
    <row r="56" spans="3:6">
      <c r="C56" s="215" t="s">
        <v>104</v>
      </c>
      <c r="D56" s="216"/>
    </row>
    <row r="57" spans="3:6">
      <c r="C57" s="215" t="s">
        <v>105</v>
      </c>
      <c r="D57" s="216"/>
    </row>
    <row r="58" spans="3:6">
      <c r="C58" s="143" t="s">
        <v>106</v>
      </c>
      <c r="D58" s="144"/>
    </row>
    <row r="59" spans="3:6" ht="15.75" thickBot="1">
      <c r="C59" s="145" t="s">
        <v>107</v>
      </c>
      <c r="D59" s="141"/>
    </row>
    <row r="60" spans="3:6" ht="15.75" thickBot="1">
      <c r="C60" s="217" t="s">
        <v>108</v>
      </c>
      <c r="D60" s="218"/>
    </row>
  </sheetData>
  <mergeCells count="15">
    <mergeCell ref="C24:E24"/>
    <mergeCell ref="C2:E2"/>
    <mergeCell ref="C9:E9"/>
    <mergeCell ref="C12:F12"/>
    <mergeCell ref="C20:F20"/>
    <mergeCell ref="C23:E23"/>
    <mergeCell ref="C56:D56"/>
    <mergeCell ref="C57:D57"/>
    <mergeCell ref="C60:D60"/>
    <mergeCell ref="C37:D37"/>
    <mergeCell ref="C40:F40"/>
    <mergeCell ref="C41:F41"/>
    <mergeCell ref="C51:E51"/>
    <mergeCell ref="C54:D54"/>
    <mergeCell ref="C55:D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J144"/>
  <sheetViews>
    <sheetView tabSelected="1" topLeftCell="A88" workbookViewId="0">
      <selection activeCell="E74" sqref="E74"/>
    </sheetView>
  </sheetViews>
  <sheetFormatPr baseColWidth="10" defaultRowHeight="15"/>
  <cols>
    <col min="2" max="2" width="15.5703125" customWidth="1"/>
    <col min="3" max="3" width="29.28515625" customWidth="1"/>
    <col min="4" max="4" width="19" customWidth="1"/>
    <col min="5" max="5" width="12.7109375" customWidth="1"/>
    <col min="7" max="7" width="11.42578125" customWidth="1"/>
    <col min="8" max="8" width="9" customWidth="1"/>
  </cols>
  <sheetData>
    <row r="1" spans="2:4" ht="15.75" thickBot="1"/>
    <row r="2" spans="2:4">
      <c r="B2" s="272" t="s">
        <v>109</v>
      </c>
      <c r="C2" s="273"/>
      <c r="D2" s="274"/>
    </row>
    <row r="3" spans="2:4">
      <c r="B3" s="275" t="s">
        <v>110</v>
      </c>
      <c r="C3" s="276"/>
      <c r="D3" s="277"/>
    </row>
    <row r="4" spans="2:4">
      <c r="B4" s="275" t="s">
        <v>111</v>
      </c>
      <c r="C4" s="276"/>
      <c r="D4" s="277"/>
    </row>
    <row r="5" spans="2:4" ht="15.75" thickBot="1">
      <c r="B5" s="275" t="s">
        <v>112</v>
      </c>
      <c r="C5" s="276"/>
      <c r="D5" s="277"/>
    </row>
    <row r="6" spans="2:4">
      <c r="B6" s="146" t="s">
        <v>94</v>
      </c>
      <c r="C6" s="146" t="s">
        <v>113</v>
      </c>
      <c r="D6" s="146" t="s">
        <v>114</v>
      </c>
    </row>
    <row r="7" spans="2:4">
      <c r="B7" s="84">
        <v>1998</v>
      </c>
      <c r="C7" s="84">
        <v>69.855999999999995</v>
      </c>
      <c r="D7" s="84"/>
    </row>
    <row r="8" spans="2:4">
      <c r="B8" s="84">
        <v>1999</v>
      </c>
      <c r="C8" s="84">
        <v>76.137</v>
      </c>
      <c r="D8" s="84">
        <v>8.99</v>
      </c>
    </row>
    <row r="9" spans="2:4">
      <c r="B9" s="84">
        <v>2000</v>
      </c>
      <c r="C9" s="84">
        <v>80.355000000000004</v>
      </c>
      <c r="D9" s="84">
        <v>5.54</v>
      </c>
    </row>
    <row r="10" spans="2:4">
      <c r="B10" s="84">
        <v>2001</v>
      </c>
      <c r="C10" s="84">
        <v>80.334999999999994</v>
      </c>
      <c r="D10" s="84">
        <v>-0.04</v>
      </c>
    </row>
    <row r="11" spans="2:4">
      <c r="B11" s="84">
        <v>2002</v>
      </c>
      <c r="C11" s="84">
        <v>102</v>
      </c>
      <c r="D11" s="84">
        <v>26.99</v>
      </c>
    </row>
    <row r="12" spans="2:4">
      <c r="B12" s="84">
        <v>2003</v>
      </c>
      <c r="C12" s="84">
        <v>105</v>
      </c>
      <c r="D12" s="84">
        <v>2.94</v>
      </c>
    </row>
    <row r="13" spans="2:4">
      <c r="B13" s="84">
        <v>2004</v>
      </c>
      <c r="C13" s="84">
        <v>134.69499999999999</v>
      </c>
      <c r="D13" s="84">
        <v>28.28</v>
      </c>
    </row>
    <row r="14" spans="2:4">
      <c r="B14" s="84">
        <v>2005</v>
      </c>
      <c r="C14" s="84">
        <v>160.49299999999999</v>
      </c>
      <c r="D14" s="84">
        <v>19.149999999999999</v>
      </c>
    </row>
    <row r="15" spans="2:4">
      <c r="B15" s="84">
        <v>2006</v>
      </c>
      <c r="C15" s="84">
        <v>178.88900000000001</v>
      </c>
      <c r="D15" s="84">
        <v>11.46</v>
      </c>
    </row>
    <row r="16" spans="2:4">
      <c r="B16" s="84">
        <v>2007</v>
      </c>
      <c r="C16" s="84">
        <v>125.22199999999999</v>
      </c>
      <c r="D16" s="84">
        <v>-30</v>
      </c>
    </row>
    <row r="17" spans="2:7" ht="15.75" thickBot="1">
      <c r="B17" s="147">
        <v>2008</v>
      </c>
      <c r="C17" s="147">
        <v>133.822</v>
      </c>
      <c r="D17" s="147">
        <v>6.87</v>
      </c>
    </row>
    <row r="18" spans="2:7" ht="15.75" thickBot="1">
      <c r="B18" s="278" t="s">
        <v>115</v>
      </c>
      <c r="C18" s="279"/>
      <c r="D18" s="280"/>
    </row>
    <row r="20" spans="2:7" ht="15.75" thickBot="1"/>
    <row r="21" spans="2:7">
      <c r="B21" s="281" t="s">
        <v>116</v>
      </c>
      <c r="C21" s="282"/>
      <c r="D21" s="282"/>
      <c r="E21" s="282"/>
      <c r="F21" s="282"/>
      <c r="G21" s="283"/>
    </row>
    <row r="22" spans="2:7">
      <c r="B22" s="260" t="s">
        <v>117</v>
      </c>
      <c r="C22" s="261"/>
      <c r="D22" s="261"/>
      <c r="E22" s="261"/>
      <c r="F22" s="261"/>
      <c r="G22" s="262"/>
    </row>
    <row r="23" spans="2:7" ht="15.75" thickBot="1">
      <c r="B23" s="263" t="s">
        <v>118</v>
      </c>
      <c r="C23" s="264"/>
      <c r="D23" s="264"/>
      <c r="E23" s="264"/>
      <c r="F23" s="264"/>
      <c r="G23" s="265"/>
    </row>
    <row r="24" spans="2:7" ht="24">
      <c r="B24" s="266" t="s">
        <v>94</v>
      </c>
      <c r="C24" s="148" t="s">
        <v>119</v>
      </c>
      <c r="D24" s="266" t="s">
        <v>120</v>
      </c>
      <c r="E24" s="148" t="s">
        <v>121</v>
      </c>
      <c r="F24" s="148" t="s">
        <v>122</v>
      </c>
      <c r="G24" s="148" t="s">
        <v>121</v>
      </c>
    </row>
    <row r="25" spans="2:7">
      <c r="B25" s="267"/>
      <c r="C25" s="149" t="s">
        <v>123</v>
      </c>
      <c r="D25" s="267"/>
      <c r="E25" s="149" t="s">
        <v>124</v>
      </c>
      <c r="F25" s="149" t="s">
        <v>125</v>
      </c>
      <c r="G25" s="149" t="s">
        <v>126</v>
      </c>
    </row>
    <row r="26" spans="2:7" ht="15.75" thickBot="1">
      <c r="B26" s="268"/>
      <c r="C26" s="150"/>
      <c r="D26" s="268"/>
      <c r="E26" s="151" t="s">
        <v>125</v>
      </c>
      <c r="F26" s="150"/>
      <c r="G26" s="151" t="s">
        <v>127</v>
      </c>
    </row>
    <row r="27" spans="2:7">
      <c r="B27" s="152">
        <v>1994</v>
      </c>
      <c r="C27" s="153">
        <v>55.89</v>
      </c>
      <c r="D27" s="153">
        <v>69.855999999999995</v>
      </c>
      <c r="E27" s="153" t="s">
        <v>128</v>
      </c>
      <c r="F27" s="153" t="s">
        <v>129</v>
      </c>
      <c r="G27" s="153" t="s">
        <v>130</v>
      </c>
    </row>
    <row r="28" spans="2:7">
      <c r="B28" s="152">
        <v>1995</v>
      </c>
      <c r="C28" s="153">
        <v>56.101999999999997</v>
      </c>
      <c r="D28" s="153">
        <v>76.137</v>
      </c>
      <c r="E28" s="153" t="s">
        <v>131</v>
      </c>
      <c r="F28" s="153" t="s">
        <v>132</v>
      </c>
      <c r="G28" s="153" t="s">
        <v>133</v>
      </c>
    </row>
    <row r="29" spans="2:7">
      <c r="B29" s="152">
        <v>1996</v>
      </c>
      <c r="C29" s="153">
        <v>53.101999999999997</v>
      </c>
      <c r="D29" s="153">
        <v>80.355000000000004</v>
      </c>
      <c r="E29" s="153" t="s">
        <v>134</v>
      </c>
      <c r="F29" s="153" t="s">
        <v>135</v>
      </c>
      <c r="G29" s="153" t="s">
        <v>136</v>
      </c>
    </row>
    <row r="30" spans="2:7">
      <c r="B30" s="152">
        <v>1997</v>
      </c>
      <c r="C30" s="153">
        <v>50.33</v>
      </c>
      <c r="D30" s="153">
        <v>80.323999999999998</v>
      </c>
      <c r="E30" s="153" t="s">
        <v>137</v>
      </c>
      <c r="F30" s="153" t="s">
        <v>138</v>
      </c>
      <c r="G30" s="153" t="s">
        <v>139</v>
      </c>
    </row>
    <row r="31" spans="2:7">
      <c r="B31" s="152">
        <v>1998</v>
      </c>
      <c r="C31" s="153">
        <v>60</v>
      </c>
      <c r="D31" s="153">
        <v>102</v>
      </c>
      <c r="E31" s="153" t="s">
        <v>140</v>
      </c>
      <c r="F31" s="153" t="s">
        <v>141</v>
      </c>
      <c r="G31" s="153" t="s">
        <v>142</v>
      </c>
    </row>
    <row r="32" spans="2:7">
      <c r="B32" s="152">
        <v>1999</v>
      </c>
      <c r="C32" s="153">
        <v>62</v>
      </c>
      <c r="D32" s="153">
        <v>110</v>
      </c>
      <c r="E32" s="153" t="s">
        <v>143</v>
      </c>
      <c r="F32" s="153" t="s">
        <v>144</v>
      </c>
      <c r="G32" s="153" t="s">
        <v>145</v>
      </c>
    </row>
    <row r="33" spans="2:7">
      <c r="B33" s="152">
        <v>2000</v>
      </c>
      <c r="C33" s="153">
        <v>63</v>
      </c>
      <c r="D33" s="153">
        <v>132</v>
      </c>
      <c r="E33" s="153" t="s">
        <v>146</v>
      </c>
      <c r="F33" s="153" t="s">
        <v>147</v>
      </c>
      <c r="G33" s="153" t="s">
        <v>148</v>
      </c>
    </row>
    <row r="34" spans="2:7">
      <c r="B34" s="152">
        <v>2001</v>
      </c>
      <c r="C34" s="153">
        <v>69</v>
      </c>
      <c r="D34" s="153">
        <v>140</v>
      </c>
      <c r="E34" s="153" t="s">
        <v>149</v>
      </c>
      <c r="F34" s="153" t="s">
        <v>150</v>
      </c>
      <c r="G34" s="153" t="s">
        <v>151</v>
      </c>
    </row>
    <row r="35" spans="2:7">
      <c r="B35" s="152">
        <v>2002</v>
      </c>
      <c r="C35" s="153">
        <v>73</v>
      </c>
      <c r="D35" s="153">
        <v>158</v>
      </c>
      <c r="E35" s="153" t="s">
        <v>152</v>
      </c>
      <c r="F35" s="153" t="s">
        <v>153</v>
      </c>
      <c r="G35" s="153" t="s">
        <v>154</v>
      </c>
    </row>
    <row r="36" spans="2:7">
      <c r="B36" s="152">
        <v>2003</v>
      </c>
      <c r="C36" s="153">
        <v>67</v>
      </c>
      <c r="D36" s="153">
        <v>142</v>
      </c>
      <c r="E36" s="153" t="s">
        <v>155</v>
      </c>
      <c r="F36" s="153" t="s">
        <v>156</v>
      </c>
      <c r="G36" s="153" t="s">
        <v>157</v>
      </c>
    </row>
    <row r="37" spans="2:7">
      <c r="B37" s="152">
        <v>2004</v>
      </c>
      <c r="C37" s="153">
        <v>70</v>
      </c>
      <c r="D37" s="153">
        <v>148</v>
      </c>
      <c r="E37" s="153" t="s">
        <v>158</v>
      </c>
      <c r="F37" s="153" t="s">
        <v>159</v>
      </c>
      <c r="G37" s="153" t="s">
        <v>160</v>
      </c>
    </row>
    <row r="38" spans="2:7">
      <c r="B38" s="152">
        <v>2005</v>
      </c>
      <c r="C38" s="153">
        <v>84.034000000000006</v>
      </c>
      <c r="D38" s="153">
        <v>159.83600000000001</v>
      </c>
      <c r="E38" s="153" t="s">
        <v>158</v>
      </c>
      <c r="F38" s="153" t="s">
        <v>161</v>
      </c>
      <c r="G38" s="153" t="s">
        <v>162</v>
      </c>
    </row>
    <row r="39" spans="2:7" ht="15.75" thickBot="1">
      <c r="B39" s="154" t="s">
        <v>163</v>
      </c>
      <c r="C39" s="155">
        <v>91.685000000000002</v>
      </c>
      <c r="D39" s="155">
        <v>175.82</v>
      </c>
      <c r="E39" s="155" t="s">
        <v>164</v>
      </c>
      <c r="F39" s="155" t="s">
        <v>165</v>
      </c>
      <c r="G39" s="155" t="s">
        <v>166</v>
      </c>
    </row>
    <row r="40" spans="2:7">
      <c r="B40" s="156" t="s">
        <v>167</v>
      </c>
      <c r="C40" s="157"/>
      <c r="D40" s="157"/>
      <c r="E40" s="157"/>
      <c r="F40" s="157"/>
      <c r="G40" s="158"/>
    </row>
    <row r="41" spans="2:7" ht="15.75" thickBot="1">
      <c r="B41" s="159" t="s">
        <v>168</v>
      </c>
      <c r="C41" s="160"/>
      <c r="D41" s="160"/>
      <c r="E41" s="160"/>
      <c r="F41" s="160"/>
      <c r="G41" s="161"/>
    </row>
    <row r="43" spans="2:7" ht="15.75" thickBot="1"/>
    <row r="44" spans="2:7" ht="15.75" thickBot="1">
      <c r="B44" s="229" t="s">
        <v>169</v>
      </c>
      <c r="C44" s="233"/>
      <c r="D44" s="233"/>
      <c r="E44" s="230"/>
    </row>
    <row r="45" spans="2:7" ht="15.75" thickBot="1">
      <c r="B45" s="135" t="s">
        <v>170</v>
      </c>
      <c r="C45" s="136" t="s">
        <v>171</v>
      </c>
      <c r="D45" s="142" t="s">
        <v>172</v>
      </c>
      <c r="E45" s="136" t="s">
        <v>173</v>
      </c>
    </row>
    <row r="46" spans="2:7">
      <c r="B46" s="143" t="s">
        <v>174</v>
      </c>
      <c r="C46" s="131">
        <v>0.38</v>
      </c>
      <c r="D46" s="162" t="s">
        <v>174</v>
      </c>
      <c r="E46" s="131">
        <v>0.4</v>
      </c>
    </row>
    <row r="47" spans="2:7">
      <c r="B47" s="143" t="s">
        <v>175</v>
      </c>
      <c r="C47" s="131">
        <v>0.32</v>
      </c>
      <c r="D47" s="162" t="s">
        <v>176</v>
      </c>
      <c r="E47" s="131">
        <v>0.26</v>
      </c>
    </row>
    <row r="48" spans="2:7">
      <c r="B48" s="143" t="s">
        <v>176</v>
      </c>
      <c r="C48" s="131">
        <v>0.14000000000000001</v>
      </c>
      <c r="D48" s="162" t="s">
        <v>177</v>
      </c>
      <c r="E48" s="131">
        <v>0.1</v>
      </c>
    </row>
    <row r="49" spans="2:8">
      <c r="B49" s="143" t="s">
        <v>178</v>
      </c>
      <c r="C49" s="131">
        <v>0.04</v>
      </c>
      <c r="D49" s="162" t="s">
        <v>175</v>
      </c>
      <c r="E49" s="131">
        <v>0.14000000000000001</v>
      </c>
    </row>
    <row r="50" spans="2:8" ht="15.75" thickBot="1">
      <c r="B50" s="145" t="s">
        <v>179</v>
      </c>
      <c r="C50" s="133">
        <v>0.12</v>
      </c>
      <c r="D50" s="163"/>
      <c r="E50" s="122"/>
    </row>
    <row r="51" spans="2:8" ht="15.75" thickBot="1">
      <c r="B51" s="164" t="s">
        <v>180</v>
      </c>
      <c r="C51" s="165"/>
      <c r="D51" s="165"/>
      <c r="E51" s="166"/>
    </row>
    <row r="54" spans="2:8" ht="15.75" thickBot="1"/>
    <row r="55" spans="2:8">
      <c r="B55" s="269" t="s">
        <v>181</v>
      </c>
      <c r="C55" s="270"/>
      <c r="D55" s="270"/>
      <c r="E55" s="270"/>
      <c r="F55" s="270"/>
      <c r="G55" s="270"/>
      <c r="H55" s="271"/>
    </row>
    <row r="56" spans="2:8">
      <c r="B56" s="245" t="s">
        <v>117</v>
      </c>
      <c r="C56" s="246"/>
      <c r="D56" s="246"/>
      <c r="E56" s="246"/>
      <c r="F56" s="246"/>
      <c r="G56" s="246"/>
      <c r="H56" s="247"/>
    </row>
    <row r="57" spans="2:8" ht="15.75" thickBot="1">
      <c r="B57" s="248" t="s">
        <v>118</v>
      </c>
      <c r="C57" s="249"/>
      <c r="D57" s="249"/>
      <c r="E57" s="249"/>
      <c r="F57" s="249"/>
      <c r="G57" s="249"/>
      <c r="H57" s="250"/>
    </row>
    <row r="58" spans="2:8">
      <c r="B58" s="167" t="s">
        <v>182</v>
      </c>
      <c r="C58" s="168" t="s">
        <v>183</v>
      </c>
      <c r="D58" s="169" t="s">
        <v>183</v>
      </c>
      <c r="E58" s="168" t="s">
        <v>184</v>
      </c>
      <c r="F58" s="169" t="s">
        <v>185</v>
      </c>
      <c r="G58" s="168" t="s">
        <v>185</v>
      </c>
      <c r="H58" s="170" t="s">
        <v>186</v>
      </c>
    </row>
    <row r="59" spans="2:8" ht="15.75" thickBot="1">
      <c r="B59" s="171" t="s">
        <v>187</v>
      </c>
      <c r="C59" s="172" t="s">
        <v>188</v>
      </c>
      <c r="D59" s="173" t="s">
        <v>189</v>
      </c>
      <c r="E59" s="174" t="s">
        <v>187</v>
      </c>
      <c r="F59" s="173" t="s">
        <v>190</v>
      </c>
      <c r="G59" s="172" t="s">
        <v>191</v>
      </c>
      <c r="H59" s="175" t="s">
        <v>187</v>
      </c>
    </row>
    <row r="60" spans="2:8">
      <c r="B60" s="176">
        <v>1998</v>
      </c>
      <c r="C60" s="177">
        <v>69840</v>
      </c>
      <c r="D60" s="178">
        <v>3494</v>
      </c>
      <c r="E60" s="177">
        <v>2307</v>
      </c>
      <c r="F60" s="179">
        <v>768</v>
      </c>
      <c r="G60" s="180">
        <v>69.900000000000006</v>
      </c>
      <c r="H60" s="181">
        <v>76479</v>
      </c>
    </row>
    <row r="61" spans="2:8">
      <c r="B61" s="176">
        <v>1999</v>
      </c>
      <c r="C61" s="177">
        <v>83700</v>
      </c>
      <c r="D61" s="178">
        <v>3450</v>
      </c>
      <c r="E61" s="177">
        <v>2760</v>
      </c>
      <c r="F61" s="179">
        <v>930</v>
      </c>
      <c r="G61" s="180">
        <v>70</v>
      </c>
      <c r="H61" s="181">
        <v>90910</v>
      </c>
    </row>
    <row r="62" spans="2:8">
      <c r="B62" s="176">
        <v>2000</v>
      </c>
      <c r="C62" s="177">
        <v>94500</v>
      </c>
      <c r="D62" s="178">
        <v>3037</v>
      </c>
      <c r="E62" s="177">
        <v>2500</v>
      </c>
      <c r="F62" s="178">
        <v>1050</v>
      </c>
      <c r="G62" s="180">
        <v>68.5</v>
      </c>
      <c r="H62" s="181">
        <v>101156</v>
      </c>
    </row>
    <row r="63" spans="2:8">
      <c r="B63" s="176">
        <v>2001</v>
      </c>
      <c r="C63" s="177">
        <v>96500</v>
      </c>
      <c r="D63" s="178">
        <v>3500</v>
      </c>
      <c r="E63" s="177">
        <v>2800</v>
      </c>
      <c r="F63" s="178">
        <v>1186</v>
      </c>
      <c r="G63" s="180">
        <v>68.099999999999994</v>
      </c>
      <c r="H63" s="181">
        <v>104054</v>
      </c>
    </row>
    <row r="64" spans="2:8">
      <c r="B64" s="176">
        <v>2002</v>
      </c>
      <c r="C64" s="177">
        <v>100000</v>
      </c>
      <c r="D64" s="178">
        <v>3800</v>
      </c>
      <c r="E64" s="177">
        <v>3000</v>
      </c>
      <c r="F64" s="178">
        <v>1200</v>
      </c>
      <c r="G64" s="180">
        <v>73</v>
      </c>
      <c r="H64" s="181">
        <v>108073</v>
      </c>
    </row>
    <row r="65" spans="2:10">
      <c r="B65" s="176">
        <v>2003</v>
      </c>
      <c r="C65" s="177">
        <v>110000</v>
      </c>
      <c r="D65" s="178">
        <v>4070</v>
      </c>
      <c r="E65" s="177">
        <v>3200</v>
      </c>
      <c r="F65" s="178">
        <v>1260</v>
      </c>
      <c r="G65" s="180">
        <v>76.650000000000006</v>
      </c>
      <c r="H65" s="181">
        <v>118607</v>
      </c>
    </row>
    <row r="66" spans="2:10">
      <c r="B66" s="176">
        <v>2004</v>
      </c>
      <c r="C66" s="177">
        <v>124000</v>
      </c>
      <c r="D66" s="178">
        <v>4500</v>
      </c>
      <c r="E66" s="177">
        <v>3600</v>
      </c>
      <c r="F66" s="178">
        <v>1330</v>
      </c>
      <c r="G66" s="180">
        <v>81.3</v>
      </c>
      <c r="H66" s="181">
        <v>133511</v>
      </c>
    </row>
    <row r="67" spans="2:10">
      <c r="B67" s="176">
        <v>2005</v>
      </c>
      <c r="C67" s="177">
        <v>134000</v>
      </c>
      <c r="D67" s="178">
        <v>4725</v>
      </c>
      <c r="E67" s="177">
        <v>3700</v>
      </c>
      <c r="F67" s="178">
        <v>1350</v>
      </c>
      <c r="G67" s="180">
        <v>90.3</v>
      </c>
      <c r="H67" s="181">
        <v>143865</v>
      </c>
    </row>
    <row r="68" spans="2:10" ht="15.75" thickBot="1">
      <c r="B68" s="176">
        <v>2006</v>
      </c>
      <c r="C68" s="177">
        <v>150080</v>
      </c>
      <c r="D68" s="178">
        <v>5387</v>
      </c>
      <c r="E68" s="177">
        <v>4144</v>
      </c>
      <c r="F68" s="178">
        <v>1512</v>
      </c>
      <c r="G68" s="180">
        <v>101.14</v>
      </c>
      <c r="H68" s="181">
        <v>161224</v>
      </c>
    </row>
    <row r="69" spans="2:10" ht="15.75" thickBot="1">
      <c r="B69" s="176">
        <v>2007</v>
      </c>
      <c r="C69" s="177">
        <v>165088</v>
      </c>
      <c r="D69" s="178">
        <v>6033</v>
      </c>
      <c r="E69" s="177">
        <v>4641</v>
      </c>
      <c r="F69" s="178">
        <v>1663</v>
      </c>
      <c r="G69" s="180">
        <v>113.27</v>
      </c>
      <c r="H69" s="181">
        <v>177538</v>
      </c>
      <c r="J69" s="182"/>
    </row>
    <row r="70" spans="2:10" ht="15.75" thickBot="1">
      <c r="B70" s="183" t="s">
        <v>192</v>
      </c>
      <c r="C70" s="184">
        <v>175000</v>
      </c>
      <c r="D70" s="185">
        <v>7941</v>
      </c>
      <c r="E70" s="184">
        <v>4827</v>
      </c>
      <c r="F70" s="185">
        <v>1551</v>
      </c>
      <c r="G70" s="186">
        <v>123.2</v>
      </c>
      <c r="H70" s="187">
        <v>189442</v>
      </c>
    </row>
    <row r="71" spans="2:10">
      <c r="B71" s="188" t="s">
        <v>193</v>
      </c>
      <c r="C71" s="189" t="s">
        <v>194</v>
      </c>
      <c r="D71" s="189" t="s">
        <v>194</v>
      </c>
      <c r="E71" s="189" t="s">
        <v>194</v>
      </c>
      <c r="F71" s="189" t="s">
        <v>194</v>
      </c>
      <c r="G71" s="189" t="s">
        <v>194</v>
      </c>
      <c r="H71" s="190" t="s">
        <v>194</v>
      </c>
    </row>
    <row r="72" spans="2:10">
      <c r="B72" s="251" t="s">
        <v>195</v>
      </c>
      <c r="C72" s="252"/>
      <c r="D72" s="252"/>
      <c r="E72" s="252"/>
      <c r="F72" s="252"/>
      <c r="G72" s="252"/>
      <c r="H72" s="253"/>
    </row>
    <row r="73" spans="2:10" ht="15.75" thickBot="1">
      <c r="B73" s="254" t="s">
        <v>196</v>
      </c>
      <c r="C73" s="255"/>
      <c r="D73" s="255"/>
      <c r="E73" s="255"/>
      <c r="F73" s="255"/>
      <c r="G73" s="255"/>
      <c r="H73" s="256"/>
    </row>
    <row r="74" spans="2:10">
      <c r="B74" s="189"/>
      <c r="C74" s="189"/>
      <c r="D74" s="189"/>
      <c r="E74" s="189"/>
      <c r="F74" s="189"/>
      <c r="G74" s="189"/>
      <c r="H74" s="189"/>
    </row>
    <row r="75" spans="2:10" ht="15.75" thickBot="1"/>
    <row r="76" spans="2:10" ht="15.75" thickBot="1">
      <c r="B76" s="211" t="s">
        <v>197</v>
      </c>
      <c r="C76" s="212"/>
      <c r="D76" s="213"/>
    </row>
    <row r="77" spans="2:10" ht="15.75" thickBot="1">
      <c r="B77" s="191" t="s">
        <v>198</v>
      </c>
      <c r="C77" s="3" t="s">
        <v>41</v>
      </c>
      <c r="D77" s="192" t="s">
        <v>1</v>
      </c>
    </row>
    <row r="78" spans="2:10">
      <c r="B78" s="193" t="s">
        <v>199</v>
      </c>
      <c r="C78" s="100" t="s">
        <v>200</v>
      </c>
      <c r="D78" s="194">
        <v>0.8</v>
      </c>
    </row>
    <row r="79" spans="2:10">
      <c r="B79" s="193" t="s">
        <v>201</v>
      </c>
      <c r="C79" s="100" t="s">
        <v>202</v>
      </c>
      <c r="D79" s="195">
        <v>5.7</v>
      </c>
    </row>
    <row r="80" spans="2:10" ht="15.75" thickBot="1">
      <c r="B80" s="193" t="s">
        <v>203</v>
      </c>
      <c r="C80" s="101" t="s">
        <v>203</v>
      </c>
      <c r="D80" s="196">
        <v>1.4999999999999999E-2</v>
      </c>
    </row>
    <row r="81" spans="2:4" ht="15.75" thickBot="1">
      <c r="B81" s="197" t="s">
        <v>204</v>
      </c>
      <c r="C81" s="198"/>
      <c r="D81" s="199"/>
    </row>
    <row r="92" spans="2:4" ht="15.75" thickBot="1"/>
    <row r="93" spans="2:4">
      <c r="B93" s="257" t="s">
        <v>205</v>
      </c>
      <c r="C93" s="258"/>
      <c r="D93" s="259"/>
    </row>
    <row r="94" spans="2:4" ht="15.75" thickBot="1">
      <c r="B94" s="235" t="s">
        <v>206</v>
      </c>
      <c r="C94" s="236"/>
      <c r="D94" s="237"/>
    </row>
    <row r="95" spans="2:4" ht="15.75" thickBot="1">
      <c r="B95" s="82" t="s">
        <v>88</v>
      </c>
      <c r="C95" s="146" t="s">
        <v>207</v>
      </c>
      <c r="D95" s="146" t="s">
        <v>208</v>
      </c>
    </row>
    <row r="96" spans="2:4">
      <c r="B96" s="200">
        <v>1998</v>
      </c>
      <c r="C96" s="201">
        <v>6.8</v>
      </c>
      <c r="D96" s="202">
        <v>10264.137000000001</v>
      </c>
    </row>
    <row r="97" spans="2:4">
      <c r="B97" s="200">
        <v>1999</v>
      </c>
      <c r="C97" s="84">
        <v>7.3</v>
      </c>
      <c r="D97" s="203">
        <v>10501.529</v>
      </c>
    </row>
    <row r="98" spans="2:4">
      <c r="B98" s="200">
        <v>2000</v>
      </c>
      <c r="C98" s="84">
        <v>7.5</v>
      </c>
      <c r="D98" s="203">
        <v>10740.799000000001</v>
      </c>
    </row>
    <row r="99" spans="2:4">
      <c r="B99" s="200">
        <v>2001</v>
      </c>
      <c r="C99" s="84">
        <v>7.3</v>
      </c>
      <c r="D99" s="203">
        <v>10982.467000000001</v>
      </c>
    </row>
    <row r="100" spans="2:4">
      <c r="B100" s="200">
        <v>2002</v>
      </c>
      <c r="C100" s="84">
        <v>9.1</v>
      </c>
      <c r="D100" s="203">
        <v>11224.081</v>
      </c>
    </row>
    <row r="101" spans="2:4">
      <c r="B101" s="200">
        <v>2003</v>
      </c>
      <c r="C101" s="84">
        <v>9.1999999999999993</v>
      </c>
      <c r="D101" s="203">
        <v>11448.563</v>
      </c>
    </row>
    <row r="102" spans="2:4">
      <c r="B102" s="200">
        <v>2004</v>
      </c>
      <c r="C102" s="84">
        <v>11.6</v>
      </c>
      <c r="D102" s="203">
        <v>11698.495999999999</v>
      </c>
    </row>
    <row r="103" spans="2:4">
      <c r="B103" s="200">
        <v>2005</v>
      </c>
      <c r="C103" s="84">
        <v>13.4</v>
      </c>
      <c r="D103" s="203">
        <v>11936.858</v>
      </c>
    </row>
    <row r="104" spans="2:4">
      <c r="B104" s="200">
        <v>2006</v>
      </c>
      <c r="C104" s="84">
        <v>14.7</v>
      </c>
      <c r="D104" s="203">
        <v>12174.628000000001</v>
      </c>
    </row>
    <row r="105" spans="2:4">
      <c r="B105" s="200">
        <v>2007</v>
      </c>
      <c r="C105" s="84">
        <v>9.9</v>
      </c>
      <c r="D105" s="203">
        <v>12411.232</v>
      </c>
    </row>
    <row r="106" spans="2:4" ht="15.75" thickBot="1">
      <c r="B106" s="204">
        <v>2008</v>
      </c>
      <c r="C106" s="147">
        <v>10.199999999999999</v>
      </c>
      <c r="D106" s="205">
        <v>12646.094999999999</v>
      </c>
    </row>
    <row r="107" spans="2:4" ht="15.75" thickBot="1">
      <c r="B107" s="159" t="s">
        <v>91</v>
      </c>
      <c r="C107" s="206"/>
      <c r="D107" s="207"/>
    </row>
    <row r="110" spans="2:4" ht="15.75" thickBot="1"/>
    <row r="111" spans="2:4">
      <c r="B111" s="238" t="s">
        <v>209</v>
      </c>
      <c r="C111" s="239"/>
    </row>
    <row r="112" spans="2:4" ht="15.75" thickBot="1">
      <c r="B112" s="240" t="s">
        <v>210</v>
      </c>
      <c r="C112" s="241"/>
    </row>
    <row r="113" spans="2:8" ht="15.75" thickBot="1">
      <c r="B113" s="208" t="s">
        <v>211</v>
      </c>
      <c r="C113" s="112" t="s">
        <v>212</v>
      </c>
    </row>
    <row r="114" spans="2:8">
      <c r="B114" s="143" t="s">
        <v>213</v>
      </c>
      <c r="C114" s="119">
        <v>20.7</v>
      </c>
    </row>
    <row r="115" spans="2:8">
      <c r="B115" s="143" t="s">
        <v>214</v>
      </c>
      <c r="C115" s="119">
        <v>23.3</v>
      </c>
    </row>
    <row r="116" spans="2:8">
      <c r="B116" s="143" t="s">
        <v>215</v>
      </c>
      <c r="C116" s="119">
        <v>5</v>
      </c>
    </row>
    <row r="117" spans="2:8">
      <c r="B117" s="143" t="s">
        <v>216</v>
      </c>
      <c r="C117" s="119">
        <v>8.9</v>
      </c>
    </row>
    <row r="118" spans="2:8">
      <c r="B118" s="143" t="s">
        <v>217</v>
      </c>
      <c r="C118" s="119">
        <v>15.3</v>
      </c>
    </row>
    <row r="119" spans="2:8">
      <c r="B119" s="143" t="s">
        <v>218</v>
      </c>
      <c r="C119" s="119">
        <v>17</v>
      </c>
    </row>
    <row r="120" spans="2:8">
      <c r="B120" s="143" t="s">
        <v>219</v>
      </c>
      <c r="C120" s="119">
        <v>16</v>
      </c>
    </row>
    <row r="121" spans="2:8">
      <c r="B121" s="143" t="s">
        <v>220</v>
      </c>
      <c r="C121" s="119">
        <v>13.3</v>
      </c>
    </row>
    <row r="122" spans="2:8">
      <c r="B122" s="143" t="s">
        <v>221</v>
      </c>
      <c r="C122" s="119">
        <v>22.7</v>
      </c>
    </row>
    <row r="123" spans="2:8">
      <c r="B123" s="143" t="s">
        <v>222</v>
      </c>
      <c r="C123" s="119">
        <v>18.8</v>
      </c>
    </row>
    <row r="124" spans="2:8">
      <c r="B124" s="143" t="s">
        <v>223</v>
      </c>
      <c r="C124" s="119">
        <v>29.5</v>
      </c>
    </row>
    <row r="125" spans="2:8">
      <c r="B125" s="143" t="s">
        <v>224</v>
      </c>
      <c r="C125" s="119">
        <v>15</v>
      </c>
    </row>
    <row r="126" spans="2:8">
      <c r="B126" s="143" t="s">
        <v>225</v>
      </c>
      <c r="C126" s="119">
        <v>19</v>
      </c>
    </row>
    <row r="127" spans="2:8">
      <c r="B127" s="143" t="s">
        <v>226</v>
      </c>
      <c r="C127" s="119">
        <v>25</v>
      </c>
    </row>
    <row r="128" spans="2:8" ht="15.75" thickBot="1">
      <c r="B128" s="145" t="s">
        <v>227</v>
      </c>
      <c r="C128" s="122">
        <v>23</v>
      </c>
      <c r="H128" s="60" t="s">
        <v>228</v>
      </c>
    </row>
    <row r="129" spans="2:8" ht="15.75" thickBot="1">
      <c r="B129" s="209" t="s">
        <v>91</v>
      </c>
      <c r="C129" s="87"/>
    </row>
    <row r="131" spans="2:8" ht="15.75" thickBot="1"/>
    <row r="132" spans="2:8" ht="15.75" thickBot="1">
      <c r="B132" s="242" t="s">
        <v>229</v>
      </c>
      <c r="C132" s="243"/>
      <c r="D132" s="243"/>
      <c r="E132" s="243"/>
      <c r="F132" s="243"/>
      <c r="G132" s="243"/>
      <c r="H132" s="244"/>
    </row>
    <row r="133" spans="2:8">
      <c r="B133" s="210"/>
      <c r="C133" s="210"/>
      <c r="D133" s="210"/>
      <c r="E133" s="210"/>
      <c r="F133" s="210"/>
      <c r="G133" s="210"/>
      <c r="H133" s="210"/>
    </row>
    <row r="134" spans="2:8">
      <c r="B134" s="210"/>
      <c r="C134" s="210"/>
      <c r="D134" s="210"/>
      <c r="E134" s="210"/>
      <c r="F134" s="210"/>
      <c r="G134" s="210"/>
      <c r="H134" s="210"/>
    </row>
    <row r="135" spans="2:8">
      <c r="B135" s="210"/>
      <c r="C135" s="210"/>
      <c r="D135" s="210"/>
      <c r="E135" s="210"/>
      <c r="F135" s="210"/>
      <c r="G135" s="210"/>
      <c r="H135" s="210"/>
    </row>
    <row r="136" spans="2:8">
      <c r="B136" s="210"/>
      <c r="C136" s="210"/>
      <c r="D136" s="210"/>
      <c r="E136" s="210"/>
      <c r="F136" s="210"/>
      <c r="G136" s="210"/>
      <c r="H136" s="210"/>
    </row>
    <row r="137" spans="2:8">
      <c r="B137" s="210"/>
      <c r="C137" s="210"/>
      <c r="D137" s="210"/>
      <c r="E137" s="210"/>
      <c r="F137" s="210"/>
      <c r="G137" s="210"/>
      <c r="H137" s="210"/>
    </row>
    <row r="138" spans="2:8">
      <c r="B138" s="210"/>
      <c r="C138" s="210"/>
      <c r="D138" s="210"/>
      <c r="E138" s="210"/>
      <c r="F138" s="210"/>
      <c r="G138" s="210"/>
      <c r="H138" s="210"/>
    </row>
    <row r="139" spans="2:8">
      <c r="B139" s="210"/>
      <c r="C139" s="210"/>
      <c r="D139" s="210"/>
      <c r="E139" s="210"/>
      <c r="F139" s="210"/>
      <c r="G139" s="210"/>
      <c r="H139" s="210"/>
    </row>
    <row r="140" spans="2:8">
      <c r="B140" s="210"/>
      <c r="C140" s="210"/>
      <c r="D140" s="210"/>
      <c r="E140" s="210"/>
      <c r="F140" s="210"/>
      <c r="G140" s="210"/>
      <c r="H140" s="210"/>
    </row>
    <row r="141" spans="2:8">
      <c r="B141" s="210"/>
      <c r="C141" s="210"/>
      <c r="D141" s="210"/>
      <c r="E141" s="210"/>
      <c r="F141" s="210"/>
      <c r="G141" s="210"/>
      <c r="H141" s="210"/>
    </row>
    <row r="142" spans="2:8">
      <c r="B142" s="210"/>
      <c r="C142" s="210"/>
      <c r="D142" s="210"/>
      <c r="E142" s="210"/>
      <c r="F142" s="210"/>
      <c r="G142" s="210"/>
      <c r="H142" s="210"/>
    </row>
    <row r="143" spans="2:8" ht="15.75" thickBot="1">
      <c r="B143" s="210"/>
      <c r="C143" s="210"/>
      <c r="D143" s="210"/>
      <c r="E143" s="210"/>
      <c r="F143" s="210"/>
      <c r="G143" s="210"/>
      <c r="H143" s="210"/>
    </row>
    <row r="144" spans="2:8" ht="15.75" thickBot="1">
      <c r="B144" s="242" t="s">
        <v>230</v>
      </c>
      <c r="C144" s="243"/>
      <c r="D144" s="243"/>
      <c r="E144" s="243"/>
      <c r="F144" s="243"/>
      <c r="G144" s="243"/>
      <c r="H144" s="244"/>
    </row>
  </sheetData>
  <mergeCells count="23">
    <mergeCell ref="B21:G21"/>
    <mergeCell ref="B2:D2"/>
    <mergeCell ref="B3:D3"/>
    <mergeCell ref="B4:D4"/>
    <mergeCell ref="B5:D5"/>
    <mergeCell ref="B18:D18"/>
    <mergeCell ref="B93:D93"/>
    <mergeCell ref="B22:G22"/>
    <mergeCell ref="B23:G23"/>
    <mergeCell ref="B24:B26"/>
    <mergeCell ref="D24:D26"/>
    <mergeCell ref="B44:E44"/>
    <mergeCell ref="B55:H55"/>
    <mergeCell ref="B56:H56"/>
    <mergeCell ref="B57:H57"/>
    <mergeCell ref="B72:H72"/>
    <mergeCell ref="B73:H73"/>
    <mergeCell ref="B76:D76"/>
    <mergeCell ref="B94:D94"/>
    <mergeCell ref="B111:C111"/>
    <mergeCell ref="B112:C112"/>
    <mergeCell ref="B132:H132"/>
    <mergeCell ref="B144:H1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C1:F24"/>
  <sheetViews>
    <sheetView topLeftCell="A4" workbookViewId="0">
      <selection activeCell="H24" sqref="H24"/>
    </sheetView>
  </sheetViews>
  <sheetFormatPr baseColWidth="10" defaultRowHeight="15"/>
  <cols>
    <col min="1" max="2" width="11.42578125" style="62"/>
    <col min="3" max="3" width="20.85546875" style="62" customWidth="1"/>
    <col min="4" max="4" width="14.140625" style="62" customWidth="1"/>
    <col min="5" max="5" width="17.28515625" style="62" customWidth="1"/>
    <col min="6" max="6" width="23.140625" style="62" customWidth="1"/>
    <col min="7" max="16384" width="11.42578125" style="62"/>
  </cols>
  <sheetData>
    <row r="1" spans="3:6" ht="15.75" thickBot="1"/>
    <row r="2" spans="3:6" ht="15.75" thickBot="1">
      <c r="C2" s="242" t="s">
        <v>37</v>
      </c>
      <c r="D2" s="243"/>
      <c r="E2" s="243"/>
      <c r="F2" s="244"/>
    </row>
    <row r="3" spans="3:6" ht="39" customHeight="1" thickBot="1">
      <c r="C3" s="63" t="s">
        <v>12</v>
      </c>
      <c r="D3" s="64" t="s">
        <v>0</v>
      </c>
      <c r="E3" s="64" t="s">
        <v>1</v>
      </c>
      <c r="F3" s="65" t="s">
        <v>2</v>
      </c>
    </row>
    <row r="4" spans="3:6">
      <c r="C4" s="66" t="s">
        <v>36</v>
      </c>
      <c r="D4" s="67">
        <v>177</v>
      </c>
      <c r="E4" s="68">
        <f>+D4/$D$8</f>
        <v>0.3702928870292887</v>
      </c>
      <c r="F4" s="69">
        <f>+E4</f>
        <v>0.3702928870292887</v>
      </c>
    </row>
    <row r="5" spans="3:6">
      <c r="C5" s="70" t="s">
        <v>33</v>
      </c>
      <c r="D5" s="71">
        <v>136</v>
      </c>
      <c r="E5" s="68">
        <f t="shared" ref="E5:E8" si="0">+D5/$D$8</f>
        <v>0.28451882845188287</v>
      </c>
      <c r="F5" s="72">
        <f>+E5+F4</f>
        <v>0.65481171548117156</v>
      </c>
    </row>
    <row r="6" spans="3:6">
      <c r="C6" s="70" t="s">
        <v>34</v>
      </c>
      <c r="D6" s="71">
        <v>102</v>
      </c>
      <c r="E6" s="68">
        <f t="shared" si="0"/>
        <v>0.21338912133891214</v>
      </c>
      <c r="F6" s="72">
        <f>+F5+E6</f>
        <v>0.86820083682008375</v>
      </c>
    </row>
    <row r="7" spans="3:6">
      <c r="C7" s="73" t="s">
        <v>35</v>
      </c>
      <c r="D7" s="71">
        <v>63</v>
      </c>
      <c r="E7" s="68">
        <f t="shared" si="0"/>
        <v>0.13179916317991633</v>
      </c>
      <c r="F7" s="72">
        <f>+F6+E7</f>
        <v>1</v>
      </c>
    </row>
    <row r="8" spans="3:6" ht="15.75" thickBot="1">
      <c r="C8" s="74" t="s">
        <v>8</v>
      </c>
      <c r="D8" s="75">
        <f>SUM(D4:D7)</f>
        <v>478</v>
      </c>
      <c r="E8" s="76">
        <f t="shared" si="0"/>
        <v>1</v>
      </c>
      <c r="F8" s="77"/>
    </row>
    <row r="10" spans="3:6" ht="15.75" thickBot="1"/>
    <row r="11" spans="3:6" ht="15.75" thickBot="1">
      <c r="C11" s="242" t="s">
        <v>53</v>
      </c>
      <c r="D11" s="243"/>
      <c r="E11" s="243"/>
      <c r="F11" s="244"/>
    </row>
    <row r="12" spans="3:6" ht="30.75" thickBot="1">
      <c r="C12" s="63" t="s">
        <v>18</v>
      </c>
      <c r="D12" s="64" t="s">
        <v>0</v>
      </c>
      <c r="E12" s="64" t="s">
        <v>1</v>
      </c>
      <c r="F12" s="65" t="s">
        <v>2</v>
      </c>
    </row>
    <row r="13" spans="3:6">
      <c r="C13" s="66" t="s">
        <v>19</v>
      </c>
      <c r="D13" s="67">
        <v>179</v>
      </c>
      <c r="E13" s="68">
        <f>+D13/$D$17</f>
        <v>0.44750000000000001</v>
      </c>
      <c r="F13" s="69">
        <f>+E13</f>
        <v>0.44750000000000001</v>
      </c>
    </row>
    <row r="14" spans="3:6">
      <c r="C14" s="70" t="s">
        <v>20</v>
      </c>
      <c r="D14" s="71">
        <v>123</v>
      </c>
      <c r="E14" s="68">
        <f t="shared" ref="E14:E17" si="1">+D14/$D$17</f>
        <v>0.3075</v>
      </c>
      <c r="F14" s="72">
        <f>+F13+E14</f>
        <v>0.755</v>
      </c>
    </row>
    <row r="15" spans="3:6">
      <c r="C15" s="70" t="s">
        <v>21</v>
      </c>
      <c r="D15" s="71">
        <v>19</v>
      </c>
      <c r="E15" s="68">
        <f t="shared" si="1"/>
        <v>4.7500000000000001E-2</v>
      </c>
      <c r="F15" s="72">
        <f>+F14+E15</f>
        <v>0.80249999999999999</v>
      </c>
    </row>
    <row r="16" spans="3:6">
      <c r="C16" s="70" t="s">
        <v>22</v>
      </c>
      <c r="D16" s="71">
        <v>79</v>
      </c>
      <c r="E16" s="68">
        <f t="shared" si="1"/>
        <v>0.19750000000000001</v>
      </c>
      <c r="F16" s="72">
        <f>+F15+E16</f>
        <v>1</v>
      </c>
    </row>
    <row r="17" spans="3:6" ht="15.75" thickBot="1">
      <c r="C17" s="74" t="s">
        <v>8</v>
      </c>
      <c r="D17" s="75">
        <f>SUM(D13:D16)</f>
        <v>400</v>
      </c>
      <c r="E17" s="76">
        <f t="shared" si="1"/>
        <v>1</v>
      </c>
      <c r="F17" s="78"/>
    </row>
    <row r="19" spans="3:6" ht="15.75" thickBot="1"/>
    <row r="20" spans="3:6" ht="15.75" thickBot="1">
      <c r="C20" s="79" t="s">
        <v>58</v>
      </c>
      <c r="D20" s="80" t="s">
        <v>56</v>
      </c>
      <c r="E20" s="81" t="s">
        <v>57</v>
      </c>
      <c r="F20" s="82" t="s">
        <v>59</v>
      </c>
    </row>
    <row r="21" spans="3:6">
      <c r="C21" s="83" t="s">
        <v>19</v>
      </c>
      <c r="D21" s="84">
        <v>65</v>
      </c>
      <c r="E21" s="85">
        <v>1</v>
      </c>
      <c r="F21" s="86">
        <f>+D21*E21</f>
        <v>65</v>
      </c>
    </row>
    <row r="22" spans="3:6">
      <c r="C22" s="83" t="s">
        <v>20</v>
      </c>
      <c r="D22" s="84">
        <v>25</v>
      </c>
      <c r="E22" s="85">
        <v>2</v>
      </c>
      <c r="F22" s="86">
        <f t="shared" ref="F22:F23" si="2">+D22*E22</f>
        <v>50</v>
      </c>
    </row>
    <row r="23" spans="3:6" ht="15.75" thickBot="1">
      <c r="C23" s="83" t="s">
        <v>21</v>
      </c>
      <c r="D23" s="84">
        <v>12</v>
      </c>
      <c r="E23" s="85">
        <v>3</v>
      </c>
      <c r="F23" s="86">
        <f t="shared" si="2"/>
        <v>36</v>
      </c>
    </row>
    <row r="24" spans="3:6" ht="15.75" thickBot="1">
      <c r="C24" s="79" t="s">
        <v>8</v>
      </c>
      <c r="D24" s="82">
        <f>SUM(D21:D23)</f>
        <v>102</v>
      </c>
      <c r="E24" s="87"/>
      <c r="F24" s="88">
        <f>SUM(F21:F23)</f>
        <v>151</v>
      </c>
    </row>
  </sheetData>
  <mergeCells count="2">
    <mergeCell ref="C2:F2"/>
    <mergeCell ref="C11:F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F11"/>
  <sheetViews>
    <sheetView workbookViewId="0">
      <selection activeCell="C11" sqref="C11:F11"/>
    </sheetView>
  </sheetViews>
  <sheetFormatPr baseColWidth="10" defaultRowHeight="15"/>
  <cols>
    <col min="4" max="4" width="12.85546875" customWidth="1"/>
    <col min="5" max="5" width="12.5703125" customWidth="1"/>
    <col min="6" max="6" width="15.42578125" customWidth="1"/>
  </cols>
  <sheetData>
    <row r="7" spans="3:6" ht="15.75" thickBot="1">
      <c r="C7" s="214" t="s">
        <v>65</v>
      </c>
      <c r="D7" s="214"/>
      <c r="E7" s="214"/>
      <c r="F7" s="214"/>
    </row>
    <row r="8" spans="3:6" ht="15.75" thickBot="1">
      <c r="C8" s="211" t="s">
        <v>51</v>
      </c>
      <c r="D8" s="212"/>
      <c r="E8" s="212"/>
      <c r="F8" s="213"/>
    </row>
    <row r="9" spans="3:6" ht="36.75" customHeight="1" thickBot="1">
      <c r="C9" s="14" t="s">
        <v>12</v>
      </c>
      <c r="D9" s="15" t="s">
        <v>0</v>
      </c>
      <c r="E9" s="16" t="s">
        <v>1</v>
      </c>
      <c r="F9" s="17" t="s">
        <v>2</v>
      </c>
    </row>
    <row r="10" spans="3:6" ht="15.75" thickBot="1">
      <c r="C10" s="7" t="s">
        <v>27</v>
      </c>
      <c r="D10" s="8">
        <v>385</v>
      </c>
      <c r="E10" s="9">
        <v>1</v>
      </c>
      <c r="F10" s="10">
        <v>1</v>
      </c>
    </row>
    <row r="11" spans="3:6" ht="15.75" thickBot="1">
      <c r="C11" s="109" t="s">
        <v>64</v>
      </c>
      <c r="D11" s="110"/>
      <c r="E11" s="110"/>
      <c r="F11" s="111"/>
    </row>
  </sheetData>
  <mergeCells count="2">
    <mergeCell ref="C8:F8"/>
    <mergeCell ref="C7:F7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T21"/>
  <sheetViews>
    <sheetView workbookViewId="0">
      <selection activeCell="B17" sqref="B17"/>
    </sheetView>
  </sheetViews>
  <sheetFormatPr baseColWidth="10" defaultRowHeight="15"/>
  <cols>
    <col min="3" max="3" width="15.42578125" customWidth="1"/>
    <col min="4" max="4" width="13.5703125" customWidth="1"/>
    <col min="5" max="5" width="14" customWidth="1"/>
    <col min="6" max="6" width="16.28515625" customWidth="1"/>
    <col min="10" max="10" width="20.42578125" customWidth="1"/>
    <col min="11" max="11" width="25.7109375" customWidth="1"/>
  </cols>
  <sheetData>
    <row r="3" spans="3:20" ht="15.75" thickBot="1">
      <c r="C3" s="214" t="s">
        <v>66</v>
      </c>
      <c r="D3" s="214"/>
      <c r="E3" s="214"/>
      <c r="F3" s="214"/>
      <c r="G3" s="4"/>
      <c r="H3" s="4"/>
      <c r="I3" s="12"/>
    </row>
    <row r="4" spans="3:20" ht="15.75" thickBot="1">
      <c r="C4" s="211" t="s">
        <v>53</v>
      </c>
      <c r="D4" s="212"/>
      <c r="E4" s="212"/>
      <c r="F4" s="213"/>
      <c r="G4" s="4"/>
      <c r="H4" s="4"/>
    </row>
    <row r="5" spans="3:20" ht="30.75" thickBot="1">
      <c r="C5" s="44" t="s">
        <v>18</v>
      </c>
      <c r="D5" s="45" t="s">
        <v>0</v>
      </c>
      <c r="E5" s="45" t="s">
        <v>1</v>
      </c>
      <c r="F5" s="31" t="s">
        <v>2</v>
      </c>
    </row>
    <row r="6" spans="3:20">
      <c r="C6" s="27" t="s">
        <v>19</v>
      </c>
      <c r="D6" s="32">
        <v>177</v>
      </c>
      <c r="E6" s="33">
        <f>+D6/$D$10</f>
        <v>0.45974025974025973</v>
      </c>
      <c r="F6" s="34">
        <f>+E6</f>
        <v>0.45974025974025973</v>
      </c>
    </row>
    <row r="7" spans="3:20" ht="15.75" thickBot="1">
      <c r="C7" s="1" t="s">
        <v>20</v>
      </c>
      <c r="D7" s="2">
        <v>126</v>
      </c>
      <c r="E7" s="35">
        <f t="shared" ref="E7:E10" si="0">+D7/$D$10</f>
        <v>0.32727272727272727</v>
      </c>
      <c r="F7" s="36">
        <f>+F6+E7</f>
        <v>0.78701298701298694</v>
      </c>
    </row>
    <row r="8" spans="3:20" ht="24" customHeight="1" thickBot="1">
      <c r="C8" s="1" t="s">
        <v>21</v>
      </c>
      <c r="D8" s="2">
        <v>19</v>
      </c>
      <c r="E8" s="35">
        <f t="shared" si="0"/>
        <v>4.9350649350649353E-2</v>
      </c>
      <c r="F8" s="36">
        <f>+F7+E8</f>
        <v>0.83636363636363631</v>
      </c>
      <c r="H8" s="30" t="s">
        <v>18</v>
      </c>
      <c r="I8" s="30" t="s">
        <v>60</v>
      </c>
      <c r="J8" s="45" t="s">
        <v>61</v>
      </c>
      <c r="K8" s="45" t="s">
        <v>62</v>
      </c>
    </row>
    <row r="9" spans="3:20">
      <c r="C9" s="1" t="s">
        <v>22</v>
      </c>
      <c r="D9" s="2">
        <v>63</v>
      </c>
      <c r="E9" s="35">
        <f t="shared" si="0"/>
        <v>0.16363636363636364</v>
      </c>
      <c r="F9" s="36">
        <f>+F8+E9</f>
        <v>1</v>
      </c>
      <c r="H9" s="97"/>
      <c r="I9" s="106">
        <v>36</v>
      </c>
      <c r="J9" s="106">
        <v>1</v>
      </c>
      <c r="K9" s="106">
        <f>+I9*J9</f>
        <v>36</v>
      </c>
    </row>
    <row r="10" spans="3:20" ht="15.75" thickBot="1">
      <c r="C10" s="26" t="s">
        <v>8</v>
      </c>
      <c r="D10" s="37">
        <f>SUM(D6:D9)</f>
        <v>385</v>
      </c>
      <c r="E10" s="38">
        <f t="shared" si="0"/>
        <v>1</v>
      </c>
      <c r="F10" s="39"/>
      <c r="H10" s="97" t="s">
        <v>20</v>
      </c>
      <c r="I10" s="106">
        <v>26</v>
      </c>
      <c r="J10" s="106">
        <v>2</v>
      </c>
      <c r="K10" s="106">
        <f>+I10*J10</f>
        <v>52</v>
      </c>
    </row>
    <row r="11" spans="3:20" ht="15.75" thickBot="1">
      <c r="C11" s="109" t="s">
        <v>64</v>
      </c>
      <c r="D11" s="110"/>
      <c r="E11" s="110"/>
      <c r="F11" s="111"/>
      <c r="H11" s="98" t="s">
        <v>21</v>
      </c>
      <c r="I11" s="107">
        <v>4</v>
      </c>
      <c r="J11" s="107">
        <v>3</v>
      </c>
      <c r="K11" s="107">
        <f>+I11*J11</f>
        <v>12</v>
      </c>
      <c r="P11" s="13"/>
      <c r="Q11" s="13"/>
      <c r="R11" s="13"/>
      <c r="S11" s="13"/>
      <c r="T11" s="13"/>
    </row>
    <row r="12" spans="3:20" ht="15.75" thickBot="1">
      <c r="H12" s="92" t="s">
        <v>8</v>
      </c>
      <c r="I12" s="3">
        <f>SUM(I9:I11)</f>
        <v>66</v>
      </c>
      <c r="J12" s="108"/>
      <c r="K12" s="3">
        <f>SUM(K9:K11)</f>
        <v>100</v>
      </c>
      <c r="P12" s="13"/>
      <c r="Q12" s="13"/>
      <c r="R12" s="13"/>
      <c r="S12" s="13"/>
      <c r="T12" s="13"/>
    </row>
    <row r="13" spans="3:20">
      <c r="P13" s="13"/>
      <c r="Q13" s="13"/>
      <c r="R13" s="13"/>
      <c r="S13" s="13"/>
      <c r="T13" s="13"/>
    </row>
    <row r="14" spans="3:20">
      <c r="P14" s="13"/>
      <c r="Q14" s="13"/>
      <c r="R14" s="13"/>
      <c r="S14" s="13"/>
      <c r="T14" s="13"/>
    </row>
    <row r="15" spans="3:20">
      <c r="P15" s="13"/>
      <c r="Q15" s="13"/>
      <c r="R15" s="13"/>
      <c r="S15" s="13"/>
      <c r="T15" s="13"/>
    </row>
    <row r="16" spans="3:20">
      <c r="P16" s="13"/>
      <c r="Q16" s="13"/>
      <c r="R16" s="13"/>
      <c r="S16" s="13"/>
      <c r="T16" s="13"/>
    </row>
    <row r="17" spans="16:20">
      <c r="P17" s="13"/>
      <c r="Q17" s="13"/>
      <c r="R17" s="13"/>
      <c r="S17" s="13"/>
      <c r="T17" s="13"/>
    </row>
    <row r="18" spans="16:20">
      <c r="P18" s="13"/>
      <c r="Q18" s="13"/>
      <c r="R18" s="13"/>
      <c r="S18" s="13"/>
      <c r="T18" s="13"/>
    </row>
    <row r="19" spans="16:20">
      <c r="P19" s="13"/>
      <c r="Q19" s="13"/>
      <c r="R19" s="13"/>
      <c r="S19" s="13"/>
      <c r="T19" s="13"/>
    </row>
    <row r="20" spans="16:20">
      <c r="P20" s="13"/>
      <c r="Q20" s="13"/>
      <c r="R20" s="13"/>
      <c r="S20" s="13"/>
      <c r="T20" s="13"/>
    </row>
    <row r="21" spans="16:20">
      <c r="P21" s="13"/>
      <c r="Q21" s="13"/>
      <c r="R21" s="13"/>
      <c r="S21" s="13"/>
      <c r="T21" s="13"/>
    </row>
  </sheetData>
  <mergeCells count="2">
    <mergeCell ref="C4:F4"/>
    <mergeCell ref="C3:F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I2:L11"/>
  <sheetViews>
    <sheetView topLeftCell="F1" workbookViewId="0">
      <selection activeCell="I11" sqref="I11:L11"/>
    </sheetView>
  </sheetViews>
  <sheetFormatPr baseColWidth="10" defaultRowHeight="15"/>
  <cols>
    <col min="10" max="10" width="13.7109375" customWidth="1"/>
    <col min="11" max="11" width="13.140625" customWidth="1"/>
    <col min="12" max="12" width="15" customWidth="1"/>
  </cols>
  <sheetData>
    <row r="2" spans="9:12" ht="15.75" thickBot="1">
      <c r="I2" s="214" t="s">
        <v>67</v>
      </c>
      <c r="J2" s="214"/>
      <c r="K2" s="214"/>
      <c r="L2" s="214"/>
    </row>
    <row r="3" spans="9:12" ht="15.75" thickBot="1">
      <c r="I3" s="211" t="s">
        <v>52</v>
      </c>
      <c r="J3" s="212"/>
      <c r="K3" s="212"/>
      <c r="L3" s="213"/>
    </row>
    <row r="4" spans="9:12" ht="30" customHeight="1" thickBot="1">
      <c r="I4" s="91" t="s">
        <v>12</v>
      </c>
      <c r="J4" s="45" t="s">
        <v>0</v>
      </c>
      <c r="K4" s="45" t="s">
        <v>1</v>
      </c>
      <c r="L4" s="105" t="s">
        <v>2</v>
      </c>
    </row>
    <row r="5" spans="9:12">
      <c r="I5" s="96" t="s">
        <v>3</v>
      </c>
      <c r="J5" s="99">
        <v>92</v>
      </c>
      <c r="K5" s="94">
        <f>+J5/$J$10</f>
        <v>0.23896103896103896</v>
      </c>
      <c r="L5" s="102">
        <f>+K5</f>
        <v>0.23896103896103896</v>
      </c>
    </row>
    <row r="6" spans="9:12">
      <c r="I6" s="97" t="s">
        <v>4</v>
      </c>
      <c r="J6" s="100">
        <v>144</v>
      </c>
      <c r="K6" s="90">
        <f t="shared" ref="K6:K9" si="0">+J6/$J$10</f>
        <v>0.37402597402597404</v>
      </c>
      <c r="L6" s="103">
        <f>+L5+K6</f>
        <v>0.61298701298701297</v>
      </c>
    </row>
    <row r="7" spans="9:12">
      <c r="I7" s="97" t="s">
        <v>5</v>
      </c>
      <c r="J7" s="100">
        <v>58</v>
      </c>
      <c r="K7" s="90">
        <f t="shared" si="0"/>
        <v>0.15064935064935064</v>
      </c>
      <c r="L7" s="103">
        <f>+K7+L6</f>
        <v>0.76363636363636367</v>
      </c>
    </row>
    <row r="8" spans="9:12">
      <c r="I8" s="97" t="s">
        <v>6</v>
      </c>
      <c r="J8" s="100">
        <v>81</v>
      </c>
      <c r="K8" s="90">
        <f t="shared" si="0"/>
        <v>0.21038961038961038</v>
      </c>
      <c r="L8" s="103">
        <f>+L7+K8</f>
        <v>0.97402597402597402</v>
      </c>
    </row>
    <row r="9" spans="9:12" ht="15.75" thickBot="1">
      <c r="I9" s="98" t="s">
        <v>7</v>
      </c>
      <c r="J9" s="101">
        <v>10</v>
      </c>
      <c r="K9" s="95">
        <f t="shared" si="0"/>
        <v>2.5974025974025976E-2</v>
      </c>
      <c r="L9" s="104">
        <f>+K9+L8</f>
        <v>1</v>
      </c>
    </row>
    <row r="10" spans="9:12" ht="15.75" thickBot="1">
      <c r="I10" s="92" t="s">
        <v>8</v>
      </c>
      <c r="J10" s="6">
        <f>SUM(J5:J9)</f>
        <v>385</v>
      </c>
      <c r="K10" s="89">
        <f>SUM(K5:K9)</f>
        <v>1</v>
      </c>
      <c r="L10" s="93"/>
    </row>
    <row r="11" spans="9:12" ht="15.75" thickBot="1">
      <c r="I11" s="109" t="s">
        <v>64</v>
      </c>
      <c r="J11" s="110"/>
      <c r="K11" s="110"/>
      <c r="L11" s="111"/>
    </row>
  </sheetData>
  <mergeCells count="2">
    <mergeCell ref="I3:L3"/>
    <mergeCell ref="I2:L2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1:F18"/>
  <sheetViews>
    <sheetView topLeftCell="B28" workbookViewId="0">
      <selection activeCell="C18" sqref="C18:F18"/>
    </sheetView>
  </sheetViews>
  <sheetFormatPr baseColWidth="10" defaultRowHeight="15"/>
  <cols>
    <col min="3" max="3" width="14.5703125" customWidth="1"/>
    <col min="4" max="4" width="13.140625" customWidth="1"/>
    <col min="5" max="5" width="12.42578125" customWidth="1"/>
    <col min="6" max="6" width="18.85546875" customWidth="1"/>
  </cols>
  <sheetData>
    <row r="11" spans="3:6" ht="15.75" thickBot="1">
      <c r="C11" s="214" t="s">
        <v>68</v>
      </c>
      <c r="D11" s="214"/>
      <c r="E11" s="214"/>
      <c r="F11" s="214"/>
    </row>
    <row r="12" spans="3:6" ht="15.75" thickBot="1">
      <c r="C12" s="53" t="s">
        <v>25</v>
      </c>
      <c r="D12" s="54"/>
      <c r="E12" s="54"/>
      <c r="F12" s="55"/>
    </row>
    <row r="13" spans="3:6" ht="30.75" thickBot="1">
      <c r="C13" s="46" t="s">
        <v>12</v>
      </c>
      <c r="D13" s="48" t="s">
        <v>0</v>
      </c>
      <c r="E13" s="48" t="s">
        <v>1</v>
      </c>
      <c r="F13" s="47" t="s">
        <v>2</v>
      </c>
    </row>
    <row r="14" spans="3:6">
      <c r="C14" s="27" t="s">
        <v>23</v>
      </c>
      <c r="D14" s="32">
        <v>77</v>
      </c>
      <c r="E14" s="33">
        <f>+D14/$D$17</f>
        <v>0.2</v>
      </c>
      <c r="F14" s="34">
        <f>+E14</f>
        <v>0.2</v>
      </c>
    </row>
    <row r="15" spans="3:6">
      <c r="C15" s="1" t="s">
        <v>24</v>
      </c>
      <c r="D15" s="2">
        <v>205</v>
      </c>
      <c r="E15" s="35">
        <f t="shared" ref="E15:E17" si="0">+D15/$D$17</f>
        <v>0.53246753246753242</v>
      </c>
      <c r="F15" s="36">
        <f>+F14+E15</f>
        <v>0.73246753246753249</v>
      </c>
    </row>
    <row r="16" spans="3:6">
      <c r="C16" s="1" t="s">
        <v>17</v>
      </c>
      <c r="D16" s="2">
        <v>103</v>
      </c>
      <c r="E16" s="35">
        <f t="shared" si="0"/>
        <v>0.26753246753246751</v>
      </c>
      <c r="F16" s="36">
        <f>+F15+E16</f>
        <v>1</v>
      </c>
    </row>
    <row r="17" spans="3:6" ht="15.75" thickBot="1">
      <c r="C17" s="26" t="s">
        <v>8</v>
      </c>
      <c r="D17" s="37">
        <f>SUM(D14:D16)</f>
        <v>385</v>
      </c>
      <c r="E17" s="38">
        <f t="shared" si="0"/>
        <v>1</v>
      </c>
      <c r="F17" s="39"/>
    </row>
    <row r="18" spans="3:6" ht="15.75" thickBot="1">
      <c r="C18" s="109" t="s">
        <v>64</v>
      </c>
      <c r="D18" s="110"/>
      <c r="E18" s="110"/>
      <c r="F18" s="111"/>
    </row>
  </sheetData>
  <mergeCells count="1">
    <mergeCell ref="C11:F11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J7:M16"/>
  <sheetViews>
    <sheetView topLeftCell="F22" workbookViewId="0">
      <selection activeCell="J16" sqref="J16:M16"/>
    </sheetView>
  </sheetViews>
  <sheetFormatPr baseColWidth="10" defaultRowHeight="15"/>
  <cols>
    <col min="3" max="3" width="29" customWidth="1"/>
    <col min="4" max="4" width="14.7109375" customWidth="1"/>
    <col min="5" max="5" width="14.140625" customWidth="1"/>
    <col min="6" max="6" width="15.140625" customWidth="1"/>
    <col min="10" max="10" width="29.5703125" customWidth="1"/>
    <col min="11" max="11" width="13.42578125" customWidth="1"/>
    <col min="12" max="12" width="16.85546875" customWidth="1"/>
    <col min="13" max="13" width="15.5703125" customWidth="1"/>
  </cols>
  <sheetData>
    <row r="7" spans="10:13" ht="15.75" thickBot="1">
      <c r="J7" s="214" t="s">
        <v>69</v>
      </c>
      <c r="K7" s="214"/>
      <c r="L7" s="214"/>
      <c r="M7" s="214"/>
    </row>
    <row r="8" spans="10:13" ht="15.75" thickBot="1">
      <c r="J8" s="211" t="s">
        <v>26</v>
      </c>
      <c r="K8" s="212"/>
      <c r="L8" s="212"/>
      <c r="M8" s="213"/>
    </row>
    <row r="9" spans="10:13" ht="31.5" customHeight="1" thickBot="1">
      <c r="J9" s="44" t="s">
        <v>12</v>
      </c>
      <c r="K9" s="45" t="s">
        <v>0</v>
      </c>
      <c r="L9" s="45" t="s">
        <v>1</v>
      </c>
      <c r="M9" s="31" t="s">
        <v>2</v>
      </c>
    </row>
    <row r="10" spans="10:13">
      <c r="J10" s="27" t="s">
        <v>28</v>
      </c>
      <c r="K10" s="32">
        <v>78</v>
      </c>
      <c r="L10" s="33">
        <f>+K10/$K$15</f>
        <v>0.20259740259740261</v>
      </c>
      <c r="M10" s="34">
        <f>+L10</f>
        <v>0.20259740259740261</v>
      </c>
    </row>
    <row r="11" spans="10:13">
      <c r="J11" s="1" t="s">
        <v>29</v>
      </c>
      <c r="K11" s="2">
        <v>59</v>
      </c>
      <c r="L11" s="35">
        <f t="shared" ref="L11:L15" si="0">+K11/$K$15</f>
        <v>0.15324675324675324</v>
      </c>
      <c r="M11" s="36">
        <f>+M10+L11</f>
        <v>0.35584415584415585</v>
      </c>
    </row>
    <row r="12" spans="10:13">
      <c r="J12" s="1" t="s">
        <v>30</v>
      </c>
      <c r="K12" s="2">
        <v>94</v>
      </c>
      <c r="L12" s="35">
        <f t="shared" si="0"/>
        <v>0.24415584415584415</v>
      </c>
      <c r="M12" s="36">
        <f>+M11+L12</f>
        <v>0.6</v>
      </c>
    </row>
    <row r="13" spans="10:13">
      <c r="J13" s="1" t="s">
        <v>31</v>
      </c>
      <c r="K13" s="2">
        <v>119</v>
      </c>
      <c r="L13" s="35">
        <f t="shared" si="0"/>
        <v>0.30909090909090908</v>
      </c>
      <c r="M13" s="36">
        <f>+M12+L13</f>
        <v>0.90909090909090906</v>
      </c>
    </row>
    <row r="14" spans="10:13">
      <c r="J14" s="1" t="s">
        <v>32</v>
      </c>
      <c r="K14" s="2">
        <v>35</v>
      </c>
      <c r="L14" s="35">
        <f t="shared" si="0"/>
        <v>9.0909090909090912E-2</v>
      </c>
      <c r="M14" s="36">
        <f>+M13+L14</f>
        <v>1</v>
      </c>
    </row>
    <row r="15" spans="10:13" ht="15.75" thickBot="1">
      <c r="J15" s="26" t="s">
        <v>8</v>
      </c>
      <c r="K15" s="37">
        <f>SUM(K10:K14)</f>
        <v>385</v>
      </c>
      <c r="L15" s="38">
        <f t="shared" si="0"/>
        <v>1</v>
      </c>
      <c r="M15" s="25"/>
    </row>
    <row r="16" spans="10:13" ht="15.75" thickBot="1">
      <c r="J16" s="109" t="s">
        <v>64</v>
      </c>
      <c r="K16" s="110"/>
      <c r="L16" s="110"/>
      <c r="M16" s="111"/>
    </row>
  </sheetData>
  <mergeCells count="2">
    <mergeCell ref="J8:M8"/>
    <mergeCell ref="J7:M7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C1:M18"/>
  <sheetViews>
    <sheetView topLeftCell="E1" workbookViewId="0">
      <selection activeCell="J1" sqref="J1:M9"/>
    </sheetView>
  </sheetViews>
  <sheetFormatPr baseColWidth="10" defaultRowHeight="15"/>
  <cols>
    <col min="10" max="10" width="31" customWidth="1"/>
    <col min="11" max="11" width="14.7109375" customWidth="1"/>
    <col min="12" max="12" width="13.5703125" customWidth="1"/>
    <col min="13" max="13" width="14.140625" customWidth="1"/>
  </cols>
  <sheetData>
    <row r="1" spans="10:13" ht="15.75" thickBot="1">
      <c r="J1" s="214" t="s">
        <v>70</v>
      </c>
      <c r="K1" s="214"/>
      <c r="L1" s="214"/>
      <c r="M1" s="214"/>
    </row>
    <row r="2" spans="10:13" ht="15.75" thickBot="1">
      <c r="J2" s="211" t="s">
        <v>37</v>
      </c>
      <c r="K2" s="212"/>
      <c r="L2" s="212"/>
      <c r="M2" s="213"/>
    </row>
    <row r="3" spans="10:13" ht="46.5" customHeight="1" thickBot="1">
      <c r="J3" s="44" t="s">
        <v>12</v>
      </c>
      <c r="K3" s="45" t="s">
        <v>0</v>
      </c>
      <c r="L3" s="45" t="s">
        <v>1</v>
      </c>
      <c r="M3" s="31" t="s">
        <v>2</v>
      </c>
    </row>
    <row r="4" spans="10:13">
      <c r="J4" s="27" t="s">
        <v>36</v>
      </c>
      <c r="K4" s="32">
        <v>146</v>
      </c>
      <c r="L4" s="33">
        <f>+K4/$K$8</f>
        <v>0.37922077922077924</v>
      </c>
      <c r="M4" s="34">
        <f>+L4</f>
        <v>0.37922077922077924</v>
      </c>
    </row>
    <row r="5" spans="10:13">
      <c r="J5" s="1" t="s">
        <v>33</v>
      </c>
      <c r="K5" s="2">
        <v>102</v>
      </c>
      <c r="L5" s="35">
        <f t="shared" ref="L5:L8" si="0">+K5/$K$8</f>
        <v>0.26493506493506491</v>
      </c>
      <c r="M5" s="36">
        <f>+L5+M4</f>
        <v>0.64415584415584415</v>
      </c>
    </row>
    <row r="6" spans="10:13">
      <c r="J6" s="1" t="s">
        <v>34</v>
      </c>
      <c r="K6" s="2">
        <v>85</v>
      </c>
      <c r="L6" s="35">
        <f t="shared" si="0"/>
        <v>0.22077922077922077</v>
      </c>
      <c r="M6" s="36">
        <f>+M5+L6</f>
        <v>0.86493506493506489</v>
      </c>
    </row>
    <row r="7" spans="10:13">
      <c r="J7" s="18" t="s">
        <v>35</v>
      </c>
      <c r="K7" s="2">
        <v>52</v>
      </c>
      <c r="L7" s="35">
        <f t="shared" si="0"/>
        <v>0.13506493506493505</v>
      </c>
      <c r="M7" s="36">
        <f>+M6+L7</f>
        <v>1</v>
      </c>
    </row>
    <row r="8" spans="10:13" ht="15.75" thickBot="1">
      <c r="J8" s="20" t="s">
        <v>8</v>
      </c>
      <c r="K8" s="37">
        <f>SUM(K4:K7)</f>
        <v>385</v>
      </c>
      <c r="L8" s="38">
        <f t="shared" si="0"/>
        <v>1</v>
      </c>
      <c r="M8" s="49"/>
    </row>
    <row r="9" spans="10:13" ht="15.75" thickBot="1">
      <c r="J9" s="109" t="s">
        <v>64</v>
      </c>
      <c r="K9" s="110"/>
      <c r="L9" s="110"/>
      <c r="M9" s="111"/>
    </row>
    <row r="10" spans="10:13">
      <c r="J10" s="13"/>
      <c r="K10" s="13"/>
      <c r="L10" s="13"/>
      <c r="M10" s="13"/>
    </row>
    <row r="11" spans="10:13">
      <c r="J11" s="13"/>
      <c r="K11" s="13"/>
      <c r="L11" s="13"/>
      <c r="M11" s="13"/>
    </row>
    <row r="12" spans="10:13">
      <c r="J12" s="13"/>
      <c r="K12" s="13"/>
      <c r="L12" s="13"/>
      <c r="M12" s="13"/>
    </row>
    <row r="18" spans="3:3">
      <c r="C18" s="11"/>
    </row>
  </sheetData>
  <mergeCells count="2">
    <mergeCell ref="J2:M2"/>
    <mergeCell ref="J1:M1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I3:L13"/>
  <sheetViews>
    <sheetView topLeftCell="F13" workbookViewId="0">
      <selection activeCell="I13" sqref="I13:L13"/>
    </sheetView>
  </sheetViews>
  <sheetFormatPr baseColWidth="10" defaultRowHeight="15"/>
  <cols>
    <col min="9" max="9" width="19.140625" customWidth="1"/>
    <col min="10" max="10" width="13.140625" customWidth="1"/>
    <col min="11" max="11" width="15.42578125" customWidth="1"/>
    <col min="12" max="12" width="21.140625" customWidth="1"/>
  </cols>
  <sheetData>
    <row r="3" spans="9:12" ht="15.75" thickBot="1">
      <c r="I3" s="214" t="s">
        <v>71</v>
      </c>
      <c r="J3" s="214"/>
      <c r="K3" s="214"/>
      <c r="L3" s="214"/>
    </row>
    <row r="4" spans="9:12">
      <c r="I4" s="56" t="s">
        <v>43</v>
      </c>
      <c r="J4" s="57"/>
      <c r="K4" s="57"/>
      <c r="L4" s="58"/>
    </row>
    <row r="5" spans="9:12" ht="15.75" thickBot="1">
      <c r="I5" s="59" t="s">
        <v>42</v>
      </c>
      <c r="J5" s="60"/>
      <c r="K5" s="60"/>
      <c r="L5" s="61"/>
    </row>
    <row r="6" spans="9:12" ht="30.75" thickBot="1">
      <c r="I6" s="44" t="s">
        <v>12</v>
      </c>
      <c r="J6" s="45" t="s">
        <v>0</v>
      </c>
      <c r="K6" s="45" t="s">
        <v>1</v>
      </c>
      <c r="L6" s="31" t="s">
        <v>2</v>
      </c>
    </row>
    <row r="7" spans="9:12">
      <c r="I7" s="27" t="s">
        <v>54</v>
      </c>
      <c r="J7" s="32">
        <v>110</v>
      </c>
      <c r="K7" s="33">
        <f t="shared" ref="K7:K12" si="0">+J7/$J$12</f>
        <v>0.2857142857142857</v>
      </c>
      <c r="L7" s="34">
        <f>+K7</f>
        <v>0.2857142857142857</v>
      </c>
    </row>
    <row r="8" spans="9:12">
      <c r="I8" s="19" t="s">
        <v>38</v>
      </c>
      <c r="J8" s="41">
        <v>91</v>
      </c>
      <c r="K8" s="33">
        <f t="shared" si="0"/>
        <v>0.23636363636363636</v>
      </c>
      <c r="L8" s="36">
        <f>+L9+K8</f>
        <v>0.99999999999999989</v>
      </c>
    </row>
    <row r="9" spans="9:12">
      <c r="I9" s="18" t="s">
        <v>41</v>
      </c>
      <c r="J9" s="40">
        <v>86</v>
      </c>
      <c r="K9" s="33">
        <f t="shared" si="0"/>
        <v>0.22337662337662337</v>
      </c>
      <c r="L9" s="36">
        <f>+L11+K9</f>
        <v>0.76363636363636356</v>
      </c>
    </row>
    <row r="10" spans="9:12">
      <c r="I10" s="1" t="s">
        <v>39</v>
      </c>
      <c r="J10" s="2">
        <v>76</v>
      </c>
      <c r="K10" s="33">
        <f t="shared" si="0"/>
        <v>0.19740259740259741</v>
      </c>
      <c r="L10" s="36">
        <f>+L7+K10</f>
        <v>0.48311688311688311</v>
      </c>
    </row>
    <row r="11" spans="9:12">
      <c r="I11" s="1" t="s">
        <v>40</v>
      </c>
      <c r="J11" s="2">
        <v>22</v>
      </c>
      <c r="K11" s="33">
        <f t="shared" si="0"/>
        <v>5.7142857142857141E-2</v>
      </c>
      <c r="L11" s="36">
        <f>+L10+K11</f>
        <v>0.54025974025974022</v>
      </c>
    </row>
    <row r="12" spans="9:12" ht="15.75" thickBot="1">
      <c r="I12" s="50" t="s">
        <v>8</v>
      </c>
      <c r="J12" s="52">
        <f>SUM(J7:J11)</f>
        <v>385</v>
      </c>
      <c r="K12" s="51">
        <f t="shared" si="0"/>
        <v>1</v>
      </c>
      <c r="L12" s="5"/>
    </row>
    <row r="13" spans="9:12" ht="15.75" thickBot="1">
      <c r="I13" s="109" t="s">
        <v>64</v>
      </c>
      <c r="J13" s="110"/>
      <c r="K13" s="110"/>
      <c r="L13" s="111"/>
    </row>
  </sheetData>
  <mergeCells count="1">
    <mergeCell ref="I3:L3"/>
  </mergeCell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J1:M10"/>
  <sheetViews>
    <sheetView topLeftCell="F10" workbookViewId="0">
      <selection activeCell="J10" sqref="J10:M10"/>
    </sheetView>
  </sheetViews>
  <sheetFormatPr baseColWidth="10" defaultRowHeight="15"/>
  <cols>
    <col min="10" max="10" width="29.42578125" customWidth="1"/>
    <col min="11" max="11" width="14.140625" customWidth="1"/>
    <col min="12" max="12" width="13.5703125" customWidth="1"/>
    <col min="13" max="13" width="22.85546875" customWidth="1"/>
  </cols>
  <sheetData>
    <row r="1" spans="10:13" ht="15.75" thickBot="1">
      <c r="J1" s="214" t="s">
        <v>72</v>
      </c>
      <c r="K1" s="214"/>
      <c r="L1" s="214"/>
      <c r="M1" s="214"/>
    </row>
    <row r="2" spans="10:13" ht="15.75" thickBot="1">
      <c r="J2" s="211" t="s">
        <v>49</v>
      </c>
      <c r="K2" s="212"/>
      <c r="L2" s="212"/>
      <c r="M2" s="213"/>
    </row>
    <row r="3" spans="10:13" ht="33" customHeight="1" thickBot="1">
      <c r="J3" s="44" t="s">
        <v>12</v>
      </c>
      <c r="K3" s="45" t="s">
        <v>0</v>
      </c>
      <c r="L3" s="45" t="s">
        <v>1</v>
      </c>
      <c r="M3" s="31" t="s">
        <v>2</v>
      </c>
    </row>
    <row r="4" spans="10:13">
      <c r="J4" s="27" t="s">
        <v>45</v>
      </c>
      <c r="K4" s="32">
        <v>114</v>
      </c>
      <c r="L4" s="33">
        <f>+K4/$K$9</f>
        <v>0.29610389610389609</v>
      </c>
      <c r="M4" s="34">
        <f>+L4</f>
        <v>0.29610389610389609</v>
      </c>
    </row>
    <row r="5" spans="10:13">
      <c r="J5" s="1" t="s">
        <v>46</v>
      </c>
      <c r="K5" s="2">
        <v>94</v>
      </c>
      <c r="L5" s="33">
        <f t="shared" ref="L5:L9" si="0">+K5/$K$9</f>
        <v>0.24415584415584415</v>
      </c>
      <c r="M5" s="36">
        <f>+M4+L5</f>
        <v>0.54025974025974022</v>
      </c>
    </row>
    <row r="6" spans="10:13">
      <c r="J6" s="1" t="s">
        <v>44</v>
      </c>
      <c r="K6" s="2">
        <v>76</v>
      </c>
      <c r="L6" s="33">
        <f t="shared" si="0"/>
        <v>0.19740259740259741</v>
      </c>
      <c r="M6" s="36">
        <f>+M5+L6</f>
        <v>0.73766233766233769</v>
      </c>
    </row>
    <row r="7" spans="10:13">
      <c r="J7" s="1" t="s">
        <v>48</v>
      </c>
      <c r="K7" s="40">
        <v>65</v>
      </c>
      <c r="L7" s="33">
        <f t="shared" si="0"/>
        <v>0.16883116883116883</v>
      </c>
      <c r="M7" s="36">
        <f>+M6+L7</f>
        <v>0.90649350649350646</v>
      </c>
    </row>
    <row r="8" spans="10:13">
      <c r="J8" s="19" t="s">
        <v>47</v>
      </c>
      <c r="K8" s="41">
        <v>36</v>
      </c>
      <c r="L8" s="33">
        <f t="shared" si="0"/>
        <v>9.350649350649351E-2</v>
      </c>
      <c r="M8" s="36">
        <f>+M7+L8</f>
        <v>1</v>
      </c>
    </row>
    <row r="9" spans="10:13" ht="15.75" thickBot="1">
      <c r="J9" s="50" t="s">
        <v>8</v>
      </c>
      <c r="K9" s="52">
        <f>SUM(K4:K8)</f>
        <v>385</v>
      </c>
      <c r="L9" s="51">
        <f t="shared" si="0"/>
        <v>1</v>
      </c>
      <c r="M9" s="5"/>
    </row>
    <row r="10" spans="10:13" ht="15.75" thickBot="1">
      <c r="J10" s="109" t="s">
        <v>64</v>
      </c>
      <c r="K10" s="110"/>
      <c r="L10" s="110"/>
      <c r="M10" s="111"/>
    </row>
  </sheetData>
  <mergeCells count="2">
    <mergeCell ref="J2:M2"/>
    <mergeCell ref="J1:M1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Encuestas 1 -9</vt:lpstr>
      <vt:lpstr>2</vt:lpstr>
      <vt:lpstr>3</vt:lpstr>
      <vt:lpstr>4</vt:lpstr>
      <vt:lpstr>5</vt:lpstr>
      <vt:lpstr>6</vt:lpstr>
      <vt:lpstr>7</vt:lpstr>
      <vt:lpstr>8</vt:lpstr>
      <vt:lpstr>9</vt:lpstr>
      <vt:lpstr>sexo</vt:lpstr>
      <vt:lpstr>tablas 1</vt:lpstr>
      <vt:lpstr>tablas 2</vt:lpstr>
      <vt:lpstr>pollos a la semana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Cardenas</cp:lastModifiedBy>
  <dcterms:created xsi:type="dcterms:W3CDTF">2009-12-05T21:38:06Z</dcterms:created>
  <dcterms:modified xsi:type="dcterms:W3CDTF">2010-02-11T18:38:16Z</dcterms:modified>
</cp:coreProperties>
</file>