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1535" windowHeight="5070"/>
  </bookViews>
  <sheets>
    <sheet name="rf_rp" sheetId="1" r:id="rId1"/>
    <sheet name="rm-rf" sheetId="2" r:id="rId2"/>
  </sheets>
  <calcPr calcId="124519"/>
</workbook>
</file>

<file path=xl/calcChain.xml><?xml version="1.0" encoding="utf-8"?>
<calcChain xmlns="http://schemas.openxmlformats.org/spreadsheetml/2006/main">
  <c r="C21" i="2"/>
  <c r="D13" s="1"/>
  <c r="E13" s="1"/>
  <c r="C10"/>
  <c r="D5" s="1"/>
  <c r="E5" s="1"/>
  <c r="D36" i="1"/>
  <c r="D18"/>
  <c r="D9" i="2" l="1"/>
  <c r="E9" s="1"/>
  <c r="D8"/>
  <c r="E8" s="1"/>
  <c r="D7"/>
  <c r="E7" s="1"/>
  <c r="D6"/>
  <c r="E6" s="1"/>
  <c r="E10" s="1"/>
  <c r="D20"/>
  <c r="E20" s="1"/>
  <c r="D19"/>
  <c r="E19" s="1"/>
  <c r="D18"/>
  <c r="E18" s="1"/>
  <c r="D17"/>
  <c r="E17" s="1"/>
  <c r="D16"/>
  <c r="E16" s="1"/>
  <c r="D15"/>
  <c r="E15" s="1"/>
  <c r="D14"/>
  <c r="E14" s="1"/>
  <c r="E21" l="1"/>
</calcChain>
</file>

<file path=xl/sharedStrings.xml><?xml version="1.0" encoding="utf-8"?>
<sst xmlns="http://schemas.openxmlformats.org/spreadsheetml/2006/main" count="59" uniqueCount="48">
  <si>
    <t>January 2010</t>
  </si>
  <si>
    <t>Date</t>
  </si>
  <si>
    <t>1 mo</t>
  </si>
  <si>
    <t>3 mo</t>
  </si>
  <si>
    <t>6 mo</t>
  </si>
  <si>
    <t>1 yr</t>
  </si>
  <si>
    <t>2 yr</t>
  </si>
  <si>
    <t>3 yr</t>
  </si>
  <si>
    <t>5 yr</t>
  </si>
  <si>
    <t>7 yr</t>
  </si>
  <si>
    <t>10 yr</t>
  </si>
  <si>
    <t>20 yr</t>
  </si>
  <si>
    <t>30 yr</t>
  </si>
  <si>
    <t>Fuente: US Treasury, http://www.ustreas.gov/offices/domestic-finance/debt-management/interest-rate/yield.shtml</t>
  </si>
  <si>
    <t>Tasa libre de riesgo (rf)</t>
  </si>
  <si>
    <t>Indicador de riesgo país (EMBI)</t>
  </si>
  <si>
    <t>País</t>
  </si>
  <si>
    <t>Último Dato</t>
  </si>
  <si>
    <t>3 meses</t>
  </si>
  <si>
    <t>1 año</t>
  </si>
  <si>
    <t>Argentina</t>
  </si>
  <si>
    <t>Brasil</t>
  </si>
  <si>
    <t>Chile</t>
  </si>
  <si>
    <t>Colombia</t>
  </si>
  <si>
    <t>Ecuador</t>
  </si>
  <si>
    <t>Mexico</t>
  </si>
  <si>
    <t>Peru</t>
  </si>
  <si>
    <t>Venezuela</t>
  </si>
  <si>
    <t>Fecha</t>
  </si>
  <si>
    <t>Prima de Riesgo (RP)</t>
  </si>
  <si>
    <t>Fuente: Centro de Estudios Latinoamerico, http://www.cesla.com/</t>
  </si>
  <si>
    <t>Empresas</t>
  </si>
  <si>
    <t>BETA</t>
  </si>
  <si>
    <t>CAPITALIZACION DE MERCADO</t>
  </si>
  <si>
    <t>PESO</t>
  </si>
  <si>
    <t>BETA PODERADA</t>
  </si>
  <si>
    <t>SAFEWAY INC.</t>
  </si>
  <si>
    <t>WHOLE FOODS MARKET INC.</t>
  </si>
  <si>
    <t>CASEY'S GENERAL STORES INC.</t>
  </si>
  <si>
    <t>RUDDICK CORPORATION</t>
  </si>
  <si>
    <t>WEIS MARKETS INC.</t>
  </si>
  <si>
    <t>WINN DIXIE STORES INC.</t>
  </si>
  <si>
    <t>THE GREAT ATLANTIC &amp; PACIFIC TEA CORPORATION INC.</t>
  </si>
  <si>
    <t>VILLAGE SUPERMARKT INC.</t>
  </si>
  <si>
    <t>PAN ARTESANAL</t>
  </si>
  <si>
    <t>PONDERACION DE BETA DE MERCADO</t>
  </si>
  <si>
    <t>TASA LIBRE DE RIESGO - BONOS DEL TESORO DE ESTADOS UNIDOS</t>
  </si>
  <si>
    <t>RIESGO PAIS - INDICADOR EMBI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</si>
</sst>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 * #,##0.00_ ;_ * \-#,##0.00_ ;_ * &quot;-&quot;??_ ;_ @_ 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164" fontId="4" fillId="0" borderId="1" xfId="1" applyFont="1" applyBorder="1"/>
    <xf numFmtId="9" fontId="4" fillId="0" borderId="1" xfId="2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165" fontId="4" fillId="0" borderId="1" xfId="0" applyNumberFormat="1" applyFont="1" applyBorder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2" borderId="1" xfId="0" applyFont="1" applyFill="1" applyBorder="1"/>
    <xf numFmtId="0" fontId="6" fillId="0" borderId="1" xfId="0" applyFont="1" applyFill="1" applyBorder="1"/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14" fontId="6" fillId="0" borderId="1" xfId="0" applyNumberFormat="1" applyFont="1" applyBorder="1" applyAlignment="1">
      <alignment horizontal="left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>
      <selection activeCell="G35" sqref="G35"/>
    </sheetView>
  </sheetViews>
  <sheetFormatPr baseColWidth="10" defaultRowHeight="12.75"/>
  <cols>
    <col min="1" max="1" width="17" style="11" customWidth="1"/>
    <col min="2" max="2" width="11" style="11" customWidth="1"/>
    <col min="3" max="3" width="12.28515625" style="11" customWidth="1"/>
    <col min="4" max="12" width="11" style="11" customWidth="1"/>
    <col min="13" max="16384" width="11.42578125" style="11"/>
  </cols>
  <sheetData>
    <row r="1" spans="1:12">
      <c r="A1" s="10" t="s">
        <v>44</v>
      </c>
    </row>
    <row r="2" spans="1:12">
      <c r="A2" s="10" t="s">
        <v>46</v>
      </c>
    </row>
    <row r="4" spans="1:12" ht="15" customHeight="1">
      <c r="A4" s="10" t="s">
        <v>0</v>
      </c>
    </row>
    <row r="5" spans="1:12">
      <c r="A5" s="14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</row>
    <row r="6" spans="1:12">
      <c r="A6" s="15">
        <v>40182</v>
      </c>
      <c r="B6" s="16">
        <v>0.05</v>
      </c>
      <c r="C6" s="16">
        <v>0.08</v>
      </c>
      <c r="D6" s="16">
        <v>0.18</v>
      </c>
      <c r="E6" s="16">
        <v>0.45</v>
      </c>
      <c r="F6" s="16">
        <v>1.0900000000000001</v>
      </c>
      <c r="G6" s="16">
        <v>1.66</v>
      </c>
      <c r="H6" s="16">
        <v>2.65</v>
      </c>
      <c r="I6" s="16">
        <v>3.36</v>
      </c>
      <c r="J6" s="16">
        <v>3.85</v>
      </c>
      <c r="K6" s="16">
        <v>4.5999999999999996</v>
      </c>
      <c r="L6" s="16">
        <v>4.6500000000000004</v>
      </c>
    </row>
    <row r="7" spans="1:12">
      <c r="A7" s="15">
        <v>40183</v>
      </c>
      <c r="B7" s="16">
        <v>0.03</v>
      </c>
      <c r="C7" s="16">
        <v>7.0000000000000007E-2</v>
      </c>
      <c r="D7" s="16">
        <v>0.17</v>
      </c>
      <c r="E7" s="16">
        <v>0.41</v>
      </c>
      <c r="F7" s="16">
        <v>1.01</v>
      </c>
      <c r="G7" s="16">
        <v>1.57</v>
      </c>
      <c r="H7" s="16">
        <v>2.56</v>
      </c>
      <c r="I7" s="16">
        <v>3.28</v>
      </c>
      <c r="J7" s="16">
        <v>3.77</v>
      </c>
      <c r="K7" s="16">
        <v>4.54</v>
      </c>
      <c r="L7" s="16">
        <v>4.59</v>
      </c>
    </row>
    <row r="8" spans="1:12">
      <c r="A8" s="15">
        <v>40184</v>
      </c>
      <c r="B8" s="16">
        <v>0.03</v>
      </c>
      <c r="C8" s="16">
        <v>0.06</v>
      </c>
      <c r="D8" s="16">
        <v>0.15</v>
      </c>
      <c r="E8" s="16">
        <v>0.4</v>
      </c>
      <c r="F8" s="16">
        <v>1.01</v>
      </c>
      <c r="G8" s="16">
        <v>1.6</v>
      </c>
      <c r="H8" s="16">
        <v>2.6</v>
      </c>
      <c r="I8" s="16">
        <v>3.33</v>
      </c>
      <c r="J8" s="16">
        <v>3.85</v>
      </c>
      <c r="K8" s="16">
        <v>4.63</v>
      </c>
      <c r="L8" s="16">
        <v>4.7</v>
      </c>
    </row>
    <row r="9" spans="1:12">
      <c r="A9" s="15">
        <v>40185</v>
      </c>
      <c r="B9" s="16">
        <v>0.02</v>
      </c>
      <c r="C9" s="16">
        <v>0.05</v>
      </c>
      <c r="D9" s="16">
        <v>0.16</v>
      </c>
      <c r="E9" s="16">
        <v>0.4</v>
      </c>
      <c r="F9" s="16">
        <v>1.03</v>
      </c>
      <c r="G9" s="16">
        <v>1.62</v>
      </c>
      <c r="H9" s="17">
        <v>2.62</v>
      </c>
      <c r="I9" s="16">
        <v>3.33</v>
      </c>
      <c r="J9" s="16">
        <v>3.85</v>
      </c>
      <c r="K9" s="16">
        <v>4.62</v>
      </c>
      <c r="L9" s="16">
        <v>4.6900000000000004</v>
      </c>
    </row>
    <row r="10" spans="1:12">
      <c r="A10" s="15">
        <v>40186</v>
      </c>
      <c r="B10" s="16">
        <v>0.02</v>
      </c>
      <c r="C10" s="16">
        <v>0.05</v>
      </c>
      <c r="D10" s="16">
        <v>0.15</v>
      </c>
      <c r="E10" s="16">
        <v>0.37</v>
      </c>
      <c r="F10" s="16">
        <v>0.96</v>
      </c>
      <c r="G10" s="16">
        <v>1.56</v>
      </c>
      <c r="H10" s="16">
        <v>2.57</v>
      </c>
      <c r="I10" s="16">
        <v>3.31</v>
      </c>
      <c r="J10" s="16">
        <v>3.83</v>
      </c>
      <c r="K10" s="16">
        <v>4.6100000000000003</v>
      </c>
      <c r="L10" s="16">
        <v>4.7</v>
      </c>
    </row>
    <row r="11" spans="1:12">
      <c r="A11" s="15">
        <v>40189</v>
      </c>
      <c r="B11" s="16">
        <v>0.01</v>
      </c>
      <c r="C11" s="16">
        <v>0.04</v>
      </c>
      <c r="D11" s="16">
        <v>0.13</v>
      </c>
      <c r="E11" s="16">
        <v>0.35</v>
      </c>
      <c r="F11" s="16">
        <v>0.95</v>
      </c>
      <c r="G11" s="16">
        <v>1.55</v>
      </c>
      <c r="H11" s="16">
        <v>2.58</v>
      </c>
      <c r="I11" s="16">
        <v>3.32</v>
      </c>
      <c r="J11" s="16">
        <v>3.85</v>
      </c>
      <c r="K11" s="16">
        <v>4.6399999999999997</v>
      </c>
      <c r="L11" s="16">
        <v>4.74</v>
      </c>
    </row>
    <row r="12" spans="1:12">
      <c r="A12" s="15">
        <v>40190</v>
      </c>
      <c r="B12" s="16">
        <v>0.02</v>
      </c>
      <c r="C12" s="16">
        <v>0.05</v>
      </c>
      <c r="D12" s="16">
        <v>0.14000000000000001</v>
      </c>
      <c r="E12" s="16">
        <v>0.34</v>
      </c>
      <c r="F12" s="16">
        <v>0.92</v>
      </c>
      <c r="G12" s="16">
        <v>1.5</v>
      </c>
      <c r="H12" s="16">
        <v>2.4900000000000002</v>
      </c>
      <c r="I12" s="16">
        <v>3.22</v>
      </c>
      <c r="J12" s="16">
        <v>3.74</v>
      </c>
      <c r="K12" s="16">
        <v>4.5199999999999996</v>
      </c>
      <c r="L12" s="16">
        <v>4.62</v>
      </c>
    </row>
    <row r="13" spans="1:12">
      <c r="A13" s="15">
        <v>40191</v>
      </c>
      <c r="B13" s="16">
        <v>0.02</v>
      </c>
      <c r="C13" s="16">
        <v>0.06</v>
      </c>
      <c r="D13" s="16">
        <v>0.15</v>
      </c>
      <c r="E13" s="16">
        <v>0.37</v>
      </c>
      <c r="F13" s="16">
        <v>0.97</v>
      </c>
      <c r="G13" s="16">
        <v>1.54</v>
      </c>
      <c r="H13" s="16">
        <v>2.5499999999999998</v>
      </c>
      <c r="I13" s="16">
        <v>3.28</v>
      </c>
      <c r="J13" s="16">
        <v>3.8</v>
      </c>
      <c r="K13" s="16">
        <v>4.5999999999999996</v>
      </c>
      <c r="L13" s="16">
        <v>4.71</v>
      </c>
    </row>
    <row r="14" spans="1:12">
      <c r="A14" s="15">
        <v>40192</v>
      </c>
      <c r="B14" s="16">
        <v>0.02</v>
      </c>
      <c r="C14" s="16">
        <v>0.05</v>
      </c>
      <c r="D14" s="16">
        <v>0.14000000000000001</v>
      </c>
      <c r="E14" s="16">
        <v>0.34</v>
      </c>
      <c r="F14" s="16">
        <v>0.94</v>
      </c>
      <c r="G14" s="16">
        <v>1.49</v>
      </c>
      <c r="H14" s="18">
        <v>2.5099999999999998</v>
      </c>
      <c r="I14" s="16">
        <v>3.23</v>
      </c>
      <c r="J14" s="16">
        <v>3.76</v>
      </c>
      <c r="K14" s="16">
        <v>4.5199999999999996</v>
      </c>
      <c r="L14" s="16">
        <v>4.63</v>
      </c>
    </row>
    <row r="16" spans="1:12">
      <c r="A16" s="11" t="s">
        <v>13</v>
      </c>
    </row>
    <row r="18" spans="1:6">
      <c r="A18" s="10" t="s">
        <v>14</v>
      </c>
      <c r="D18" s="11">
        <f>H9</f>
        <v>2.62</v>
      </c>
    </row>
    <row r="19" spans="1:6">
      <c r="A19" s="10"/>
    </row>
    <row r="20" spans="1:6">
      <c r="A20" s="10"/>
    </row>
    <row r="21" spans="1:6">
      <c r="A21" s="10" t="s">
        <v>47</v>
      </c>
    </row>
    <row r="23" spans="1:6">
      <c r="A23" s="13" t="s">
        <v>15</v>
      </c>
      <c r="B23" s="12"/>
      <c r="C23" s="12"/>
      <c r="D23" s="12"/>
      <c r="E23" s="12"/>
      <c r="F23" s="12"/>
    </row>
    <row r="24" spans="1:6" s="10" customFormat="1">
      <c r="A24" s="19" t="s">
        <v>16</v>
      </c>
      <c r="B24" s="20" t="s">
        <v>28</v>
      </c>
      <c r="C24" s="20" t="s">
        <v>17</v>
      </c>
      <c r="D24" s="19" t="s">
        <v>18</v>
      </c>
      <c r="E24" s="20" t="s">
        <v>19</v>
      </c>
    </row>
    <row r="25" spans="1:6">
      <c r="A25" s="21" t="s">
        <v>20</v>
      </c>
      <c r="B25" s="15">
        <v>40185</v>
      </c>
      <c r="C25" s="16">
        <v>669</v>
      </c>
      <c r="D25" s="16">
        <v>718</v>
      </c>
      <c r="E25" s="16">
        <v>1580</v>
      </c>
    </row>
    <row r="26" spans="1:6">
      <c r="A26" s="21" t="s">
        <v>21</v>
      </c>
      <c r="B26" s="15">
        <v>40185</v>
      </c>
      <c r="C26" s="16">
        <v>190</v>
      </c>
      <c r="D26" s="16">
        <v>238</v>
      </c>
      <c r="E26" s="16">
        <v>302</v>
      </c>
    </row>
    <row r="27" spans="1:6">
      <c r="A27" s="21" t="s">
        <v>22</v>
      </c>
      <c r="B27" s="15">
        <v>40185</v>
      </c>
      <c r="C27" s="16">
        <v>129</v>
      </c>
      <c r="D27" s="16">
        <v>140</v>
      </c>
      <c r="E27" s="16">
        <v>329</v>
      </c>
    </row>
    <row r="28" spans="1:6">
      <c r="A28" s="21" t="s">
        <v>23</v>
      </c>
      <c r="B28" s="15">
        <v>40185</v>
      </c>
      <c r="C28" s="16">
        <v>194</v>
      </c>
      <c r="D28" s="16">
        <v>220</v>
      </c>
      <c r="E28" s="16">
        <v>486</v>
      </c>
    </row>
    <row r="29" spans="1:6">
      <c r="A29" s="21" t="s">
        <v>24</v>
      </c>
      <c r="B29" s="15">
        <v>40185</v>
      </c>
      <c r="C29" s="16">
        <v>743</v>
      </c>
      <c r="D29" s="16">
        <v>937</v>
      </c>
      <c r="E29" s="16">
        <v>3937</v>
      </c>
    </row>
    <row r="30" spans="1:6">
      <c r="A30" s="21" t="s">
        <v>25</v>
      </c>
      <c r="B30" s="15">
        <v>40185</v>
      </c>
      <c r="C30" s="16">
        <v>183</v>
      </c>
      <c r="D30" s="16">
        <v>227</v>
      </c>
      <c r="E30" s="16">
        <v>335</v>
      </c>
    </row>
    <row r="31" spans="1:6">
      <c r="A31" s="21" t="s">
        <v>26</v>
      </c>
      <c r="B31" s="15">
        <v>40185</v>
      </c>
      <c r="C31" s="16">
        <v>162</v>
      </c>
      <c r="D31" s="16">
        <v>200</v>
      </c>
      <c r="E31" s="16">
        <v>464</v>
      </c>
    </row>
    <row r="32" spans="1:6">
      <c r="A32" s="21" t="s">
        <v>27</v>
      </c>
      <c r="B32" s="15">
        <v>40185</v>
      </c>
      <c r="C32" s="16">
        <v>926</v>
      </c>
      <c r="D32" s="16">
        <v>909</v>
      </c>
      <c r="E32" s="16">
        <v>1618</v>
      </c>
    </row>
    <row r="34" spans="1:4">
      <c r="A34" s="11" t="s">
        <v>30</v>
      </c>
    </row>
    <row r="36" spans="1:4">
      <c r="A36" s="10" t="s">
        <v>29</v>
      </c>
      <c r="D36" s="11">
        <f>+C29/100</f>
        <v>7.43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/>
  </sheetViews>
  <sheetFormatPr baseColWidth="10" defaultRowHeight="12.75"/>
  <cols>
    <col min="1" max="1" width="53.5703125" style="2" bestFit="1" customWidth="1"/>
    <col min="2" max="2" width="11.42578125" style="2"/>
    <col min="3" max="3" width="17.28515625" style="2" customWidth="1"/>
    <col min="4" max="4" width="11.42578125" style="2"/>
    <col min="5" max="5" width="15.7109375" style="2" bestFit="1" customWidth="1"/>
    <col min="6" max="16384" width="11.42578125" style="2"/>
  </cols>
  <sheetData>
    <row r="1" spans="1:5">
      <c r="A1" s="1" t="s">
        <v>44</v>
      </c>
    </row>
    <row r="2" spans="1:5">
      <c r="A2" s="1" t="s">
        <v>45</v>
      </c>
    </row>
    <row r="4" spans="1:5" s="7" customFormat="1" ht="25.5">
      <c r="A4" s="6" t="s">
        <v>31</v>
      </c>
      <c r="B4" s="6" t="s">
        <v>32</v>
      </c>
      <c r="C4" s="8" t="s">
        <v>33</v>
      </c>
      <c r="D4" s="6" t="s">
        <v>34</v>
      </c>
      <c r="E4" s="8" t="s">
        <v>35</v>
      </c>
    </row>
    <row r="5" spans="1:5">
      <c r="A5" s="3" t="s">
        <v>36</v>
      </c>
      <c r="B5" s="4">
        <v>0.62</v>
      </c>
      <c r="C5" s="4">
        <v>8.89</v>
      </c>
      <c r="D5" s="5">
        <f>C5/$C$10</f>
        <v>0.53005577212252464</v>
      </c>
      <c r="E5" s="4">
        <f>+B5*D5</f>
        <v>0.3286345787159653</v>
      </c>
    </row>
    <row r="6" spans="1:5">
      <c r="A6" s="3" t="s">
        <v>37</v>
      </c>
      <c r="B6" s="4">
        <v>1.18</v>
      </c>
      <c r="C6" s="4">
        <v>4.04</v>
      </c>
      <c r="D6" s="5">
        <f>C6/$C$10</f>
        <v>0.24088023839988745</v>
      </c>
      <c r="E6" s="4">
        <f>+B6*D6</f>
        <v>0.28423868131186719</v>
      </c>
    </row>
    <row r="7" spans="1:5">
      <c r="A7" s="3" t="s">
        <v>38</v>
      </c>
      <c r="B7" s="4">
        <v>0.5</v>
      </c>
      <c r="C7" s="4">
        <v>1.61</v>
      </c>
      <c r="D7" s="5">
        <f>C7/$C$10</f>
        <v>9.5994352431638327E-2</v>
      </c>
      <c r="E7" s="4">
        <f>+B7*D7</f>
        <v>4.7997176215819164E-2</v>
      </c>
    </row>
    <row r="8" spans="1:5">
      <c r="A8" s="3" t="s">
        <v>39</v>
      </c>
      <c r="B8" s="4">
        <v>0.66</v>
      </c>
      <c r="C8" s="4">
        <v>1.26</v>
      </c>
      <c r="D8" s="5">
        <f>C8/$C$10</f>
        <v>7.512601494649955E-2</v>
      </c>
      <c r="E8" s="4">
        <f>+B8*D8</f>
        <v>4.9583169864689705E-2</v>
      </c>
    </row>
    <row r="9" spans="1:5">
      <c r="A9" s="3" t="s">
        <v>40</v>
      </c>
      <c r="B9" s="4">
        <v>0.66</v>
      </c>
      <c r="C9" s="4">
        <v>0.97182000000000002</v>
      </c>
      <c r="D9" s="5">
        <f>C9/$C$10</f>
        <v>5.7943622099450157E-2</v>
      </c>
      <c r="E9" s="4">
        <f>+B9*D9</f>
        <v>3.8242790585637107E-2</v>
      </c>
    </row>
    <row r="10" spans="1:5">
      <c r="C10" s="9">
        <f>+SUM(C5:C9)</f>
        <v>16.771819999999998</v>
      </c>
      <c r="D10" s="3"/>
      <c r="E10" s="4">
        <f>+SUM(E5:E9)</f>
        <v>0.74869639669397836</v>
      </c>
    </row>
    <row r="12" spans="1:5" s="7" customFormat="1" ht="25.5">
      <c r="A12" s="6" t="s">
        <v>31</v>
      </c>
      <c r="B12" s="6" t="s">
        <v>32</v>
      </c>
      <c r="C12" s="8" t="s">
        <v>33</v>
      </c>
      <c r="D12" s="6" t="s">
        <v>34</v>
      </c>
      <c r="E12" s="8" t="s">
        <v>35</v>
      </c>
    </row>
    <row r="13" spans="1:5">
      <c r="A13" s="3" t="s">
        <v>36</v>
      </c>
      <c r="B13" s="4">
        <v>0.62</v>
      </c>
      <c r="C13" s="4">
        <v>8.89</v>
      </c>
      <c r="D13" s="5">
        <f>C13/$C$21</f>
        <v>0.48843201784507539</v>
      </c>
      <c r="E13" s="4">
        <f>+B13*D13</f>
        <v>0.30282785106394672</v>
      </c>
    </row>
    <row r="14" spans="1:5">
      <c r="A14" s="3" t="s">
        <v>37</v>
      </c>
      <c r="B14" s="4">
        <v>1.18</v>
      </c>
      <c r="C14" s="4">
        <v>4.04</v>
      </c>
      <c r="D14" s="5">
        <f t="shared" ref="D14:D20" si="0">C14/$C$21</f>
        <v>0.22196460653476993</v>
      </c>
      <c r="E14" s="4">
        <f t="shared" ref="E14:E20" si="1">+B14*D14</f>
        <v>0.26191823571102851</v>
      </c>
    </row>
    <row r="15" spans="1:5">
      <c r="A15" s="3" t="s">
        <v>38</v>
      </c>
      <c r="B15" s="4">
        <v>0.5</v>
      </c>
      <c r="C15" s="4">
        <v>1.61</v>
      </c>
      <c r="D15" s="5">
        <f t="shared" si="0"/>
        <v>8.8456192208163267E-2</v>
      </c>
      <c r="E15" s="4">
        <f t="shared" si="1"/>
        <v>4.4228096104081634E-2</v>
      </c>
    </row>
    <row r="16" spans="1:5">
      <c r="A16" s="3" t="s">
        <v>39</v>
      </c>
      <c r="B16" s="4">
        <v>0.66</v>
      </c>
      <c r="C16" s="4">
        <v>1.26</v>
      </c>
      <c r="D16" s="5">
        <f t="shared" si="0"/>
        <v>6.9226585206388636E-2</v>
      </c>
      <c r="E16" s="4">
        <f t="shared" si="1"/>
        <v>4.5689546236216502E-2</v>
      </c>
    </row>
    <row r="17" spans="1:5">
      <c r="A17" s="3" t="s">
        <v>40</v>
      </c>
      <c r="B17" s="4">
        <v>0.66</v>
      </c>
      <c r="C17" s="4">
        <v>0.97182000000000002</v>
      </c>
      <c r="D17" s="5">
        <f t="shared" si="0"/>
        <v>5.339347621847032E-2</v>
      </c>
      <c r="E17" s="4">
        <f t="shared" si="1"/>
        <v>3.5239694304190411E-2</v>
      </c>
    </row>
    <row r="18" spans="1:5">
      <c r="A18" s="3" t="s">
        <v>41</v>
      </c>
      <c r="B18" s="4">
        <v>0.96</v>
      </c>
      <c r="C18" s="4">
        <v>0.56608000000000003</v>
      </c>
      <c r="D18" s="5">
        <f t="shared" si="0"/>
        <v>3.1101416947327366E-2</v>
      </c>
      <c r="E18" s="4">
        <f t="shared" si="1"/>
        <v>2.9857360269434269E-2</v>
      </c>
    </row>
    <row r="19" spans="1:5">
      <c r="A19" s="3" t="s">
        <v>42</v>
      </c>
      <c r="B19" s="4">
        <v>2.17</v>
      </c>
      <c r="C19" s="4">
        <v>0.48764999999999997</v>
      </c>
      <c r="D19" s="5">
        <f t="shared" si="0"/>
        <v>2.6792336726901126E-2</v>
      </c>
      <c r="E19" s="4">
        <f t="shared" si="1"/>
        <v>5.8139370697375445E-2</v>
      </c>
    </row>
    <row r="20" spans="1:5">
      <c r="A20" s="3" t="s">
        <v>43</v>
      </c>
      <c r="B20" s="4">
        <v>0.28000000000000003</v>
      </c>
      <c r="C20" s="4">
        <v>0.37554999999999999</v>
      </c>
      <c r="D20" s="5">
        <f t="shared" si="0"/>
        <v>2.0633368312904167E-2</v>
      </c>
      <c r="E20" s="4">
        <f t="shared" si="1"/>
        <v>5.7773431276131673E-3</v>
      </c>
    </row>
    <row r="21" spans="1:5">
      <c r="C21" s="9">
        <f>SUM(C13:C20)</f>
        <v>18.201099999999997</v>
      </c>
      <c r="D21" s="3"/>
      <c r="E21" s="9">
        <f>SUM(E13:E20)</f>
        <v>0.78367749751388649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rf_rp</vt:lpstr>
      <vt:lpstr>rm-rf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2010-01-15T02:12:42Z</dcterms:created>
  <dcterms:modified xsi:type="dcterms:W3CDTF">2010-02-22T05:40:02Z</dcterms:modified>
</cp:coreProperties>
</file>