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480" windowHeight="9975" activeTab="1"/>
  </bookViews>
  <sheets>
    <sheet name="Hoja1" sheetId="1" r:id="rId1"/>
    <sheet name="Graficos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<sst xmlns="http://schemas.openxmlformats.org/spreadsheetml/2006/main" count="192" uniqueCount="51">
  <si>
    <t>Si</t>
  </si>
  <si>
    <t>No</t>
  </si>
  <si>
    <t>Total de Encuestas</t>
  </si>
  <si>
    <t>Pregunta #</t>
  </si>
  <si>
    <t>Primario</t>
  </si>
  <si>
    <t>Secundario</t>
  </si>
  <si>
    <t>MSc</t>
  </si>
  <si>
    <t>PHD</t>
  </si>
  <si>
    <t>Ninguno</t>
  </si>
  <si>
    <t>18-22 años</t>
  </si>
  <si>
    <t>23-27 años</t>
  </si>
  <si>
    <t>28-32 años</t>
  </si>
  <si>
    <t>33-37 años</t>
  </si>
  <si>
    <t>38-42 años</t>
  </si>
  <si>
    <t>43-47 años</t>
  </si>
  <si>
    <t>48 en adelante</t>
  </si>
  <si>
    <t>Femenino</t>
  </si>
  <si>
    <t>Masculino</t>
  </si>
  <si>
    <t>Otros (Especifique)</t>
  </si>
  <si>
    <t>1-2 Veces</t>
  </si>
  <si>
    <t>3-4 Veces</t>
  </si>
  <si>
    <t>5-6 Veces</t>
  </si>
  <si>
    <t>7 en adelante</t>
  </si>
  <si>
    <t>Ninguna</t>
  </si>
  <si>
    <t>Playeras</t>
  </si>
  <si>
    <t>M</t>
  </si>
  <si>
    <t>S</t>
  </si>
  <si>
    <t>XS</t>
  </si>
  <si>
    <t>L</t>
  </si>
  <si>
    <t>XL</t>
  </si>
  <si>
    <t>Urdesa</t>
  </si>
  <si>
    <t>Alborada</t>
  </si>
  <si>
    <t>Garzota</t>
  </si>
  <si>
    <t>Kennedy</t>
  </si>
  <si>
    <t>Superior</t>
  </si>
  <si>
    <t>Cuello redondo</t>
  </si>
  <si>
    <t>Cuello en v</t>
  </si>
  <si>
    <t>Tipo polo</t>
  </si>
  <si>
    <t>$5 a 7</t>
  </si>
  <si>
    <t>$8 a 10</t>
  </si>
  <si>
    <t>$10 en adelante</t>
  </si>
  <si>
    <t>$1 a 2 adicional</t>
  </si>
  <si>
    <t>$3 a 5 adicional</t>
  </si>
  <si>
    <t>$5 a 7 adicional</t>
  </si>
  <si>
    <t>Fotos</t>
  </si>
  <si>
    <t>Dibujos</t>
  </si>
  <si>
    <t>Mensajes</t>
  </si>
  <si>
    <t>Indiferente</t>
  </si>
  <si>
    <t>Primaria</t>
  </si>
  <si>
    <t>si</t>
  </si>
  <si>
    <t>no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</si>
</sst>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" fillId="0" borderId="0">
      <alignment/>
      <protection/>
    </xf>
    <xf numFmtId="0" fontId="1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17" fillId="0" borderId="0" xfId="51" applyFont="1">
      <alignment/>
      <protection/>
    </xf>
    <xf numFmtId="0" fontId="1" fillId="0" borderId="0" xfId="51" applyAlignment="1">
      <alignment horizontal="center" vertical="center"/>
      <protection/>
    </xf>
    <xf numFmtId="0" fontId="1" fillId="0" borderId="0" xfId="51">
      <alignment/>
      <protection/>
    </xf>
    <xf numFmtId="0" fontId="17" fillId="0" borderId="0" xfId="51" applyFont="1" applyAlignment="1">
      <alignment horizontal="center" vertical="center"/>
      <protection/>
    </xf>
    <xf numFmtId="9" fontId="17" fillId="0" borderId="0" xfId="53" applyFont="1" applyAlignment="1">
      <alignment horizontal="center" vertical="center"/>
    </xf>
    <xf numFmtId="0" fontId="1" fillId="0" borderId="0" xfId="51" applyFill="1" applyAlignment="1">
      <alignment horizontal="center" vertical="center"/>
      <protection/>
    </xf>
    <xf numFmtId="0" fontId="1" fillId="0" borderId="0" xfId="51" applyFill="1">
      <alignment/>
      <protection/>
    </xf>
    <xf numFmtId="9" fontId="1" fillId="0" borderId="0" xfId="53" applyFont="1" applyAlignment="1">
      <alignment/>
    </xf>
    <xf numFmtId="0" fontId="17" fillId="0" borderId="0" xfId="5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20" fillId="0" borderId="0" xfId="0" applyFont="1" applyFill="1" applyBorder="1" applyAlignment="1">
      <alignment/>
    </xf>
    <xf numFmtId="0" fontId="17" fillId="0" borderId="0" xfId="51" applyFont="1" applyFill="1">
      <alignment/>
      <protection/>
    </xf>
    <xf numFmtId="0" fontId="17" fillId="0" borderId="0" xfId="51" applyFont="1" applyFill="1" applyAlignment="1">
      <alignment horizontal="center" vertical="center"/>
      <protection/>
    </xf>
    <xf numFmtId="9" fontId="17" fillId="0" borderId="0" xfId="53" applyFont="1" applyFill="1" applyAlignment="1">
      <alignment horizontal="center" vertical="center"/>
    </xf>
    <xf numFmtId="0" fontId="1" fillId="0" borderId="0" xfId="5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" fillId="0" borderId="0" xfId="51" applyFont="1" applyAlignment="1">
      <alignment horizontal="center" vertical="center"/>
      <protection/>
    </xf>
    <xf numFmtId="1" fontId="1" fillId="0" borderId="0" xfId="51" applyNumberFormat="1" applyFont="1" applyBorder="1">
      <alignment/>
      <protection/>
    </xf>
    <xf numFmtId="1" fontId="1" fillId="0" borderId="0" xfId="51" applyNumberFormat="1" applyFont="1" applyBorder="1" applyAlignment="1">
      <alignment horizontal="center" vertical="center"/>
      <protection/>
    </xf>
    <xf numFmtId="1" fontId="1" fillId="0" borderId="0" xfId="53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/>
    </xf>
    <xf numFmtId="1" fontId="1" fillId="0" borderId="0" xfId="51" applyNumberFormat="1" applyFont="1" applyBorder="1" applyAlignment="1">
      <alignment horizontal="left" vertical="center"/>
      <protection/>
    </xf>
    <xf numFmtId="1" fontId="18" fillId="0" borderId="0" xfId="51" applyNumberFormat="1" applyFont="1" applyBorder="1" applyAlignment="1">
      <alignment horizontal="right"/>
      <protection/>
    </xf>
    <xf numFmtId="1" fontId="17" fillId="0" borderId="0" xfId="51" applyNumberFormat="1" applyFont="1" applyBorder="1">
      <alignment/>
      <protection/>
    </xf>
    <xf numFmtId="0" fontId="17" fillId="0" borderId="0" xfId="51" applyFont="1" applyFill="1" applyAlignment="1">
      <alignment horizontal="right" vertical="center"/>
      <protection/>
    </xf>
    <xf numFmtId="0" fontId="0" fillId="0" borderId="0" xfId="0" applyFill="1" applyAlignment="1">
      <alignment/>
    </xf>
    <xf numFmtId="0" fontId="1" fillId="0" borderId="0" xfId="51" applyFont="1" applyFill="1" applyAlignment="1">
      <alignment horizontal="right" vertical="center"/>
      <protection/>
    </xf>
    <xf numFmtId="0" fontId="1" fillId="0" borderId="0" xfId="51" applyFill="1" applyAlignment="1">
      <alignment horizontal="right" vertical="center"/>
      <protection/>
    </xf>
    <xf numFmtId="0" fontId="1" fillId="0" borderId="0" xfId="51" applyFill="1" applyAlignment="1">
      <alignment horizontal="right"/>
      <protection/>
    </xf>
    <xf numFmtId="1" fontId="0" fillId="0" borderId="0" xfId="0" applyNumberFormat="1" applyFill="1" applyAlignment="1">
      <alignment horizontal="center"/>
    </xf>
    <xf numFmtId="0" fontId="17" fillId="0" borderId="0" xfId="51" applyFont="1" applyFill="1">
      <alignment/>
      <protection/>
    </xf>
    <xf numFmtId="0" fontId="17" fillId="0" borderId="0" xfId="51" applyFont="1" applyFill="1" applyAlignment="1">
      <alignment horizontal="left" vertical="center"/>
      <protection/>
    </xf>
    <xf numFmtId="0" fontId="1" fillId="0" borderId="0" xfId="51" applyFont="1" applyFill="1" applyAlignment="1">
      <alignment horizontal="center" vertical="center"/>
      <protection/>
    </xf>
    <xf numFmtId="9" fontId="1" fillId="0" borderId="0" xfId="51" applyNumberFormat="1" applyFill="1">
      <alignment/>
      <protection/>
    </xf>
    <xf numFmtId="0" fontId="1" fillId="0" borderId="0" xfId="51" applyFill="1" applyAlignment="1">
      <alignment horizontal="center"/>
      <protection/>
    </xf>
    <xf numFmtId="9" fontId="1" fillId="0" borderId="0" xfId="53" applyFont="1" applyFill="1" applyAlignment="1">
      <alignment horizontal="center" vertical="center"/>
    </xf>
    <xf numFmtId="1" fontId="17" fillId="0" borderId="0" xfId="53" applyNumberFormat="1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17" fillId="0" borderId="0" xfId="51" applyFont="1" applyAlignment="1">
      <alignment horizontal="center" vertical="center"/>
      <protection/>
    </xf>
    <xf numFmtId="1" fontId="1" fillId="0" borderId="0" xfId="53" applyNumberFormat="1" applyFont="1" applyFill="1" applyAlignment="1">
      <alignment horizontal="center" vertical="center"/>
    </xf>
    <xf numFmtId="0" fontId="24" fillId="0" borderId="0" xfId="0" applyFont="1" applyAlignment="1">
      <alignment/>
    </xf>
    <xf numFmtId="1" fontId="1" fillId="0" borderId="0" xfId="53" applyNumberFormat="1" applyFont="1" applyFill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1" fillId="0" borderId="0" xfId="53" applyNumberFormat="1" applyFont="1" applyFill="1" applyAlignment="1">
      <alignment horizontal="center" vertical="center"/>
    </xf>
    <xf numFmtId="1" fontId="23" fillId="0" borderId="0" xfId="53" applyNumberFormat="1" applyFont="1" applyFill="1" applyBorder="1" applyAlignment="1">
      <alignment horizontal="center"/>
    </xf>
    <xf numFmtId="1" fontId="23" fillId="0" borderId="0" xfId="53" applyNumberFormat="1" applyFont="1" applyFill="1" applyAlignment="1">
      <alignment horizontal="center"/>
    </xf>
    <xf numFmtId="1" fontId="1" fillId="0" borderId="0" xfId="51" applyNumberFormat="1" applyFill="1" applyAlignment="1">
      <alignment horizontal="center" vertical="center"/>
      <protection/>
    </xf>
    <xf numFmtId="1" fontId="1" fillId="0" borderId="0" xfId="51" applyNumberFormat="1" applyFont="1" applyFill="1" applyAlignment="1">
      <alignment horizontal="center" vertical="center"/>
      <protection/>
    </xf>
    <xf numFmtId="1" fontId="1" fillId="0" borderId="0" xfId="51" applyNumberFormat="1" applyFill="1" applyAlignment="1">
      <alignment horizontal="center"/>
      <protection/>
    </xf>
    <xf numFmtId="0" fontId="1" fillId="0" borderId="0" xfId="51" applyNumberFormat="1" applyFill="1" applyAlignment="1">
      <alignment horizontal="center" vertical="center"/>
      <protection/>
    </xf>
    <xf numFmtId="1" fontId="1" fillId="0" borderId="0" xfId="51" applyNumberFormat="1" applyFill="1">
      <alignment/>
      <protection/>
    </xf>
    <xf numFmtId="1" fontId="1" fillId="0" borderId="0" xfId="51" applyNumberForma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"/>
          <c:y val="0.099"/>
          <c:w val="0.7435"/>
          <c:h val="0.79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Hoja1!$B$3:$C$3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Hoja1!$B$4:$C$4</c:f>
              <c:numCache>
                <c:ptCount val="2"/>
                <c:pt idx="0">
                  <c:v>0.9775</c:v>
                </c:pt>
                <c:pt idx="1">
                  <c:v>0.0225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875"/>
          <c:y val="0.4085"/>
          <c:w val="0.08275"/>
          <c:h val="0.168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Pregunta #10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85"/>
          <c:y val="0.23775"/>
          <c:w val="0.6095"/>
          <c:h val="0.668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Hoja1!$B$30:$D$30</c:f>
              <c:strCache>
                <c:ptCount val="3"/>
                <c:pt idx="0">
                  <c:v>$10 en adelante</c:v>
                </c:pt>
                <c:pt idx="1">
                  <c:v>$8 a 10</c:v>
                </c:pt>
                <c:pt idx="2">
                  <c:v>$5 a 7</c:v>
                </c:pt>
              </c:strCache>
            </c:strRef>
          </c:cat>
          <c:val>
            <c:numRef>
              <c:f>Hoja1!$B$31:$D$31</c:f>
              <c:numCache>
                <c:ptCount val="3"/>
                <c:pt idx="0">
                  <c:v>0.475</c:v>
                </c:pt>
                <c:pt idx="1">
                  <c:v>0.2975</c:v>
                </c:pt>
                <c:pt idx="2">
                  <c:v>0.0575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575"/>
          <c:y val="0.44075"/>
          <c:w val="0.23575"/>
          <c:h val="0.254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Pregunta #11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875"/>
          <c:y val="0.23775"/>
          <c:w val="0.6155"/>
          <c:h val="0.668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Hoja1!$B$33:$D$33</c:f>
              <c:strCache>
                <c:ptCount val="3"/>
                <c:pt idx="0">
                  <c:v>$3 a 5 adicional</c:v>
                </c:pt>
                <c:pt idx="1">
                  <c:v>$1 a 2 adicional</c:v>
                </c:pt>
                <c:pt idx="2">
                  <c:v>$5 a 7 adicional</c:v>
                </c:pt>
              </c:strCache>
            </c:strRef>
          </c:cat>
          <c:val>
            <c:numRef>
              <c:f>Hoja1!$B$34:$D$34</c:f>
              <c:numCache>
                <c:ptCount val="3"/>
                <c:pt idx="0">
                  <c:v>0.4525</c:v>
                </c:pt>
                <c:pt idx="1">
                  <c:v>0.25</c:v>
                </c:pt>
                <c:pt idx="2">
                  <c:v>0.1275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425"/>
          <c:y val="0.44075"/>
          <c:w val="0.22725"/>
          <c:h val="0.254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Pregunta #12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25"/>
          <c:y val="0.23775"/>
          <c:w val="0.748"/>
          <c:h val="0.668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Hoja1!$B$36:$F$36</c:f>
              <c:strCache>
                <c:ptCount val="5"/>
                <c:pt idx="0">
                  <c:v>M</c:v>
                </c:pt>
                <c:pt idx="1">
                  <c:v>S</c:v>
                </c:pt>
                <c:pt idx="2">
                  <c:v>L</c:v>
                </c:pt>
                <c:pt idx="3">
                  <c:v>XS</c:v>
                </c:pt>
                <c:pt idx="4">
                  <c:v>XL</c:v>
                </c:pt>
              </c:strCache>
            </c:strRef>
          </c:cat>
          <c:val>
            <c:numRef>
              <c:f>Hoja1!$B$37:$F$37</c:f>
              <c:numCache>
                <c:ptCount val="5"/>
                <c:pt idx="0">
                  <c:v>0.3225</c:v>
                </c:pt>
                <c:pt idx="1">
                  <c:v>0.1825</c:v>
                </c:pt>
                <c:pt idx="2">
                  <c:v>0.15</c:v>
                </c:pt>
                <c:pt idx="3">
                  <c:v>0.145</c:v>
                </c:pt>
                <c:pt idx="4">
                  <c:v>0.0275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"/>
          <c:y val="0.35475"/>
          <c:w val="0.07425"/>
          <c:h val="0.426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Pregunta #13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25"/>
          <c:y val="0.23775"/>
          <c:w val="0.6765"/>
          <c:h val="0.668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Hoja1!$B$39:$D$39</c:f>
              <c:strCache>
                <c:ptCount val="3"/>
                <c:pt idx="0">
                  <c:v>Mensajes</c:v>
                </c:pt>
                <c:pt idx="1">
                  <c:v>Fotos</c:v>
                </c:pt>
                <c:pt idx="2">
                  <c:v>Dibujos</c:v>
                </c:pt>
              </c:strCache>
            </c:strRef>
          </c:cat>
          <c:val>
            <c:numRef>
              <c:f>Hoja1!$B$40:$D$40</c:f>
              <c:numCache>
                <c:ptCount val="3"/>
                <c:pt idx="0">
                  <c:v>0.3775</c:v>
                </c:pt>
                <c:pt idx="1">
                  <c:v>0.275</c:v>
                </c:pt>
                <c:pt idx="2">
                  <c:v>0.1775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225"/>
          <c:y val="0.44075"/>
          <c:w val="0.15925"/>
          <c:h val="0.254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Pregunta #14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"/>
          <c:y val="0.23775"/>
          <c:w val="0.7435"/>
          <c:h val="0.668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Hoja1!$B$42:$C$42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Hoja1!$B$43:$C$43</c:f>
              <c:numCache>
                <c:ptCount val="2"/>
                <c:pt idx="0">
                  <c:v>0.4325</c:v>
                </c:pt>
                <c:pt idx="1">
                  <c:v>0.3975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875"/>
          <c:y val="0.48375"/>
          <c:w val="0.08275"/>
          <c:h val="0.168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Pregunta #15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"/>
          <c:y val="0.23775"/>
          <c:w val="0.7435"/>
          <c:h val="0.668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Hoja1!$B$45:$C$45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Hoja1!$B$46:$C$46</c:f>
              <c:numCache>
                <c:ptCount val="2"/>
                <c:pt idx="0">
                  <c:v>0.4975</c:v>
                </c:pt>
                <c:pt idx="1">
                  <c:v>0.3325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875"/>
          <c:y val="0.48375"/>
          <c:w val="0.08275"/>
          <c:h val="0.168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Pregunta #16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"/>
          <c:y val="0.23775"/>
          <c:w val="0.65975"/>
          <c:h val="0.668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Hoja1!$B$48:$D$48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Indiferente</c:v>
                </c:pt>
              </c:strCache>
            </c:strRef>
          </c:cat>
          <c:val>
            <c:numRef>
              <c:f>Hoja1!$B$49:$D$49</c:f>
              <c:numCache>
                <c:ptCount val="3"/>
                <c:pt idx="0">
                  <c:v>0.7725</c:v>
                </c:pt>
                <c:pt idx="1">
                  <c:v>0.0375</c:v>
                </c:pt>
                <c:pt idx="2">
                  <c:v>0.02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325"/>
          <c:y val="0.44075"/>
          <c:w val="0.17625"/>
          <c:h val="0.254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Pregunta # 17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"/>
          <c:y val="0.23775"/>
          <c:w val="0.65975"/>
          <c:h val="0.668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Hoja1!$B$51:$D$51</c:f>
              <c:strCache>
                <c:ptCount val="3"/>
                <c:pt idx="0">
                  <c:v>Si</c:v>
                </c:pt>
                <c:pt idx="1">
                  <c:v>Indiferente</c:v>
                </c:pt>
                <c:pt idx="2">
                  <c:v>No</c:v>
                </c:pt>
              </c:strCache>
            </c:strRef>
          </c:cat>
          <c:val>
            <c:numRef>
              <c:f>Hoja1!$B$52:$D$52</c:f>
              <c:numCache>
                <c:ptCount val="3"/>
                <c:pt idx="0">
                  <c:v>0.655</c:v>
                </c:pt>
                <c:pt idx="1">
                  <c:v>0.1</c:v>
                </c:pt>
                <c:pt idx="2">
                  <c:v>0.075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325"/>
          <c:y val="0.44075"/>
          <c:w val="0.17625"/>
          <c:h val="0.254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"/>
          <c:y val="0.099"/>
          <c:w val="0.7435"/>
          <c:h val="0.79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Hoja1!$B$6:$C$6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Hoja1!$B$7:$C$7</c:f>
              <c:numCache>
                <c:ptCount val="2"/>
                <c:pt idx="0">
                  <c:v>0.83</c:v>
                </c:pt>
                <c:pt idx="1">
                  <c:v>0.1475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875"/>
          <c:y val="0.4085"/>
          <c:w val="0.08275"/>
          <c:h val="0.168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Pregunta #3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625"/>
          <c:y val="0.23775"/>
          <c:w val="0.58075"/>
          <c:h val="0.668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Hoja1!$B$9:$F$9</c:f>
              <c:strCache>
                <c:ptCount val="5"/>
                <c:pt idx="0">
                  <c:v>Alborada</c:v>
                </c:pt>
                <c:pt idx="1">
                  <c:v>Garzota</c:v>
                </c:pt>
                <c:pt idx="2">
                  <c:v>Kennedy</c:v>
                </c:pt>
                <c:pt idx="3">
                  <c:v>Urdesa</c:v>
                </c:pt>
                <c:pt idx="4">
                  <c:v>Otros (Especifique)</c:v>
                </c:pt>
              </c:strCache>
            </c:strRef>
          </c:cat>
          <c:val>
            <c:numRef>
              <c:f>Hoja1!$B$10:$F$10</c:f>
              <c:numCache>
                <c:ptCount val="5"/>
                <c:pt idx="0">
                  <c:v>0.2575</c:v>
                </c:pt>
                <c:pt idx="1">
                  <c:v>0.2225</c:v>
                </c:pt>
                <c:pt idx="2">
                  <c:v>0.155</c:v>
                </c:pt>
                <c:pt idx="3">
                  <c:v>0.14</c:v>
                </c:pt>
                <c:pt idx="4">
                  <c:v>0.055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4"/>
          <c:y val="0.35475"/>
          <c:w val="0.2655"/>
          <c:h val="0.426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Pregunta #4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"/>
          <c:y val="0.23775"/>
          <c:w val="0.65975"/>
          <c:h val="0.668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Hoja1!$B$12:$G$12</c:f>
              <c:strCache>
                <c:ptCount val="6"/>
                <c:pt idx="0">
                  <c:v>Superior</c:v>
                </c:pt>
                <c:pt idx="1">
                  <c:v>Secundario</c:v>
                </c:pt>
                <c:pt idx="2">
                  <c:v>MSc</c:v>
                </c:pt>
                <c:pt idx="3">
                  <c:v>Primario</c:v>
                </c:pt>
                <c:pt idx="4">
                  <c:v>PHD</c:v>
                </c:pt>
                <c:pt idx="5">
                  <c:v>Ninguno</c:v>
                </c:pt>
              </c:strCache>
            </c:strRef>
          </c:cat>
          <c:val>
            <c:numRef>
              <c:f>Hoja1!$B$13:$G$13</c:f>
              <c:numCache>
                <c:ptCount val="6"/>
                <c:pt idx="0">
                  <c:v>0.62</c:v>
                </c:pt>
                <c:pt idx="1">
                  <c:v>0.14</c:v>
                </c:pt>
                <c:pt idx="2">
                  <c:v>0.07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325"/>
          <c:y val="0.31175"/>
          <c:w val="0.17625"/>
          <c:h val="0.51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Pregunta #5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925"/>
          <c:y val="0.23775"/>
          <c:w val="0.6225"/>
          <c:h val="0.668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Hoja1!$B$15:$H$15</c:f>
              <c:strCache>
                <c:ptCount val="7"/>
                <c:pt idx="0">
                  <c:v>23-27 años</c:v>
                </c:pt>
                <c:pt idx="1">
                  <c:v>18-22 años</c:v>
                </c:pt>
                <c:pt idx="2">
                  <c:v>38-42 años</c:v>
                </c:pt>
                <c:pt idx="3">
                  <c:v>28-32 años</c:v>
                </c:pt>
                <c:pt idx="4">
                  <c:v>33-37 años</c:v>
                </c:pt>
                <c:pt idx="5">
                  <c:v>43-47 años</c:v>
                </c:pt>
                <c:pt idx="6">
                  <c:v>48 en adelante</c:v>
                </c:pt>
              </c:strCache>
            </c:strRef>
          </c:cat>
          <c:val>
            <c:numRef>
              <c:f>Hoja1!$B$16:$H$16</c:f>
              <c:numCache>
                <c:ptCount val="7"/>
                <c:pt idx="0">
                  <c:v>0.32</c:v>
                </c:pt>
                <c:pt idx="1">
                  <c:v>0.3075</c:v>
                </c:pt>
                <c:pt idx="2">
                  <c:v>0.0775</c:v>
                </c:pt>
                <c:pt idx="3">
                  <c:v>0.07</c:v>
                </c:pt>
                <c:pt idx="4">
                  <c:v>0.0425</c:v>
                </c:pt>
                <c:pt idx="5">
                  <c:v>0.01</c:v>
                </c:pt>
                <c:pt idx="6">
                  <c:v>0.0025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075"/>
          <c:y val="0.26875"/>
          <c:w val="0.21875"/>
          <c:h val="0.598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Pregunta #6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5"/>
          <c:y val="0.23775"/>
          <c:w val="0.669"/>
          <c:h val="0.668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Hoja1!$B$18:$C$18</c:f>
              <c:strCache>
                <c:ptCount val="2"/>
                <c:pt idx="0">
                  <c:v>Masculino</c:v>
                </c:pt>
                <c:pt idx="1">
                  <c:v>Femenino</c:v>
                </c:pt>
              </c:strCache>
            </c:strRef>
          </c:cat>
          <c:val>
            <c:numRef>
              <c:f>Hoja1!$B$19:$C$19</c:f>
              <c:numCache>
                <c:ptCount val="2"/>
                <c:pt idx="0">
                  <c:v>0.5275</c:v>
                </c:pt>
                <c:pt idx="1">
                  <c:v>0.3025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375"/>
          <c:y val="0.48375"/>
          <c:w val="0.16775"/>
          <c:h val="0.168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Pregunta #7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025"/>
          <c:y val="0.23775"/>
          <c:w val="0.63475"/>
          <c:h val="0.668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Hoja1!$B$21:$F$21</c:f>
              <c:strCache>
                <c:ptCount val="5"/>
                <c:pt idx="0">
                  <c:v>5-6 Veces</c:v>
                </c:pt>
                <c:pt idx="1">
                  <c:v>7 en adelante</c:v>
                </c:pt>
                <c:pt idx="2">
                  <c:v>3-4 Veces</c:v>
                </c:pt>
                <c:pt idx="3">
                  <c:v>1-2 Veces</c:v>
                </c:pt>
                <c:pt idx="4">
                  <c:v>Ninguna</c:v>
                </c:pt>
              </c:strCache>
            </c:strRef>
          </c:cat>
          <c:val>
            <c:numRef>
              <c:f>Hoja1!$B$22:$F$22</c:f>
              <c:numCache>
                <c:ptCount val="5"/>
                <c:pt idx="0">
                  <c:v>0.3225</c:v>
                </c:pt>
                <c:pt idx="1">
                  <c:v>0.295</c:v>
                </c:pt>
                <c:pt idx="2">
                  <c:v>0.1725</c:v>
                </c:pt>
                <c:pt idx="3">
                  <c:v>0.04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55"/>
          <c:y val="0.35475"/>
          <c:w val="0.20375"/>
          <c:h val="0.426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Pregunta #8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9"/>
          <c:y val="0.23775"/>
          <c:w val="0.618"/>
          <c:h val="0.668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Hoja1!$B$24:$E$24</c:f>
              <c:strCache>
                <c:ptCount val="4"/>
                <c:pt idx="0">
                  <c:v>Cuello redondo</c:v>
                </c:pt>
                <c:pt idx="1">
                  <c:v>Cuello en v</c:v>
                </c:pt>
                <c:pt idx="2">
                  <c:v>Tipo polo</c:v>
                </c:pt>
                <c:pt idx="3">
                  <c:v>Playeras</c:v>
                </c:pt>
              </c:strCache>
            </c:strRef>
          </c:cat>
          <c:val>
            <c:numRef>
              <c:f>Hoja1!$B$25:$E$25</c:f>
              <c:numCache>
                <c:ptCount val="4"/>
                <c:pt idx="0">
                  <c:v>0.38</c:v>
                </c:pt>
                <c:pt idx="1">
                  <c:v>0.155</c:v>
                </c:pt>
                <c:pt idx="2">
                  <c:v>0.15</c:v>
                </c:pt>
                <c:pt idx="3">
                  <c:v>0.145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5"/>
          <c:y val="0.39775"/>
          <c:w val="0.223"/>
          <c:h val="0.340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Pregunta #9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025"/>
          <c:y val="0.23775"/>
          <c:w val="0.63475"/>
          <c:h val="0.668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Hoja1!$B$27:$E$27</c:f>
              <c:strCache>
                <c:ptCount val="4"/>
                <c:pt idx="0">
                  <c:v>1-2 Veces</c:v>
                </c:pt>
                <c:pt idx="1">
                  <c:v>3-4 Veces</c:v>
                </c:pt>
                <c:pt idx="2">
                  <c:v>5-6 Veces</c:v>
                </c:pt>
                <c:pt idx="3">
                  <c:v>7 en adelante</c:v>
                </c:pt>
              </c:strCache>
            </c:strRef>
          </c:cat>
          <c:val>
            <c:numRef>
              <c:f>Hoja1!$B$28:$E$28</c:f>
              <c:numCache>
                <c:ptCount val="4"/>
                <c:pt idx="0">
                  <c:v>0.425</c:v>
                </c:pt>
                <c:pt idx="1">
                  <c:v>0.3525</c:v>
                </c:pt>
                <c:pt idx="2">
                  <c:v>0.0525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55"/>
          <c:y val="0.39775"/>
          <c:w val="0.20375"/>
          <c:h val="0.340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95250</xdr:rowOff>
    </xdr:from>
    <xdr:to>
      <xdr:col>6</xdr:col>
      <xdr:colOff>190500</xdr:colOff>
      <xdr:row>17</xdr:row>
      <xdr:rowOff>85725</xdr:rowOff>
    </xdr:to>
    <xdr:graphicFrame>
      <xdr:nvGraphicFramePr>
        <xdr:cNvPr id="1" name="1 Gráfico"/>
        <xdr:cNvGraphicFramePr/>
      </xdr:nvGraphicFramePr>
      <xdr:xfrm>
        <a:off x="190500" y="952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352425</xdr:colOff>
      <xdr:row>0</xdr:row>
      <xdr:rowOff>66675</xdr:rowOff>
    </xdr:from>
    <xdr:to>
      <xdr:col>12</xdr:col>
      <xdr:colOff>352425</xdr:colOff>
      <xdr:row>17</xdr:row>
      <xdr:rowOff>57150</xdr:rowOff>
    </xdr:to>
    <xdr:graphicFrame>
      <xdr:nvGraphicFramePr>
        <xdr:cNvPr id="2" name="2 Gráfico"/>
        <xdr:cNvGraphicFramePr/>
      </xdr:nvGraphicFramePr>
      <xdr:xfrm>
        <a:off x="4924425" y="6667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190500</xdr:colOff>
      <xdr:row>18</xdr:row>
      <xdr:rowOff>38100</xdr:rowOff>
    </xdr:from>
    <xdr:to>
      <xdr:col>6</xdr:col>
      <xdr:colOff>190500</xdr:colOff>
      <xdr:row>35</xdr:row>
      <xdr:rowOff>28575</xdr:rowOff>
    </xdr:to>
    <xdr:graphicFrame>
      <xdr:nvGraphicFramePr>
        <xdr:cNvPr id="3" name="3 Gráfico"/>
        <xdr:cNvGraphicFramePr/>
      </xdr:nvGraphicFramePr>
      <xdr:xfrm>
        <a:off x="190500" y="2952750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323850</xdr:colOff>
      <xdr:row>18</xdr:row>
      <xdr:rowOff>19050</xdr:rowOff>
    </xdr:from>
    <xdr:to>
      <xdr:col>12</xdr:col>
      <xdr:colOff>323850</xdr:colOff>
      <xdr:row>35</xdr:row>
      <xdr:rowOff>9525</xdr:rowOff>
    </xdr:to>
    <xdr:graphicFrame>
      <xdr:nvGraphicFramePr>
        <xdr:cNvPr id="4" name="4 Gráfico"/>
        <xdr:cNvGraphicFramePr/>
      </xdr:nvGraphicFramePr>
      <xdr:xfrm>
        <a:off x="4895850" y="2933700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142875</xdr:colOff>
      <xdr:row>35</xdr:row>
      <xdr:rowOff>133350</xdr:rowOff>
    </xdr:from>
    <xdr:to>
      <xdr:col>6</xdr:col>
      <xdr:colOff>142875</xdr:colOff>
      <xdr:row>52</xdr:row>
      <xdr:rowOff>123825</xdr:rowOff>
    </xdr:to>
    <xdr:graphicFrame>
      <xdr:nvGraphicFramePr>
        <xdr:cNvPr id="5" name="5 Gráfico"/>
        <xdr:cNvGraphicFramePr/>
      </xdr:nvGraphicFramePr>
      <xdr:xfrm>
        <a:off x="142875" y="5800725"/>
        <a:ext cx="45720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428625</xdr:colOff>
      <xdr:row>35</xdr:row>
      <xdr:rowOff>152400</xdr:rowOff>
    </xdr:from>
    <xdr:to>
      <xdr:col>12</xdr:col>
      <xdr:colOff>428625</xdr:colOff>
      <xdr:row>52</xdr:row>
      <xdr:rowOff>142875</xdr:rowOff>
    </xdr:to>
    <xdr:graphicFrame>
      <xdr:nvGraphicFramePr>
        <xdr:cNvPr id="6" name="6 Gráfico"/>
        <xdr:cNvGraphicFramePr/>
      </xdr:nvGraphicFramePr>
      <xdr:xfrm>
        <a:off x="5000625" y="5819775"/>
        <a:ext cx="457200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123825</xdr:colOff>
      <xdr:row>53</xdr:row>
      <xdr:rowOff>104775</xdr:rowOff>
    </xdr:from>
    <xdr:to>
      <xdr:col>6</xdr:col>
      <xdr:colOff>123825</xdr:colOff>
      <xdr:row>70</xdr:row>
      <xdr:rowOff>95250</xdr:rowOff>
    </xdr:to>
    <xdr:graphicFrame>
      <xdr:nvGraphicFramePr>
        <xdr:cNvPr id="7" name="7 Gráfico"/>
        <xdr:cNvGraphicFramePr/>
      </xdr:nvGraphicFramePr>
      <xdr:xfrm>
        <a:off x="123825" y="8686800"/>
        <a:ext cx="45720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400050</xdr:colOff>
      <xdr:row>53</xdr:row>
      <xdr:rowOff>133350</xdr:rowOff>
    </xdr:from>
    <xdr:to>
      <xdr:col>12</xdr:col>
      <xdr:colOff>400050</xdr:colOff>
      <xdr:row>70</xdr:row>
      <xdr:rowOff>123825</xdr:rowOff>
    </xdr:to>
    <xdr:graphicFrame>
      <xdr:nvGraphicFramePr>
        <xdr:cNvPr id="8" name="9 Gráfico"/>
        <xdr:cNvGraphicFramePr/>
      </xdr:nvGraphicFramePr>
      <xdr:xfrm>
        <a:off x="4972050" y="8715375"/>
        <a:ext cx="45720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104775</xdr:colOff>
      <xdr:row>72</xdr:row>
      <xdr:rowOff>0</xdr:rowOff>
    </xdr:from>
    <xdr:to>
      <xdr:col>6</xdr:col>
      <xdr:colOff>104775</xdr:colOff>
      <xdr:row>88</xdr:row>
      <xdr:rowOff>152400</xdr:rowOff>
    </xdr:to>
    <xdr:graphicFrame>
      <xdr:nvGraphicFramePr>
        <xdr:cNvPr id="9" name="11 Gráfico"/>
        <xdr:cNvGraphicFramePr/>
      </xdr:nvGraphicFramePr>
      <xdr:xfrm>
        <a:off x="104775" y="11658600"/>
        <a:ext cx="45720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371475</xdr:colOff>
      <xdr:row>71</xdr:row>
      <xdr:rowOff>133350</xdr:rowOff>
    </xdr:from>
    <xdr:to>
      <xdr:col>12</xdr:col>
      <xdr:colOff>371475</xdr:colOff>
      <xdr:row>88</xdr:row>
      <xdr:rowOff>123825</xdr:rowOff>
    </xdr:to>
    <xdr:graphicFrame>
      <xdr:nvGraphicFramePr>
        <xdr:cNvPr id="10" name="13 Gráfico"/>
        <xdr:cNvGraphicFramePr/>
      </xdr:nvGraphicFramePr>
      <xdr:xfrm>
        <a:off x="4943475" y="11630025"/>
        <a:ext cx="4572000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85725</xdr:colOff>
      <xdr:row>89</xdr:row>
      <xdr:rowOff>152400</xdr:rowOff>
    </xdr:from>
    <xdr:to>
      <xdr:col>6</xdr:col>
      <xdr:colOff>85725</xdr:colOff>
      <xdr:row>106</xdr:row>
      <xdr:rowOff>142875</xdr:rowOff>
    </xdr:to>
    <xdr:graphicFrame>
      <xdr:nvGraphicFramePr>
        <xdr:cNvPr id="11" name="15 Gráfico"/>
        <xdr:cNvGraphicFramePr/>
      </xdr:nvGraphicFramePr>
      <xdr:xfrm>
        <a:off x="85725" y="14563725"/>
        <a:ext cx="457200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6</xdr:col>
      <xdr:colOff>342900</xdr:colOff>
      <xdr:row>89</xdr:row>
      <xdr:rowOff>142875</xdr:rowOff>
    </xdr:from>
    <xdr:to>
      <xdr:col>12</xdr:col>
      <xdr:colOff>342900</xdr:colOff>
      <xdr:row>106</xdr:row>
      <xdr:rowOff>133350</xdr:rowOff>
    </xdr:to>
    <xdr:graphicFrame>
      <xdr:nvGraphicFramePr>
        <xdr:cNvPr id="12" name="17 Gráfico"/>
        <xdr:cNvGraphicFramePr/>
      </xdr:nvGraphicFramePr>
      <xdr:xfrm>
        <a:off x="4914900" y="14554200"/>
        <a:ext cx="4572000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95250</xdr:colOff>
      <xdr:row>108</xdr:row>
      <xdr:rowOff>0</xdr:rowOff>
    </xdr:from>
    <xdr:to>
      <xdr:col>6</xdr:col>
      <xdr:colOff>95250</xdr:colOff>
      <xdr:row>124</xdr:row>
      <xdr:rowOff>152400</xdr:rowOff>
    </xdr:to>
    <xdr:graphicFrame>
      <xdr:nvGraphicFramePr>
        <xdr:cNvPr id="13" name="19 Gráfico"/>
        <xdr:cNvGraphicFramePr/>
      </xdr:nvGraphicFramePr>
      <xdr:xfrm>
        <a:off x="95250" y="17487900"/>
        <a:ext cx="4572000" cy="27432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6</xdr:col>
      <xdr:colOff>323850</xdr:colOff>
      <xdr:row>108</xdr:row>
      <xdr:rowOff>0</xdr:rowOff>
    </xdr:from>
    <xdr:to>
      <xdr:col>12</xdr:col>
      <xdr:colOff>323850</xdr:colOff>
      <xdr:row>124</xdr:row>
      <xdr:rowOff>152400</xdr:rowOff>
    </xdr:to>
    <xdr:graphicFrame>
      <xdr:nvGraphicFramePr>
        <xdr:cNvPr id="14" name="21 Gráfico"/>
        <xdr:cNvGraphicFramePr/>
      </xdr:nvGraphicFramePr>
      <xdr:xfrm>
        <a:off x="4895850" y="17487900"/>
        <a:ext cx="4572000" cy="27432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104775</xdr:colOff>
      <xdr:row>125</xdr:row>
      <xdr:rowOff>123825</xdr:rowOff>
    </xdr:from>
    <xdr:to>
      <xdr:col>6</xdr:col>
      <xdr:colOff>104775</xdr:colOff>
      <xdr:row>142</xdr:row>
      <xdr:rowOff>114300</xdr:rowOff>
    </xdr:to>
    <xdr:graphicFrame>
      <xdr:nvGraphicFramePr>
        <xdr:cNvPr id="15" name="23 Gráfico"/>
        <xdr:cNvGraphicFramePr/>
      </xdr:nvGraphicFramePr>
      <xdr:xfrm>
        <a:off x="104775" y="20364450"/>
        <a:ext cx="4572000" cy="27432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6</xdr:col>
      <xdr:colOff>304800</xdr:colOff>
      <xdr:row>126</xdr:row>
      <xdr:rowOff>0</xdr:rowOff>
    </xdr:from>
    <xdr:to>
      <xdr:col>12</xdr:col>
      <xdr:colOff>304800</xdr:colOff>
      <xdr:row>142</xdr:row>
      <xdr:rowOff>152400</xdr:rowOff>
    </xdr:to>
    <xdr:graphicFrame>
      <xdr:nvGraphicFramePr>
        <xdr:cNvPr id="16" name="25 Gráfico"/>
        <xdr:cNvGraphicFramePr/>
      </xdr:nvGraphicFramePr>
      <xdr:xfrm>
        <a:off x="4876800" y="20402550"/>
        <a:ext cx="4572000" cy="27432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85725</xdr:colOff>
      <xdr:row>144</xdr:row>
      <xdr:rowOff>19050</xdr:rowOff>
    </xdr:from>
    <xdr:to>
      <xdr:col>6</xdr:col>
      <xdr:colOff>85725</xdr:colOff>
      <xdr:row>161</xdr:row>
      <xdr:rowOff>9525</xdr:rowOff>
    </xdr:to>
    <xdr:graphicFrame>
      <xdr:nvGraphicFramePr>
        <xdr:cNvPr id="17" name="27 Gráfico"/>
        <xdr:cNvGraphicFramePr/>
      </xdr:nvGraphicFramePr>
      <xdr:xfrm>
        <a:off x="85725" y="23336250"/>
        <a:ext cx="4572000" cy="27432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2"/>
  <sheetViews>
    <sheetView zoomScalePageLayoutView="0" workbookViewId="0" topLeftCell="A36">
      <selection activeCell="B51" sqref="B51:D52"/>
    </sheetView>
  </sheetViews>
  <sheetFormatPr defaultColWidth="11.421875" defaultRowHeight="12.75"/>
  <cols>
    <col min="2" max="2" width="21.8515625" style="0" customWidth="1"/>
    <col min="3" max="4" width="16.140625" style="0" customWidth="1"/>
    <col min="5" max="5" width="16.7109375" style="0" customWidth="1"/>
    <col min="6" max="6" width="13.00390625" style="0" customWidth="1"/>
    <col min="7" max="7" width="12.421875" style="0" customWidth="1"/>
    <col min="8" max="8" width="15.421875" style="0" customWidth="1"/>
    <col min="11" max="11" width="13.00390625" style="0" customWidth="1"/>
    <col min="12" max="12" width="16.140625" style="0" customWidth="1"/>
  </cols>
  <sheetData>
    <row r="1" spans="1:9" ht="15">
      <c r="A1" s="13"/>
      <c r="B1" s="30" t="s">
        <v>2</v>
      </c>
      <c r="C1" s="6">
        <f>133+Hoja3!C1+Hoja4!C1</f>
        <v>400</v>
      </c>
      <c r="D1" s="7"/>
      <c r="E1" s="7"/>
      <c r="F1" s="7"/>
      <c r="G1" s="7"/>
      <c r="H1" s="7"/>
      <c r="I1" s="3"/>
    </row>
    <row r="2" spans="1:9" ht="15">
      <c r="A2" s="30" t="s">
        <v>3</v>
      </c>
      <c r="B2" s="7"/>
      <c r="C2" s="7"/>
      <c r="D2" s="7"/>
      <c r="E2" s="31"/>
      <c r="F2" s="7"/>
      <c r="G2" s="7"/>
      <c r="H2" s="7"/>
      <c r="I2" s="3"/>
    </row>
    <row r="3" spans="1:10" ht="15">
      <c r="A3" s="13">
        <v>1</v>
      </c>
      <c r="B3" s="14" t="s">
        <v>0</v>
      </c>
      <c r="C3" s="14" t="s">
        <v>1</v>
      </c>
      <c r="D3" s="7"/>
      <c r="E3" s="7"/>
      <c r="F3" s="7"/>
      <c r="G3" s="7"/>
      <c r="H3" s="6"/>
      <c r="J3" s="8"/>
    </row>
    <row r="4" spans="1:10" ht="15">
      <c r="A4" s="13"/>
      <c r="B4" s="15">
        <f>B5/$C$1</f>
        <v>0.9775</v>
      </c>
      <c r="C4" s="15">
        <f>C5/$C$1</f>
        <v>0.0225</v>
      </c>
      <c r="D4" s="7"/>
      <c r="E4" s="7"/>
      <c r="F4" s="7"/>
      <c r="G4" s="7"/>
      <c r="H4" s="6"/>
      <c r="J4" s="8"/>
    </row>
    <row r="5" spans="1:10" ht="15">
      <c r="A5" s="13"/>
      <c r="B5" s="6">
        <f>133+Hoja3!B4+Hoja4!B4</f>
        <v>391</v>
      </c>
      <c r="C5" s="6">
        <f>0+Hoja3!C4+Hoja4!C4</f>
        <v>9</v>
      </c>
      <c r="D5" s="7"/>
      <c r="E5" s="7"/>
      <c r="F5" s="7"/>
      <c r="G5" s="32"/>
      <c r="H5" s="6"/>
      <c r="J5" s="8"/>
    </row>
    <row r="6" spans="1:10" ht="15">
      <c r="A6" s="13">
        <v>2</v>
      </c>
      <c r="B6" s="14" t="s">
        <v>0</v>
      </c>
      <c r="C6" s="14" t="s">
        <v>1</v>
      </c>
      <c r="D6" s="7"/>
      <c r="E6" s="7"/>
      <c r="F6" s="7"/>
      <c r="G6" s="34"/>
      <c r="H6" s="17"/>
      <c r="J6" s="8"/>
    </row>
    <row r="7" spans="1:10" ht="15">
      <c r="A7" s="13"/>
      <c r="B7" s="15">
        <f>B8/$C$1</f>
        <v>0.83</v>
      </c>
      <c r="C7" s="15">
        <f>C8/$C$1</f>
        <v>0.1475</v>
      </c>
      <c r="D7" s="7"/>
      <c r="E7" s="7"/>
      <c r="F7" s="7"/>
      <c r="G7" s="34"/>
      <c r="H7" s="17"/>
      <c r="J7" s="8"/>
    </row>
    <row r="8" spans="1:10" ht="15">
      <c r="A8" s="7"/>
      <c r="B8" s="53">
        <f>109+Hoja3!B7+Hoja4!B7</f>
        <v>332</v>
      </c>
      <c r="C8" s="53">
        <f>24+Hoja3!C7+Hoja4!C7</f>
        <v>59</v>
      </c>
      <c r="D8" s="7"/>
      <c r="E8" s="7"/>
      <c r="F8" s="7"/>
      <c r="G8" s="7"/>
      <c r="H8" s="6"/>
      <c r="J8" s="8"/>
    </row>
    <row r="9" spans="1:10" ht="15">
      <c r="A9" s="13">
        <v>3</v>
      </c>
      <c r="B9" s="15" t="s">
        <v>31</v>
      </c>
      <c r="C9" s="36" t="s">
        <v>32</v>
      </c>
      <c r="D9" s="36" t="s">
        <v>33</v>
      </c>
      <c r="E9" s="15" t="s">
        <v>30</v>
      </c>
      <c r="F9" s="37" t="s">
        <v>18</v>
      </c>
      <c r="H9" s="6"/>
      <c r="J9" s="8"/>
    </row>
    <row r="10" spans="1:10" ht="15">
      <c r="A10" s="13"/>
      <c r="B10" s="15">
        <f>B11/$C$1</f>
        <v>0.2575</v>
      </c>
      <c r="C10" s="15">
        <f>C11/$C$1</f>
        <v>0.2225</v>
      </c>
      <c r="D10" s="15">
        <f>D11/$C$1</f>
        <v>0.155</v>
      </c>
      <c r="E10" s="15">
        <f>E11/$C$1</f>
        <v>0.14</v>
      </c>
      <c r="F10" s="15">
        <f>F11/$C$1</f>
        <v>0.055</v>
      </c>
      <c r="H10" s="6"/>
      <c r="J10" s="8"/>
    </row>
    <row r="11" spans="1:8" ht="15">
      <c r="A11" s="7"/>
      <c r="B11" s="53">
        <f>37+Hoja3!B10+Hoja4!B10</f>
        <v>103</v>
      </c>
      <c r="C11" s="55">
        <f>19+Hoja3!D10+Hoja4!D10</f>
        <v>89</v>
      </c>
      <c r="D11" s="55">
        <f>16+Hoja3!E10+Hoja4!E10</f>
        <v>62</v>
      </c>
      <c r="E11" s="54">
        <f>33+Hoja3!C10+Hoja4!C10</f>
        <v>56</v>
      </c>
      <c r="F11" s="55">
        <f>4+Hoja3!F10+Hoja4!F10</f>
        <v>22</v>
      </c>
      <c r="H11" s="7"/>
    </row>
    <row r="12" spans="1:9" ht="15">
      <c r="A12" s="13">
        <v>4</v>
      </c>
      <c r="B12" s="14" t="s">
        <v>34</v>
      </c>
      <c r="C12" s="14" t="s">
        <v>5</v>
      </c>
      <c r="D12" s="14" t="s">
        <v>6</v>
      </c>
      <c r="E12" s="14" t="s">
        <v>4</v>
      </c>
      <c r="F12" s="14" t="s">
        <v>7</v>
      </c>
      <c r="G12" s="14" t="s">
        <v>8</v>
      </c>
      <c r="I12" s="3"/>
    </row>
    <row r="13" spans="1:9" ht="15">
      <c r="A13" s="13"/>
      <c r="B13" s="15">
        <f>B14/$C$1</f>
        <v>0.62</v>
      </c>
      <c r="C13" s="15">
        <f>C14/$C$1</f>
        <v>0.14</v>
      </c>
      <c r="D13" s="15">
        <f>D14/$C$1</f>
        <v>0.07</v>
      </c>
      <c r="E13" s="15">
        <f>E14/$C$1</f>
        <v>0</v>
      </c>
      <c r="F13" s="15">
        <f>F14/$C$1</f>
        <v>0</v>
      </c>
      <c r="G13" s="15">
        <f>G14/$C$1</f>
        <v>0</v>
      </c>
      <c r="I13" s="3"/>
    </row>
    <row r="14" spans="1:9" ht="15">
      <c r="A14" s="7"/>
      <c r="B14" s="53">
        <f>46+Hoja3!D13+Hoja4!C13</f>
        <v>248</v>
      </c>
      <c r="C14" s="53">
        <f>54+Hoja3!C13+Hoja4!B13</f>
        <v>56</v>
      </c>
      <c r="D14" s="53">
        <f>9+Hoja3!E13+Hoja4!D13</f>
        <v>28</v>
      </c>
      <c r="E14" s="53">
        <f>0+Hoja3!B13+Hoja4!E13</f>
        <v>0</v>
      </c>
      <c r="F14" s="53">
        <f>0+Hoja3!F13+Hoja4!F13</f>
        <v>0</v>
      </c>
      <c r="G14" s="53">
        <f>0+Hoja3!G13+Hoja4!G13</f>
        <v>0</v>
      </c>
      <c r="I14" s="3"/>
    </row>
    <row r="15" spans="1:8" ht="15">
      <c r="A15" s="13">
        <v>5</v>
      </c>
      <c r="B15" s="14" t="s">
        <v>10</v>
      </c>
      <c r="C15" s="14" t="s">
        <v>9</v>
      </c>
      <c r="D15" s="14" t="s">
        <v>13</v>
      </c>
      <c r="E15" s="14" t="s">
        <v>11</v>
      </c>
      <c r="F15" s="14" t="s">
        <v>12</v>
      </c>
      <c r="G15" s="14" t="s">
        <v>14</v>
      </c>
      <c r="H15" s="14" t="s">
        <v>15</v>
      </c>
    </row>
    <row r="16" spans="1:8" ht="15">
      <c r="A16" s="13"/>
      <c r="B16" s="15">
        <f>B17/$C$1</f>
        <v>0.32</v>
      </c>
      <c r="C16" s="15">
        <f>C17/$C$1</f>
        <v>0.3075</v>
      </c>
      <c r="D16" s="15">
        <f>D17/$C$1</f>
        <v>0.0775</v>
      </c>
      <c r="E16" s="15">
        <f>E17/$C$1</f>
        <v>0.07</v>
      </c>
      <c r="F16" s="15">
        <f>F17/$C$1</f>
        <v>0.0425</v>
      </c>
      <c r="G16" s="15">
        <f>G17/$C$1</f>
        <v>0.01</v>
      </c>
      <c r="H16" s="15">
        <f>H17/$C$1</f>
        <v>0.0025</v>
      </c>
    </row>
    <row r="17" spans="1:8" ht="15">
      <c r="A17" s="7"/>
      <c r="B17" s="53">
        <f>21+Hoja3!C16+Hoja4!D16</f>
        <v>128</v>
      </c>
      <c r="C17" s="53">
        <f>9+Hoja3!B16++Hoja4!F16</f>
        <v>123</v>
      </c>
      <c r="D17" s="53">
        <f>31+Hoja3!F16+Hoja4!B16</f>
        <v>31</v>
      </c>
      <c r="E17" s="53">
        <f>26+Hoja3!D16+Hoja4!C16</f>
        <v>28</v>
      </c>
      <c r="F17" s="53">
        <f>17+Hoja3!E16++Hoja4!E16</f>
        <v>17</v>
      </c>
      <c r="G17" s="53">
        <f>4+Hoja3!G16++Hoja4!G16</f>
        <v>4</v>
      </c>
      <c r="H17" s="53">
        <f>1+Hoja3!H16++Hoja4!H16</f>
        <v>1</v>
      </c>
    </row>
    <row r="18" spans="1:12" ht="15">
      <c r="A18" s="13">
        <v>6</v>
      </c>
      <c r="B18" s="14" t="s">
        <v>17</v>
      </c>
      <c r="C18" s="14" t="s">
        <v>16</v>
      </c>
      <c r="D18" s="7"/>
      <c r="E18" s="7"/>
      <c r="F18" s="14"/>
      <c r="G18" s="31"/>
      <c r="H18" s="14"/>
      <c r="I18" s="4"/>
      <c r="J18" s="40"/>
      <c r="L18" s="4"/>
    </row>
    <row r="19" spans="1:12" ht="15">
      <c r="A19" s="13"/>
      <c r="B19" s="15">
        <f>B20/$C$1</f>
        <v>0.5275</v>
      </c>
      <c r="C19" s="15">
        <f>C20/$C$1</f>
        <v>0.3025</v>
      </c>
      <c r="D19" s="7"/>
      <c r="E19" s="7"/>
      <c r="F19" s="14"/>
      <c r="G19" s="31"/>
      <c r="H19" s="14"/>
      <c r="I19" s="4"/>
      <c r="J19" s="40"/>
      <c r="L19" s="4"/>
    </row>
    <row r="20" spans="1:12" ht="15">
      <c r="A20" s="7"/>
      <c r="B20" s="53">
        <f>66+Hoja3!B19+Hoja4!B19</f>
        <v>211</v>
      </c>
      <c r="C20" s="53">
        <f>43+Hoja3!C19+Hoja4!C19</f>
        <v>121</v>
      </c>
      <c r="D20" s="7"/>
      <c r="E20" s="7"/>
      <c r="F20" s="6"/>
      <c r="G20" s="31"/>
      <c r="I20" s="2"/>
      <c r="J20" s="40"/>
      <c r="L20" s="2"/>
    </row>
    <row r="21" spans="1:6" ht="15">
      <c r="A21" s="13">
        <v>7</v>
      </c>
      <c r="B21" s="14" t="s">
        <v>21</v>
      </c>
      <c r="C21" s="14" t="s">
        <v>22</v>
      </c>
      <c r="D21" s="14" t="s">
        <v>20</v>
      </c>
      <c r="E21" s="14" t="s">
        <v>19</v>
      </c>
      <c r="F21" s="14" t="s">
        <v>23</v>
      </c>
    </row>
    <row r="22" spans="1:6" ht="15">
      <c r="A22" s="13"/>
      <c r="B22" s="15">
        <f>B23/$C$1</f>
        <v>0.3225</v>
      </c>
      <c r="C22" s="15">
        <f>C23/$C$1</f>
        <v>0.295</v>
      </c>
      <c r="D22" s="15">
        <f>D23/$C$1</f>
        <v>0.1725</v>
      </c>
      <c r="E22" s="15">
        <f>E23/$C$1</f>
        <v>0.04</v>
      </c>
      <c r="F22" s="15">
        <f>F23/$C$1</f>
        <v>0</v>
      </c>
    </row>
    <row r="23" spans="1:8" ht="15">
      <c r="A23" s="7"/>
      <c r="B23" s="6">
        <f>29+Hoja3!D22++Hoja4!C22</f>
        <v>129</v>
      </c>
      <c r="C23" s="6">
        <f>27+Hoja3!E22++Hoja4!D22</f>
        <v>118</v>
      </c>
      <c r="D23" s="6">
        <f>41+Hoja3!C22+Hoja4!B22</f>
        <v>69</v>
      </c>
      <c r="E23" s="6">
        <f>12+Hoja3!B22++Hoja4!E22</f>
        <v>16</v>
      </c>
      <c r="F23" s="6">
        <f>0+Hoja3!F22++Hoja4!F22</f>
        <v>0</v>
      </c>
      <c r="H23" s="31"/>
    </row>
    <row r="24" spans="1:8" ht="15">
      <c r="A24" s="30">
        <v>8</v>
      </c>
      <c r="B24" s="14" t="s">
        <v>35</v>
      </c>
      <c r="C24" s="14" t="s">
        <v>36</v>
      </c>
      <c r="D24" s="14" t="s">
        <v>37</v>
      </c>
      <c r="E24" s="14" t="s">
        <v>24</v>
      </c>
      <c r="G24" s="7"/>
      <c r="H24" s="31"/>
    </row>
    <row r="25" spans="1:8" ht="15">
      <c r="A25" s="30"/>
      <c r="B25" s="15">
        <f>B26/$C$1</f>
        <v>0.38</v>
      </c>
      <c r="C25" s="15">
        <f>C26/$C$1</f>
        <v>0.155</v>
      </c>
      <c r="D25" s="15">
        <f>D26/$C$1</f>
        <v>0.15</v>
      </c>
      <c r="E25" s="15">
        <f>E26/$C$1</f>
        <v>0.145</v>
      </c>
      <c r="G25" s="7"/>
      <c r="H25" s="31"/>
    </row>
    <row r="26" spans="1:8" ht="15">
      <c r="A26" s="7"/>
      <c r="B26" s="54">
        <f>33+Hoja3!B25+Hoja4!B25</f>
        <v>152</v>
      </c>
      <c r="C26" s="54">
        <f>22+Hoja3!C25+Hoja4!E25</f>
        <v>62</v>
      </c>
      <c r="D26" s="54">
        <f>25+Hoja3!E25++Hoja4!D25</f>
        <v>60</v>
      </c>
      <c r="E26" s="54">
        <f>29+Hoja3!D25+Hoja4!C25</f>
        <v>58</v>
      </c>
      <c r="G26" s="7"/>
      <c r="H26" s="31"/>
    </row>
    <row r="27" spans="1:8" ht="15">
      <c r="A27" s="13">
        <v>9</v>
      </c>
      <c r="B27" s="14" t="s">
        <v>19</v>
      </c>
      <c r="C27" s="14" t="s">
        <v>20</v>
      </c>
      <c r="D27" s="14" t="s">
        <v>21</v>
      </c>
      <c r="E27" s="14" t="s">
        <v>22</v>
      </c>
      <c r="G27" s="7"/>
      <c r="H27" s="31"/>
    </row>
    <row r="28" spans="1:8" ht="15">
      <c r="A28" s="13"/>
      <c r="B28" s="15">
        <f>B29/$C$1</f>
        <v>0.425</v>
      </c>
      <c r="C28" s="15">
        <f>C29/$C$1</f>
        <v>0.3525</v>
      </c>
      <c r="D28" s="15">
        <f>D29/$C$1</f>
        <v>0.0525</v>
      </c>
      <c r="E28" s="15">
        <f>E29/$C$1</f>
        <v>0</v>
      </c>
      <c r="G28" s="7"/>
      <c r="H28" s="31"/>
    </row>
    <row r="29" spans="1:7" ht="15">
      <c r="A29" s="1"/>
      <c r="B29" s="38">
        <f>60+Hoja3!B28+Hoja4!B28</f>
        <v>170</v>
      </c>
      <c r="C29" s="38">
        <f>36+Hoja3!C28+Hoja4!C28</f>
        <v>141</v>
      </c>
      <c r="D29" s="38">
        <f>13+Hoja3!D28++Hoja4!D28</f>
        <v>21</v>
      </c>
      <c r="E29" s="22">
        <f>0+Hoja3!E28+Hoja4!E28</f>
        <v>0</v>
      </c>
      <c r="G29" s="3"/>
    </row>
    <row r="30" spans="1:18" ht="15">
      <c r="A30" s="29">
        <v>10</v>
      </c>
      <c r="B30" s="4" t="s">
        <v>40</v>
      </c>
      <c r="C30" s="4" t="s">
        <v>39</v>
      </c>
      <c r="D30" s="4" t="s">
        <v>38</v>
      </c>
      <c r="G30" s="23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ht="15">
      <c r="A31" s="29"/>
      <c r="B31" s="15">
        <f>B32/$C$1</f>
        <v>0.475</v>
      </c>
      <c r="C31" s="15">
        <f>C32/$C$1</f>
        <v>0.2975</v>
      </c>
      <c r="D31" s="15">
        <f>D32/$C$1</f>
        <v>0.0575</v>
      </c>
      <c r="G31" s="23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ht="15">
      <c r="A32" s="23"/>
      <c r="B32" s="6">
        <f>42+Hoja3!D31+Hoja4!C31</f>
        <v>190</v>
      </c>
      <c r="C32" s="6">
        <f>52+Hoja3!C31+Hoja4!B31</f>
        <v>119</v>
      </c>
      <c r="D32" s="6">
        <f>15+Hoja3!B31+Hoja4!D31</f>
        <v>23</v>
      </c>
      <c r="F32" s="24"/>
      <c r="G32" s="23"/>
      <c r="H32" s="23"/>
      <c r="I32" s="23"/>
      <c r="J32" s="26"/>
      <c r="K32" s="26"/>
      <c r="L32" s="26"/>
      <c r="M32" s="26"/>
      <c r="N32" s="26"/>
      <c r="O32" s="26"/>
      <c r="P32" s="26"/>
      <c r="Q32" s="26"/>
      <c r="R32" s="26"/>
    </row>
    <row r="33" spans="1:18" ht="15">
      <c r="A33" s="29">
        <v>11</v>
      </c>
      <c r="B33" s="4" t="s">
        <v>42</v>
      </c>
      <c r="C33" s="4" t="s">
        <v>41</v>
      </c>
      <c r="D33" s="4" t="s">
        <v>43</v>
      </c>
      <c r="E33" s="24"/>
      <c r="F33" s="24"/>
      <c r="G33" s="23"/>
      <c r="H33" s="23"/>
      <c r="I33" s="23"/>
      <c r="J33" s="26"/>
      <c r="K33" s="26"/>
      <c r="L33" s="26"/>
      <c r="M33" s="26"/>
      <c r="N33" s="26"/>
      <c r="O33" s="26"/>
      <c r="P33" s="26"/>
      <c r="Q33" s="26"/>
      <c r="R33" s="26"/>
    </row>
    <row r="34" spans="1:18" ht="15">
      <c r="A34" s="29"/>
      <c r="B34" s="15">
        <f>B35/$C$1</f>
        <v>0.4525</v>
      </c>
      <c r="C34" s="15">
        <f>C35/$C$1</f>
        <v>0.25</v>
      </c>
      <c r="D34" s="15">
        <f>D35/$C$1</f>
        <v>0.1275</v>
      </c>
      <c r="E34" s="24"/>
      <c r="F34" s="24"/>
      <c r="G34" s="23"/>
      <c r="H34" s="23"/>
      <c r="I34" s="23"/>
      <c r="J34" s="26"/>
      <c r="K34" s="26"/>
      <c r="L34" s="26"/>
      <c r="M34" s="26"/>
      <c r="N34" s="26"/>
      <c r="O34" s="26"/>
      <c r="P34" s="26"/>
      <c r="Q34" s="26"/>
      <c r="R34" s="26"/>
    </row>
    <row r="35" spans="1:18" ht="15">
      <c r="A35" s="23"/>
      <c r="B35" s="43">
        <f>52+Hoja3!C34+Hoja4!B34</f>
        <v>181</v>
      </c>
      <c r="C35" s="43">
        <f>35+Hoja3!B34+Hoja4!C34</f>
        <v>100</v>
      </c>
      <c r="D35" s="43">
        <f>22+Hoja3!D34+Hoja4!D34</f>
        <v>51</v>
      </c>
      <c r="E35" s="24"/>
      <c r="F35" s="24"/>
      <c r="G35" s="23"/>
      <c r="H35" s="23"/>
      <c r="I35" s="23"/>
      <c r="J35" s="26"/>
      <c r="K35" s="26"/>
      <c r="L35" s="26"/>
      <c r="M35" s="26"/>
      <c r="N35" s="26"/>
      <c r="O35" s="26"/>
      <c r="P35" s="26"/>
      <c r="Q35" s="26"/>
      <c r="R35" s="26"/>
    </row>
    <row r="36" spans="1:18" ht="15">
      <c r="A36" s="29">
        <v>12</v>
      </c>
      <c r="B36" s="4" t="s">
        <v>25</v>
      </c>
      <c r="C36" s="4" t="s">
        <v>26</v>
      </c>
      <c r="D36" s="4" t="s">
        <v>28</v>
      </c>
      <c r="E36" s="4" t="s">
        <v>27</v>
      </c>
      <c r="F36" s="4" t="s">
        <v>29</v>
      </c>
      <c r="H36" s="23"/>
      <c r="I36" s="23"/>
      <c r="J36" s="26"/>
      <c r="K36" s="26"/>
      <c r="L36" s="26"/>
      <c r="M36" s="26"/>
      <c r="N36" s="26"/>
      <c r="O36" s="26"/>
      <c r="P36" s="26"/>
      <c r="Q36" s="26"/>
      <c r="R36" s="26"/>
    </row>
    <row r="37" spans="1:18" ht="15">
      <c r="A37" s="29"/>
      <c r="B37" s="15">
        <f>B38/$C$1</f>
        <v>0.3225</v>
      </c>
      <c r="C37" s="15">
        <f>C38/$C$1</f>
        <v>0.1825</v>
      </c>
      <c r="D37" s="15">
        <f>D38/$C$1</f>
        <v>0.15</v>
      </c>
      <c r="E37" s="15">
        <f>E38/$C$1</f>
        <v>0.145</v>
      </c>
      <c r="F37" s="15">
        <f>F38/$C$1</f>
        <v>0.0275</v>
      </c>
      <c r="H37" s="23"/>
      <c r="I37" s="23"/>
      <c r="J37" s="26"/>
      <c r="K37" s="26"/>
      <c r="L37" s="26"/>
      <c r="M37" s="26"/>
      <c r="N37" s="26"/>
      <c r="O37" s="26"/>
      <c r="P37" s="26"/>
      <c r="Q37" s="26"/>
      <c r="R37" s="26"/>
    </row>
    <row r="38" spans="1:18" ht="15">
      <c r="A38" s="23"/>
      <c r="B38" s="22">
        <f>15+Hoja3!C37+Hoja4!E37</f>
        <v>129</v>
      </c>
      <c r="C38" s="22">
        <f>20+Hoja3!B37+Hoja4!D37</f>
        <v>73</v>
      </c>
      <c r="D38" s="22">
        <f>39+Hoja3!D37+Hoja4!B37</f>
        <v>60</v>
      </c>
      <c r="E38" s="22">
        <f>24+Hoja3!E37+Hoja4!C37</f>
        <v>58</v>
      </c>
      <c r="F38" s="22">
        <f>11+Hoja3!F37+Hoja4!F37</f>
        <v>11</v>
      </c>
      <c r="H38" s="23"/>
      <c r="I38" s="23"/>
      <c r="J38" s="26"/>
      <c r="K38" s="26"/>
      <c r="L38" s="26"/>
      <c r="M38" s="26"/>
      <c r="N38" s="26"/>
      <c r="O38" s="26"/>
      <c r="P38" s="26"/>
      <c r="Q38" s="26"/>
      <c r="R38" s="26"/>
    </row>
    <row r="39" spans="1:18" ht="15">
      <c r="A39" s="29">
        <v>13</v>
      </c>
      <c r="B39" s="44" t="s">
        <v>46</v>
      </c>
      <c r="C39" s="4" t="s">
        <v>44</v>
      </c>
      <c r="D39" s="4" t="s">
        <v>45</v>
      </c>
      <c r="G39" s="23"/>
      <c r="H39" s="23"/>
      <c r="I39" s="23"/>
      <c r="J39" s="26"/>
      <c r="K39" s="26"/>
      <c r="L39" s="26"/>
      <c r="M39" s="26"/>
      <c r="N39" s="26"/>
      <c r="O39" s="26"/>
      <c r="P39" s="26"/>
      <c r="Q39" s="26"/>
      <c r="R39" s="26"/>
    </row>
    <row r="40" spans="1:18" ht="15">
      <c r="A40" s="29"/>
      <c r="B40" s="15">
        <f>B41/$C$1</f>
        <v>0.3775</v>
      </c>
      <c r="C40" s="15">
        <f>C41/$C$1</f>
        <v>0.275</v>
      </c>
      <c r="D40" s="15">
        <f>D41/$C$1</f>
        <v>0.1775</v>
      </c>
      <c r="G40" s="23"/>
      <c r="H40" s="23"/>
      <c r="I40" s="23"/>
      <c r="J40" s="26"/>
      <c r="K40" s="26"/>
      <c r="L40" s="26"/>
      <c r="M40" s="26"/>
      <c r="N40" s="26"/>
      <c r="O40" s="26"/>
      <c r="P40" s="26"/>
      <c r="Q40" s="26"/>
      <c r="R40" s="26"/>
    </row>
    <row r="41" spans="1:18" ht="15">
      <c r="A41" s="23"/>
      <c r="B41" s="22">
        <f>26+Hoja3!B40+Hoja4!D40</f>
        <v>151</v>
      </c>
      <c r="C41" s="22">
        <f>48+Hoja3!C40+Hoja4!B40</f>
        <v>110</v>
      </c>
      <c r="D41" s="22">
        <f>35+Hoja3!D40+Hoja4!C40</f>
        <v>71</v>
      </c>
      <c r="G41" s="23"/>
      <c r="H41" s="23"/>
      <c r="I41" s="23"/>
      <c r="J41" s="26"/>
      <c r="K41" s="26"/>
      <c r="L41" s="26"/>
      <c r="M41" s="26"/>
      <c r="N41" s="26"/>
      <c r="O41" s="26"/>
      <c r="P41" s="26"/>
      <c r="Q41" s="26"/>
      <c r="R41" s="26"/>
    </row>
    <row r="42" spans="1:18" ht="15">
      <c r="A42" s="29">
        <v>14</v>
      </c>
      <c r="B42" s="4" t="s">
        <v>1</v>
      </c>
      <c r="C42" s="4" t="s">
        <v>0</v>
      </c>
      <c r="D42" s="24"/>
      <c r="E42" s="24"/>
      <c r="F42" s="24"/>
      <c r="G42" s="24"/>
      <c r="H42" s="24"/>
      <c r="I42" s="27"/>
      <c r="J42" s="26"/>
      <c r="K42" s="26"/>
      <c r="L42" s="26"/>
      <c r="M42" s="26"/>
      <c r="N42" s="26"/>
      <c r="O42" s="26"/>
      <c r="P42" s="26"/>
      <c r="Q42" s="26"/>
      <c r="R42" s="26"/>
    </row>
    <row r="43" spans="1:18" ht="15">
      <c r="A43" s="29"/>
      <c r="B43" s="15">
        <f>B44/$C$1</f>
        <v>0.4325</v>
      </c>
      <c r="C43" s="15">
        <f>C44/$C$1</f>
        <v>0.3975</v>
      </c>
      <c r="D43" s="24"/>
      <c r="E43" s="24"/>
      <c r="F43" s="24"/>
      <c r="G43" s="24"/>
      <c r="H43" s="24"/>
      <c r="I43" s="27"/>
      <c r="J43" s="26"/>
      <c r="K43" s="26"/>
      <c r="L43" s="26"/>
      <c r="M43" s="26"/>
      <c r="N43" s="26"/>
      <c r="O43" s="26"/>
      <c r="P43" s="26"/>
      <c r="Q43" s="26"/>
      <c r="R43" s="26"/>
    </row>
    <row r="44" spans="1:18" ht="15">
      <c r="A44" s="23"/>
      <c r="B44" s="22">
        <f>64+Hoja3!C43+Hoja4!B43</f>
        <v>173</v>
      </c>
      <c r="C44" s="22">
        <f>45+Hoja3!B43+Hoja4!C43</f>
        <v>159</v>
      </c>
      <c r="D44" s="24"/>
      <c r="E44" s="24"/>
      <c r="F44" s="24"/>
      <c r="G44" s="24"/>
      <c r="H44" s="23"/>
      <c r="I44" s="23"/>
      <c r="J44" s="26"/>
      <c r="K44" s="26"/>
      <c r="L44" s="26"/>
      <c r="M44" s="26"/>
      <c r="N44" s="26"/>
      <c r="O44" s="26"/>
      <c r="P44" s="26"/>
      <c r="Q44" s="26"/>
      <c r="R44" s="26"/>
    </row>
    <row r="45" spans="1:18" ht="15">
      <c r="A45" s="29">
        <v>15</v>
      </c>
      <c r="B45" s="4" t="s">
        <v>0</v>
      </c>
      <c r="C45" s="4" t="s">
        <v>1</v>
      </c>
      <c r="E45" s="24"/>
      <c r="F45" s="24"/>
      <c r="G45" s="24"/>
      <c r="H45" s="23"/>
      <c r="I45" s="23"/>
      <c r="J45" s="26"/>
      <c r="K45" s="26"/>
      <c r="L45" s="26"/>
      <c r="M45" s="26"/>
      <c r="N45" s="26"/>
      <c r="O45" s="26"/>
      <c r="P45" s="26"/>
      <c r="Q45" s="26"/>
      <c r="R45" s="26"/>
    </row>
    <row r="46" spans="1:18" ht="15">
      <c r="A46" s="29"/>
      <c r="B46" s="15">
        <f>B47/$C$1</f>
        <v>0.4975</v>
      </c>
      <c r="C46" s="15">
        <f>C47/$C$1</f>
        <v>0.3325</v>
      </c>
      <c r="E46" s="24"/>
      <c r="F46" s="24"/>
      <c r="G46" s="24"/>
      <c r="H46" s="23"/>
      <c r="I46" s="23"/>
      <c r="J46" s="26"/>
      <c r="K46" s="26"/>
      <c r="L46" s="26"/>
      <c r="M46" s="26"/>
      <c r="N46" s="26"/>
      <c r="O46" s="26"/>
      <c r="P46" s="26"/>
      <c r="Q46" s="26"/>
      <c r="R46" s="26"/>
    </row>
    <row r="47" spans="1:18" ht="15">
      <c r="A47" s="23"/>
      <c r="B47" s="22">
        <f>26+Hoja3!B46+Hoja4!C46</f>
        <v>199</v>
      </c>
      <c r="C47" s="22">
        <f>83+Hoja3!C46+Hoja4!B46</f>
        <v>133</v>
      </c>
      <c r="E47" s="24"/>
      <c r="F47" s="24"/>
      <c r="G47" s="24"/>
      <c r="H47" s="23"/>
      <c r="I47" s="23"/>
      <c r="J47" s="26"/>
      <c r="K47" s="26"/>
      <c r="L47" s="26"/>
      <c r="M47" s="26"/>
      <c r="N47" s="26"/>
      <c r="O47" s="26"/>
      <c r="P47" s="26"/>
      <c r="Q47" s="26"/>
      <c r="R47" s="26"/>
    </row>
    <row r="48" spans="1:18" ht="15">
      <c r="A48" s="29">
        <v>16</v>
      </c>
      <c r="B48" s="4" t="s">
        <v>0</v>
      </c>
      <c r="C48" s="4" t="s">
        <v>1</v>
      </c>
      <c r="D48" s="44" t="s">
        <v>47</v>
      </c>
      <c r="E48" s="24"/>
      <c r="F48" s="24"/>
      <c r="G48" s="24"/>
      <c r="H48" s="23"/>
      <c r="I48" s="23"/>
      <c r="J48" s="26"/>
      <c r="K48" s="26"/>
      <c r="L48" s="26"/>
      <c r="M48" s="26"/>
      <c r="N48" s="26"/>
      <c r="O48" s="26"/>
      <c r="P48" s="26"/>
      <c r="Q48" s="26"/>
      <c r="R48" s="26"/>
    </row>
    <row r="49" spans="1:18" ht="15">
      <c r="A49" s="29"/>
      <c r="B49" s="15">
        <f>B50/$C$1</f>
        <v>0.7725</v>
      </c>
      <c r="C49" s="15">
        <f>C50/$C$1</f>
        <v>0.0375</v>
      </c>
      <c r="D49" s="15">
        <f>D50/$C$1</f>
        <v>0.02</v>
      </c>
      <c r="E49" s="24"/>
      <c r="F49" s="24"/>
      <c r="G49" s="24"/>
      <c r="H49" s="23"/>
      <c r="I49" s="23"/>
      <c r="J49" s="26"/>
      <c r="K49" s="26"/>
      <c r="L49" s="26"/>
      <c r="M49" s="26"/>
      <c r="N49" s="26"/>
      <c r="O49" s="26"/>
      <c r="P49" s="26"/>
      <c r="Q49" s="26"/>
      <c r="R49" s="26"/>
    </row>
    <row r="50" spans="1:18" ht="15">
      <c r="A50" s="23"/>
      <c r="B50" s="22">
        <f>87+Hoja3!B49+Hoja4!B49</f>
        <v>309</v>
      </c>
      <c r="C50" s="22">
        <f>15+Hoja3!C49+Hoja4!C49</f>
        <v>15</v>
      </c>
      <c r="D50" s="22">
        <f>7+Hoja3!D49+Hoja4!D49</f>
        <v>8</v>
      </c>
      <c r="E50" s="23"/>
      <c r="F50" s="23"/>
      <c r="G50" s="23"/>
      <c r="H50" s="23"/>
      <c r="I50" s="23"/>
      <c r="J50" s="26"/>
      <c r="K50" s="26"/>
      <c r="L50" s="26"/>
      <c r="M50" s="26"/>
      <c r="N50" s="26"/>
      <c r="O50" s="26"/>
      <c r="P50" s="26"/>
      <c r="Q50" s="26"/>
      <c r="R50" s="26"/>
    </row>
    <row r="51" spans="1:18" ht="15">
      <c r="A51" s="29">
        <v>17</v>
      </c>
      <c r="B51" s="4" t="s">
        <v>0</v>
      </c>
      <c r="C51" s="44" t="s">
        <v>47</v>
      </c>
      <c r="D51" s="4" t="s">
        <v>1</v>
      </c>
      <c r="F51" s="23"/>
      <c r="G51" s="23"/>
      <c r="H51" s="23"/>
      <c r="I51" s="23"/>
      <c r="J51" s="26"/>
      <c r="K51" s="26"/>
      <c r="L51" s="26"/>
      <c r="M51" s="26"/>
      <c r="N51" s="26"/>
      <c r="O51" s="26"/>
      <c r="P51" s="26"/>
      <c r="Q51" s="26"/>
      <c r="R51" s="26"/>
    </row>
    <row r="52" spans="1:18" ht="15">
      <c r="A52" s="29"/>
      <c r="B52" s="15">
        <f>B53/$C$1</f>
        <v>0.655</v>
      </c>
      <c r="C52" s="15">
        <f>C53/$C$1</f>
        <v>0.1</v>
      </c>
      <c r="D52" s="15">
        <f>D53/$C$1</f>
        <v>0.075</v>
      </c>
      <c r="F52" s="23"/>
      <c r="G52" s="23"/>
      <c r="H52" s="23"/>
      <c r="I52" s="23"/>
      <c r="J52" s="26"/>
      <c r="K52" s="26"/>
      <c r="L52" s="26"/>
      <c r="M52" s="26"/>
      <c r="N52" s="26"/>
      <c r="O52" s="26"/>
      <c r="P52" s="26"/>
      <c r="Q52" s="26"/>
      <c r="R52" s="26"/>
    </row>
    <row r="53" spans="1:18" ht="15">
      <c r="A53" s="23"/>
      <c r="B53" s="22">
        <f>75+Hoja3!B52+Hoja4!B52</f>
        <v>262</v>
      </c>
      <c r="C53" s="22">
        <f>11+Hoja3!D52+Hoja4!D52</f>
        <v>40</v>
      </c>
      <c r="D53" s="22">
        <f>23+Hoja3!C52+Hoja4!C52</f>
        <v>30</v>
      </c>
      <c r="F53" s="23"/>
      <c r="G53" s="23"/>
      <c r="H53" s="23"/>
      <c r="I53" s="23"/>
      <c r="J53" s="26"/>
      <c r="K53" s="26"/>
      <c r="L53" s="26"/>
      <c r="M53" s="26"/>
      <c r="N53" s="26"/>
      <c r="O53" s="26"/>
      <c r="P53" s="26"/>
      <c r="Q53" s="26"/>
      <c r="R53" s="26"/>
    </row>
    <row r="54" spans="1:18" ht="15">
      <c r="A54" s="23"/>
      <c r="B54" s="25"/>
      <c r="C54" s="25"/>
      <c r="D54" s="25"/>
      <c r="E54" s="23"/>
      <c r="F54" s="23"/>
      <c r="G54" s="23"/>
      <c r="H54" s="23"/>
      <c r="I54" s="23"/>
      <c r="J54" s="26"/>
      <c r="K54" s="26"/>
      <c r="L54" s="26"/>
      <c r="M54" s="26"/>
      <c r="N54" s="26"/>
      <c r="O54" s="26"/>
      <c r="P54" s="26"/>
      <c r="Q54" s="26"/>
      <c r="R54" s="26"/>
    </row>
    <row r="55" spans="1:18" ht="15">
      <c r="A55" s="23"/>
      <c r="B55" s="24"/>
      <c r="C55" s="24"/>
      <c r="D55" s="24"/>
      <c r="E55" s="23"/>
      <c r="F55" s="23"/>
      <c r="G55" s="23"/>
      <c r="H55" s="23"/>
      <c r="I55" s="23"/>
      <c r="J55" s="26"/>
      <c r="K55" s="26"/>
      <c r="L55" s="26"/>
      <c r="M55" s="26"/>
      <c r="N55" s="26"/>
      <c r="O55" s="26"/>
      <c r="P55" s="26"/>
      <c r="Q55" s="26"/>
      <c r="R55" s="26"/>
    </row>
    <row r="56" spans="1:18" ht="15">
      <c r="A56" s="23"/>
      <c r="B56" s="24"/>
      <c r="C56" s="24"/>
      <c r="D56" s="24"/>
      <c r="E56" s="23"/>
      <c r="F56" s="23"/>
      <c r="G56" s="23"/>
      <c r="H56" s="23"/>
      <c r="I56" s="23"/>
      <c r="J56" s="26"/>
      <c r="K56" s="26"/>
      <c r="L56" s="26"/>
      <c r="M56" s="26"/>
      <c r="N56" s="26"/>
      <c r="O56" s="26"/>
      <c r="P56" s="26"/>
      <c r="Q56" s="26"/>
      <c r="R56" s="26"/>
    </row>
    <row r="57" spans="1:18" ht="15">
      <c r="A57" s="23"/>
      <c r="B57" s="25"/>
      <c r="C57" s="25"/>
      <c r="D57" s="25"/>
      <c r="E57" s="23"/>
      <c r="F57" s="23"/>
      <c r="G57" s="23"/>
      <c r="H57" s="23"/>
      <c r="I57" s="23"/>
      <c r="J57" s="26"/>
      <c r="K57" s="26"/>
      <c r="L57" s="26"/>
      <c r="M57" s="26"/>
      <c r="N57" s="26"/>
      <c r="O57" s="26"/>
      <c r="P57" s="26"/>
      <c r="Q57" s="26"/>
      <c r="R57" s="26"/>
    </row>
    <row r="58" spans="1:18" ht="15">
      <c r="A58" s="23"/>
      <c r="B58" s="24"/>
      <c r="C58" s="24"/>
      <c r="D58" s="24"/>
      <c r="E58" s="23"/>
      <c r="F58" s="23"/>
      <c r="G58" s="23"/>
      <c r="H58" s="23"/>
      <c r="I58" s="23"/>
      <c r="J58" s="26"/>
      <c r="K58" s="26"/>
      <c r="L58" s="26"/>
      <c r="M58" s="26"/>
      <c r="N58" s="26"/>
      <c r="O58" s="26"/>
      <c r="P58" s="26"/>
      <c r="Q58" s="26"/>
      <c r="R58" s="26"/>
    </row>
    <row r="59" spans="1:18" ht="15">
      <c r="A59" s="23"/>
      <c r="B59" s="24"/>
      <c r="C59" s="24"/>
      <c r="D59" s="24"/>
      <c r="E59" s="24"/>
      <c r="F59" s="24"/>
      <c r="G59" s="23"/>
      <c r="H59" s="23"/>
      <c r="I59" s="23"/>
      <c r="J59" s="26"/>
      <c r="K59" s="26"/>
      <c r="L59" s="26"/>
      <c r="M59" s="26"/>
      <c r="N59" s="26"/>
      <c r="O59" s="26"/>
      <c r="P59" s="26"/>
      <c r="Q59" s="26"/>
      <c r="R59" s="26"/>
    </row>
    <row r="60" spans="1:18" ht="15">
      <c r="A60" s="23"/>
      <c r="B60" s="25"/>
      <c r="C60" s="25"/>
      <c r="D60" s="25"/>
      <c r="E60" s="25"/>
      <c r="F60" s="25"/>
      <c r="G60" s="23"/>
      <c r="H60" s="23"/>
      <c r="I60" s="23"/>
      <c r="J60" s="26"/>
      <c r="K60" s="26"/>
      <c r="L60" s="26"/>
      <c r="M60" s="26"/>
      <c r="N60" s="26"/>
      <c r="O60" s="26"/>
      <c r="P60" s="26"/>
      <c r="Q60" s="26"/>
      <c r="R60" s="26"/>
    </row>
    <row r="61" spans="1:18" ht="15">
      <c r="A61" s="23"/>
      <c r="B61" s="24"/>
      <c r="C61" s="24"/>
      <c r="D61" s="24"/>
      <c r="E61" s="24"/>
      <c r="F61" s="24"/>
      <c r="G61" s="23"/>
      <c r="H61" s="23"/>
      <c r="I61" s="23"/>
      <c r="J61" s="26"/>
      <c r="K61" s="26"/>
      <c r="L61" s="26"/>
      <c r="M61" s="26"/>
      <c r="N61" s="26"/>
      <c r="O61" s="26"/>
      <c r="P61" s="26"/>
      <c r="Q61" s="26"/>
      <c r="R61" s="26"/>
    </row>
    <row r="62" spans="1:18" ht="15">
      <c r="A62" s="23"/>
      <c r="B62" s="24"/>
      <c r="C62" s="24"/>
      <c r="D62" s="24"/>
      <c r="E62" s="24"/>
      <c r="F62" s="24"/>
      <c r="G62" s="24"/>
      <c r="H62" s="23"/>
      <c r="I62" s="23"/>
      <c r="J62" s="26"/>
      <c r="K62" s="26"/>
      <c r="L62" s="26"/>
      <c r="M62" s="26"/>
      <c r="N62" s="26"/>
      <c r="O62" s="26"/>
      <c r="P62" s="26"/>
      <c r="Q62" s="26"/>
      <c r="R62" s="26"/>
    </row>
    <row r="63" spans="1:18" ht="15">
      <c r="A63" s="23"/>
      <c r="B63" s="24"/>
      <c r="C63" s="24"/>
      <c r="D63" s="24"/>
      <c r="E63" s="24"/>
      <c r="F63" s="24"/>
      <c r="G63" s="24"/>
      <c r="H63" s="23"/>
      <c r="I63" s="23"/>
      <c r="J63" s="26"/>
      <c r="K63" s="26"/>
      <c r="L63" s="26"/>
      <c r="M63" s="26"/>
      <c r="N63" s="26"/>
      <c r="O63" s="26"/>
      <c r="P63" s="26"/>
      <c r="Q63" s="26"/>
      <c r="R63" s="26"/>
    </row>
    <row r="64" spans="1:9" ht="15">
      <c r="A64" s="1"/>
      <c r="B64" s="4"/>
      <c r="C64" s="4"/>
      <c r="D64" s="3"/>
      <c r="E64" s="3"/>
      <c r="F64" s="3"/>
      <c r="G64" s="3"/>
      <c r="H64" s="3"/>
      <c r="I64" s="3"/>
    </row>
    <row r="65" spans="1:9" ht="15">
      <c r="A65" s="3"/>
      <c r="B65" s="5"/>
      <c r="C65" s="5"/>
      <c r="D65" s="3"/>
      <c r="E65" s="3"/>
      <c r="F65" s="3"/>
      <c r="G65" s="3"/>
      <c r="H65" s="3"/>
      <c r="I65" s="3"/>
    </row>
    <row r="66" spans="1:9" ht="15">
      <c r="A66" s="3"/>
      <c r="B66" s="2"/>
      <c r="C66" s="2"/>
      <c r="D66" s="3"/>
      <c r="E66" s="3"/>
      <c r="F66" s="3"/>
      <c r="G66" s="3"/>
      <c r="H66" s="3"/>
      <c r="I66" s="3"/>
    </row>
    <row r="67" spans="1:9" ht="15">
      <c r="A67" s="1"/>
      <c r="B67" s="4"/>
      <c r="C67" s="4"/>
      <c r="D67" s="3"/>
      <c r="E67" s="3"/>
      <c r="F67" s="3"/>
      <c r="G67" s="3"/>
      <c r="H67" s="3"/>
      <c r="I67" s="3"/>
    </row>
    <row r="68" spans="1:9" ht="15">
      <c r="A68" s="3"/>
      <c r="B68" s="5"/>
      <c r="C68" s="5"/>
      <c r="D68" s="3"/>
      <c r="E68" s="3"/>
      <c r="F68" s="3"/>
      <c r="G68" s="3"/>
      <c r="H68" s="3"/>
      <c r="I68" s="3"/>
    </row>
    <row r="69" spans="1:9" ht="15">
      <c r="A69" s="3"/>
      <c r="B69" s="2"/>
      <c r="C69" s="2"/>
      <c r="D69" s="3"/>
      <c r="E69" s="3"/>
      <c r="F69" s="3"/>
      <c r="G69" s="3"/>
      <c r="H69" s="3"/>
      <c r="I69" s="3"/>
    </row>
    <row r="70" spans="1:9" ht="15">
      <c r="A70" s="1"/>
      <c r="B70" s="4"/>
      <c r="C70" s="4"/>
      <c r="D70" s="4"/>
      <c r="E70" s="3"/>
      <c r="F70" s="3"/>
      <c r="G70" s="3"/>
      <c r="H70" s="3"/>
      <c r="I70" s="3"/>
    </row>
    <row r="71" spans="1:9" ht="15">
      <c r="A71" s="3"/>
      <c r="B71" s="5"/>
      <c r="C71" s="5"/>
      <c r="D71" s="5"/>
      <c r="E71" s="3"/>
      <c r="F71" s="3"/>
      <c r="G71" s="3"/>
      <c r="H71" s="3"/>
      <c r="I71" s="3"/>
    </row>
    <row r="72" spans="1:9" ht="15">
      <c r="A72" s="3"/>
      <c r="B72" s="2"/>
      <c r="C72" s="2"/>
      <c r="D72" s="2"/>
      <c r="E72" s="3"/>
      <c r="F72" s="3"/>
      <c r="G72" s="3"/>
      <c r="H72" s="3"/>
      <c r="I72" s="3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zoomScalePageLayoutView="0" workbookViewId="0" topLeftCell="A1">
      <selection activeCell="H148" sqref="H148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D1">
      <selection activeCell="E26" sqref="E26"/>
    </sheetView>
  </sheetViews>
  <sheetFormatPr defaultColWidth="11.421875" defaultRowHeight="12.75"/>
  <cols>
    <col min="1" max="1" width="16.8515625" style="0" hidden="1" customWidth="1"/>
    <col min="2" max="2" width="17.421875" style="0" hidden="1" customWidth="1"/>
    <col min="3" max="3" width="16.7109375" style="0" hidden="1" customWidth="1"/>
    <col min="4" max="4" width="14.7109375" style="0" customWidth="1"/>
    <col min="5" max="5" width="12.57421875" style="0" customWidth="1"/>
    <col min="6" max="6" width="11.7109375" style="0" customWidth="1"/>
    <col min="7" max="7" width="18.8515625" style="0" customWidth="1"/>
  </cols>
  <sheetData>
    <row r="1" spans="1:12" ht="15">
      <c r="A1" s="4" t="s">
        <v>0</v>
      </c>
      <c r="B1" s="4" t="s">
        <v>1</v>
      </c>
      <c r="C1" s="44" t="s">
        <v>47</v>
      </c>
      <c r="D1" s="4"/>
      <c r="E1" s="4"/>
      <c r="F1" s="44"/>
      <c r="G1" s="9"/>
      <c r="H1" s="10"/>
      <c r="I1" s="10"/>
      <c r="J1" s="10"/>
      <c r="K1" s="10"/>
      <c r="L1" s="10"/>
    </row>
    <row r="2" spans="1:12" ht="15">
      <c r="A2" s="22"/>
      <c r="B2" s="22"/>
      <c r="C2" s="22"/>
      <c r="F2" s="22"/>
      <c r="G2" s="10"/>
      <c r="H2" s="10"/>
      <c r="I2" s="10"/>
      <c r="J2" s="10"/>
      <c r="K2" s="10"/>
      <c r="L2" s="10"/>
    </row>
    <row r="3" spans="1:12" ht="15">
      <c r="A3" s="22">
        <v>75</v>
      </c>
      <c r="B3" s="22">
        <v>23</v>
      </c>
      <c r="C3" s="22">
        <v>2</v>
      </c>
      <c r="D3" s="22"/>
      <c r="E3" s="22"/>
      <c r="F3" s="22"/>
      <c r="G3" s="10"/>
      <c r="H3" s="10"/>
      <c r="I3" s="10"/>
      <c r="J3" s="10"/>
      <c r="K3" s="10"/>
      <c r="L3" s="10"/>
    </row>
    <row r="4" spans="4:12" ht="12.75">
      <c r="D4" s="17"/>
      <c r="E4" s="10"/>
      <c r="F4" s="10"/>
      <c r="G4" s="10"/>
      <c r="H4" s="10"/>
      <c r="I4" s="10"/>
      <c r="J4" s="10"/>
      <c r="K4" s="10"/>
      <c r="L4" s="10"/>
    </row>
    <row r="5" spans="6:12" ht="12.75">
      <c r="F5" s="10"/>
      <c r="G5" s="17"/>
      <c r="H5" s="17"/>
      <c r="I5" s="17"/>
      <c r="J5" s="17"/>
      <c r="K5" s="10"/>
      <c r="L5" s="10"/>
    </row>
    <row r="6" spans="6:12" ht="12.75">
      <c r="F6" s="10"/>
      <c r="G6" s="17"/>
      <c r="H6" s="17"/>
      <c r="I6" s="17"/>
      <c r="J6" s="17"/>
      <c r="K6" s="10"/>
      <c r="L6" s="10"/>
    </row>
    <row r="7" spans="6:12" ht="12.75">
      <c r="F7" s="10"/>
      <c r="G7" s="17"/>
      <c r="H7" s="17"/>
      <c r="I7" s="17"/>
      <c r="J7" s="17"/>
      <c r="K7" s="10"/>
      <c r="L7" s="10"/>
    </row>
    <row r="8" spans="1:12" ht="12.75">
      <c r="A8" s="17"/>
      <c r="B8" s="17"/>
      <c r="C8" s="17"/>
      <c r="D8" s="17"/>
      <c r="E8" s="10"/>
      <c r="F8" s="10"/>
      <c r="G8" s="10"/>
      <c r="H8" s="10"/>
      <c r="I8" s="10"/>
      <c r="J8" s="10"/>
      <c r="K8" s="10"/>
      <c r="L8" s="10"/>
    </row>
    <row r="9" spans="1:12" ht="12.75">
      <c r="A9" s="17"/>
      <c r="B9" s="17"/>
      <c r="C9" s="17"/>
      <c r="D9" s="17"/>
      <c r="E9" s="10"/>
      <c r="F9" s="10"/>
      <c r="G9" s="10"/>
      <c r="H9" s="10"/>
      <c r="I9" s="10"/>
      <c r="J9" s="10"/>
      <c r="K9" s="10"/>
      <c r="L9" s="10"/>
    </row>
    <row r="10" spans="1:12" ht="12.75">
      <c r="A10" s="17"/>
      <c r="B10" s="17"/>
      <c r="C10" s="17"/>
      <c r="D10" s="17"/>
      <c r="E10" s="10"/>
      <c r="F10" s="10"/>
      <c r="G10" s="10"/>
      <c r="H10" s="10"/>
      <c r="I10" s="10"/>
      <c r="J10" s="10"/>
      <c r="K10" s="10"/>
      <c r="L10" s="10"/>
    </row>
    <row r="11" spans="1:12" ht="12.75">
      <c r="A11" s="17"/>
      <c r="B11" s="17"/>
      <c r="C11" s="17"/>
      <c r="D11" s="17"/>
      <c r="E11" s="10"/>
      <c r="F11" s="10"/>
      <c r="G11" s="10"/>
      <c r="H11" s="10"/>
      <c r="I11" s="10"/>
      <c r="J11" s="10"/>
      <c r="K11" s="10"/>
      <c r="L11" s="10"/>
    </row>
    <row r="12" spans="1:12" ht="12.75">
      <c r="A12" s="17"/>
      <c r="B12" s="17"/>
      <c r="C12" s="17"/>
      <c r="D12" s="17"/>
      <c r="E12" s="10"/>
      <c r="F12" s="10"/>
      <c r="G12" s="10"/>
      <c r="H12" s="10"/>
      <c r="I12" s="10"/>
      <c r="J12" s="10"/>
      <c r="K12" s="10"/>
      <c r="L12" s="10"/>
    </row>
    <row r="13" spans="1:12" ht="12.75">
      <c r="A13" s="17"/>
      <c r="B13" s="17"/>
      <c r="C13" s="17"/>
      <c r="D13" s="17"/>
      <c r="E13" s="10"/>
      <c r="F13" s="10"/>
      <c r="G13" s="10"/>
      <c r="H13" s="10"/>
      <c r="I13" s="10"/>
      <c r="J13" s="10"/>
      <c r="K13" s="10"/>
      <c r="L13" s="10"/>
    </row>
    <row r="14" spans="1:12" ht="12.75">
      <c r="A14" s="17"/>
      <c r="B14" s="17"/>
      <c r="C14" s="17"/>
      <c r="D14" s="17"/>
      <c r="E14" s="10"/>
      <c r="F14" s="10"/>
      <c r="G14" s="10"/>
      <c r="H14" s="10"/>
      <c r="I14" s="10"/>
      <c r="J14" s="10"/>
      <c r="K14" s="10"/>
      <c r="L14" s="10"/>
    </row>
    <row r="15" spans="1:12" ht="12.75">
      <c r="A15" s="17"/>
      <c r="B15" s="17"/>
      <c r="C15" s="17"/>
      <c r="D15" s="17"/>
      <c r="E15" s="10"/>
      <c r="F15" s="10"/>
      <c r="G15" s="10"/>
      <c r="H15" s="10"/>
      <c r="I15" s="10"/>
      <c r="J15" s="10"/>
      <c r="K15" s="10"/>
      <c r="L15" s="10"/>
    </row>
    <row r="16" spans="1:12" ht="12.75">
      <c r="A16" s="17"/>
      <c r="B16" s="17"/>
      <c r="C16" s="17"/>
      <c r="D16" s="17"/>
      <c r="E16" s="10"/>
      <c r="F16" s="10"/>
      <c r="G16" s="10"/>
      <c r="H16" s="10"/>
      <c r="I16" s="10"/>
      <c r="J16" s="10"/>
      <c r="K16" s="10"/>
      <c r="L16" s="10"/>
    </row>
    <row r="17" spans="1:12" ht="12.75">
      <c r="A17" s="17"/>
      <c r="B17" s="17"/>
      <c r="C17" s="17"/>
      <c r="D17" s="17"/>
      <c r="E17" s="10"/>
      <c r="F17" s="10"/>
      <c r="G17" s="10"/>
      <c r="H17" s="10"/>
      <c r="I17" s="10"/>
      <c r="J17" s="10"/>
      <c r="K17" s="10"/>
      <c r="L17" s="10"/>
    </row>
    <row r="18" spans="1:12" ht="12.75">
      <c r="A18" s="17"/>
      <c r="B18" s="17"/>
      <c r="C18" s="17"/>
      <c r="D18" s="17"/>
      <c r="E18" s="10"/>
      <c r="F18" s="10"/>
      <c r="G18" s="10"/>
      <c r="H18" s="10"/>
      <c r="I18" s="10"/>
      <c r="J18" s="10"/>
      <c r="K18" s="10"/>
      <c r="L18" s="10"/>
    </row>
    <row r="19" spans="1:12" ht="12.75">
      <c r="A19" s="17"/>
      <c r="B19" s="17"/>
      <c r="C19" s="17"/>
      <c r="D19" s="17"/>
      <c r="E19" s="10"/>
      <c r="F19" s="10"/>
      <c r="G19" s="10"/>
      <c r="H19" s="10"/>
      <c r="I19" s="10"/>
      <c r="J19" s="10"/>
      <c r="K19" s="10"/>
      <c r="L19" s="10"/>
    </row>
    <row r="20" spans="1:12" ht="12.75">
      <c r="A20" s="17"/>
      <c r="B20" s="17"/>
      <c r="C20" s="17"/>
      <c r="D20" s="17"/>
      <c r="E20" s="10"/>
      <c r="F20" s="10"/>
      <c r="G20" s="10"/>
      <c r="H20" s="10"/>
      <c r="I20" s="10"/>
      <c r="J20" s="10"/>
      <c r="K20" s="10"/>
      <c r="L20" s="10"/>
    </row>
    <row r="21" spans="1:12" ht="12.75">
      <c r="A21" s="17"/>
      <c r="B21" s="17"/>
      <c r="C21" s="17"/>
      <c r="D21" s="17"/>
      <c r="E21" s="10"/>
      <c r="F21" s="10"/>
      <c r="G21" s="10"/>
      <c r="H21" s="10"/>
      <c r="I21" s="10"/>
      <c r="J21" s="10"/>
      <c r="K21" s="10"/>
      <c r="L21" s="10"/>
    </row>
    <row r="22" spans="1:12" ht="12.75">
      <c r="A22" s="17"/>
      <c r="B22" s="17"/>
      <c r="C22" s="17"/>
      <c r="D22" s="17"/>
      <c r="E22" s="10"/>
      <c r="F22" s="10"/>
      <c r="G22" s="10"/>
      <c r="H22" s="10"/>
      <c r="I22" s="10"/>
      <c r="J22" s="10"/>
      <c r="K22" s="10"/>
      <c r="L22" s="10"/>
    </row>
    <row r="23" spans="1:12" ht="12.75">
      <c r="A23" s="17"/>
      <c r="B23" s="17"/>
      <c r="C23" s="17"/>
      <c r="D23" s="17"/>
      <c r="E23" s="10"/>
      <c r="F23" s="10"/>
      <c r="G23" s="10"/>
      <c r="H23" s="10"/>
      <c r="I23" s="10"/>
      <c r="J23" s="10"/>
      <c r="K23" s="10"/>
      <c r="L23" s="10"/>
    </row>
    <row r="24" spans="1:12" ht="12.75">
      <c r="A24" s="17"/>
      <c r="B24" s="17"/>
      <c r="C24" s="17"/>
      <c r="D24" s="17"/>
      <c r="E24" s="10"/>
      <c r="F24" s="10"/>
      <c r="G24" s="10"/>
      <c r="H24" s="10"/>
      <c r="I24" s="10"/>
      <c r="J24" s="10"/>
      <c r="K24" s="10"/>
      <c r="L24" s="10"/>
    </row>
    <row r="25" spans="1:12" ht="12.75">
      <c r="A25" s="17"/>
      <c r="B25" s="17"/>
      <c r="C25" s="17"/>
      <c r="D25" s="17"/>
      <c r="E25" s="10"/>
      <c r="F25" s="10"/>
      <c r="G25" s="10"/>
      <c r="H25" s="10"/>
      <c r="I25" s="10"/>
      <c r="J25" s="10"/>
      <c r="K25" s="10"/>
      <c r="L25" s="10"/>
    </row>
    <row r="26" spans="1:12" ht="12.75">
      <c r="A26" s="17"/>
      <c r="B26" s="17"/>
      <c r="C26" s="17"/>
      <c r="D26" s="17"/>
      <c r="E26" s="10"/>
      <c r="F26" s="10"/>
      <c r="G26" s="10"/>
      <c r="H26" s="10"/>
      <c r="I26" s="10"/>
      <c r="J26" s="10"/>
      <c r="K26" s="10"/>
      <c r="L26" s="10"/>
    </row>
    <row r="27" spans="1:12" ht="12.75">
      <c r="A27" s="17"/>
      <c r="B27" s="17"/>
      <c r="C27" s="17"/>
      <c r="D27" s="17"/>
      <c r="E27" s="10"/>
      <c r="F27" s="10"/>
      <c r="G27" s="10"/>
      <c r="H27" s="10"/>
      <c r="I27" s="10"/>
      <c r="J27" s="10"/>
      <c r="K27" s="10"/>
      <c r="L27" s="10"/>
    </row>
    <row r="28" spans="1:12" ht="12.75">
      <c r="A28" s="17"/>
      <c r="B28" s="17"/>
      <c r="C28" s="17"/>
      <c r="D28" s="17"/>
      <c r="E28" s="10"/>
      <c r="F28" s="10"/>
      <c r="G28" s="10"/>
      <c r="H28" s="10"/>
      <c r="I28" s="10"/>
      <c r="J28" s="10"/>
      <c r="K28" s="10"/>
      <c r="L28" s="10"/>
    </row>
    <row r="29" spans="1:12" ht="12.75">
      <c r="A29" s="17"/>
      <c r="B29" s="17"/>
      <c r="C29" s="17"/>
      <c r="D29" s="17"/>
      <c r="E29" s="10"/>
      <c r="F29" s="10"/>
      <c r="G29" s="10"/>
      <c r="H29" s="10"/>
      <c r="I29" s="10"/>
      <c r="J29" s="10"/>
      <c r="K29" s="10"/>
      <c r="L29" s="10"/>
    </row>
    <row r="30" spans="1:12" ht="12.75">
      <c r="A30" s="17"/>
      <c r="B30" s="17"/>
      <c r="C30" s="17"/>
      <c r="D30" s="17"/>
      <c r="E30" s="10"/>
      <c r="F30" s="10"/>
      <c r="G30" s="10"/>
      <c r="H30" s="10"/>
      <c r="I30" s="10"/>
      <c r="J30" s="10"/>
      <c r="K30" s="10"/>
      <c r="L30" s="10"/>
    </row>
    <row r="31" spans="1:12" ht="15">
      <c r="A31" s="16"/>
      <c r="B31" s="16"/>
      <c r="C31" s="16"/>
      <c r="D31" s="16"/>
      <c r="E31" s="9"/>
      <c r="F31" s="9"/>
      <c r="G31" s="9"/>
      <c r="H31" s="10"/>
      <c r="I31" s="10"/>
      <c r="J31" s="10"/>
      <c r="K31" s="10"/>
      <c r="L31" s="10"/>
    </row>
    <row r="32" spans="1:12" ht="12.75">
      <c r="A32" s="17"/>
      <c r="B32" s="17"/>
      <c r="C32" s="17"/>
      <c r="D32" s="17"/>
      <c r="E32" s="10"/>
      <c r="F32" s="10"/>
      <c r="G32" s="10"/>
      <c r="H32" s="10"/>
      <c r="I32" s="10"/>
      <c r="J32" s="10"/>
      <c r="K32" s="10"/>
      <c r="L32" s="10"/>
    </row>
    <row r="33" spans="1:12" ht="12.75">
      <c r="A33" s="17"/>
      <c r="B33" s="17"/>
      <c r="C33" s="17"/>
      <c r="D33" s="17"/>
      <c r="E33" s="10"/>
      <c r="F33" s="10"/>
      <c r="G33" s="10"/>
      <c r="H33" s="10"/>
      <c r="I33" s="10"/>
      <c r="J33" s="10"/>
      <c r="K33" s="10"/>
      <c r="L33" s="10"/>
    </row>
    <row r="34" spans="1:12" ht="12.75">
      <c r="A34" s="17"/>
      <c r="B34" s="17"/>
      <c r="C34" s="17"/>
      <c r="D34" s="17"/>
      <c r="E34" s="10"/>
      <c r="F34" s="10"/>
      <c r="G34" s="10"/>
      <c r="H34" s="10"/>
      <c r="I34" s="10"/>
      <c r="J34" s="10"/>
      <c r="K34" s="10"/>
      <c r="L34" s="10"/>
    </row>
    <row r="35" spans="1:12" ht="13.5" thickBot="1">
      <c r="A35" s="20"/>
      <c r="B35" s="20"/>
      <c r="C35" s="20"/>
      <c r="D35" s="20"/>
      <c r="E35" s="11"/>
      <c r="F35" s="10"/>
      <c r="G35" s="10"/>
      <c r="H35" s="10"/>
      <c r="I35" s="10"/>
      <c r="J35" s="10"/>
      <c r="K35" s="10"/>
      <c r="L35" s="10"/>
    </row>
    <row r="36" spans="1:12" ht="23.25">
      <c r="A36" s="21">
        <f>SUM(A2:A35)</f>
        <v>75</v>
      </c>
      <c r="B36" s="21">
        <f>SUM(B2:B35)</f>
        <v>23</v>
      </c>
      <c r="C36" s="21">
        <f>SUM(C2:C35)</f>
        <v>2</v>
      </c>
      <c r="D36" s="21">
        <f>SUM(D2:D35)</f>
        <v>0</v>
      </c>
      <c r="E36" s="21">
        <f>SUM(E2:E35)</f>
        <v>0</v>
      </c>
      <c r="F36" s="12">
        <f>SUM(A36:E36)</f>
        <v>100</v>
      </c>
      <c r="G36" s="10"/>
      <c r="H36" s="10"/>
      <c r="I36" s="10"/>
      <c r="J36" s="10"/>
      <c r="K36" s="10"/>
      <c r="L36" s="10"/>
    </row>
    <row r="37" spans="1:12" ht="12.75">
      <c r="A37" s="17"/>
      <c r="B37" s="17"/>
      <c r="C37" s="17"/>
      <c r="D37" s="17"/>
      <c r="E37" s="10"/>
      <c r="F37" s="10"/>
      <c r="G37" s="10"/>
      <c r="H37" s="10"/>
      <c r="I37" s="10"/>
      <c r="J37" s="10"/>
      <c r="K37" s="10"/>
      <c r="L37" s="10"/>
    </row>
    <row r="38" spans="1:12" ht="12.75">
      <c r="A38" s="17"/>
      <c r="B38" s="17"/>
      <c r="C38" s="17"/>
      <c r="D38" s="17"/>
      <c r="E38" s="10"/>
      <c r="F38" s="10"/>
      <c r="G38" s="10"/>
      <c r="H38" s="10"/>
      <c r="I38" s="10"/>
      <c r="J38" s="10"/>
      <c r="K38" s="10"/>
      <c r="L38" s="10"/>
    </row>
    <row r="39" spans="1:12" ht="12.75">
      <c r="A39" s="17"/>
      <c r="B39" s="17"/>
      <c r="C39" s="17"/>
      <c r="D39" s="17"/>
      <c r="E39" s="10"/>
      <c r="F39" s="10"/>
      <c r="G39" s="10"/>
      <c r="H39" s="10"/>
      <c r="I39" s="10"/>
      <c r="J39" s="10"/>
      <c r="K39" s="10"/>
      <c r="L39" s="10"/>
    </row>
    <row r="40" spans="1:12" ht="12.75">
      <c r="A40" s="17"/>
      <c r="B40" s="17"/>
      <c r="C40" s="17"/>
      <c r="D40" s="17"/>
      <c r="E40" s="10"/>
      <c r="F40" s="10"/>
      <c r="G40" s="10"/>
      <c r="H40" s="10"/>
      <c r="I40" s="10"/>
      <c r="J40" s="10"/>
      <c r="K40" s="10"/>
      <c r="L40" s="10"/>
    </row>
    <row r="41" spans="1:12" ht="12.75">
      <c r="A41" s="17"/>
      <c r="B41" s="17"/>
      <c r="C41" s="17"/>
      <c r="D41" s="17"/>
      <c r="E41" s="10"/>
      <c r="F41" s="10"/>
      <c r="G41" s="10"/>
      <c r="H41" s="10"/>
      <c r="I41" s="10"/>
      <c r="J41" s="10"/>
      <c r="K41" s="10"/>
      <c r="L41" s="10"/>
    </row>
    <row r="42" spans="1:12" ht="12.75">
      <c r="A42" s="17"/>
      <c r="B42" s="17"/>
      <c r="C42" s="17"/>
      <c r="D42" s="17"/>
      <c r="E42" s="10"/>
      <c r="F42" s="10"/>
      <c r="G42" s="10"/>
      <c r="H42" s="10"/>
      <c r="I42" s="10"/>
      <c r="J42" s="10"/>
      <c r="K42" s="10"/>
      <c r="L42" s="10"/>
    </row>
    <row r="43" spans="1:12" ht="12.75">
      <c r="A43" s="17"/>
      <c r="B43" s="17"/>
      <c r="C43" s="17"/>
      <c r="D43" s="17"/>
      <c r="E43" s="10"/>
      <c r="F43" s="10"/>
      <c r="G43" s="10"/>
      <c r="H43" s="10"/>
      <c r="I43" s="10"/>
      <c r="J43" s="10"/>
      <c r="K43" s="10"/>
      <c r="L43" s="10"/>
    </row>
    <row r="44" spans="1:12" ht="12.75">
      <c r="A44" s="17"/>
      <c r="B44" s="17"/>
      <c r="C44" s="17"/>
      <c r="D44" s="17"/>
      <c r="E44" s="10"/>
      <c r="F44" s="10"/>
      <c r="G44" s="10"/>
      <c r="H44" s="10"/>
      <c r="I44" s="10"/>
      <c r="J44" s="10"/>
      <c r="K44" s="10"/>
      <c r="L44" s="10"/>
    </row>
    <row r="45" spans="1:12" ht="12.75">
      <c r="A45" s="17"/>
      <c r="B45" s="17"/>
      <c r="C45" s="17"/>
      <c r="D45" s="17"/>
      <c r="E45" s="10"/>
      <c r="F45" s="10"/>
      <c r="G45" s="10"/>
      <c r="H45" s="10"/>
      <c r="I45" s="10"/>
      <c r="J45" s="10"/>
      <c r="K45" s="10"/>
      <c r="L45" s="10"/>
    </row>
    <row r="46" spans="1:12" ht="12.75">
      <c r="A46" s="17"/>
      <c r="B46" s="17"/>
      <c r="C46" s="17"/>
      <c r="D46" s="17"/>
      <c r="E46" s="10"/>
      <c r="F46" s="10"/>
      <c r="G46" s="10"/>
      <c r="H46" s="10"/>
      <c r="I46" s="10"/>
      <c r="J46" s="10"/>
      <c r="K46" s="10"/>
      <c r="L46" s="10"/>
    </row>
    <row r="47" spans="1:12" ht="12.75">
      <c r="A47" s="17"/>
      <c r="B47" s="17"/>
      <c r="C47" s="17"/>
      <c r="D47" s="17"/>
      <c r="E47" s="10"/>
      <c r="F47" s="10"/>
      <c r="G47" s="10"/>
      <c r="H47" s="10"/>
      <c r="I47" s="10"/>
      <c r="J47" s="10"/>
      <c r="K47" s="10"/>
      <c r="L47" s="10"/>
    </row>
    <row r="48" spans="1:12" ht="12.75">
      <c r="A48" s="17"/>
      <c r="B48" s="17"/>
      <c r="C48" s="17"/>
      <c r="D48" s="17"/>
      <c r="E48" s="10"/>
      <c r="F48" s="10"/>
      <c r="G48" s="10"/>
      <c r="H48" s="10"/>
      <c r="I48" s="10"/>
      <c r="J48" s="10"/>
      <c r="K48" s="10"/>
      <c r="L48" s="10"/>
    </row>
    <row r="49" spans="1:12" ht="12.75">
      <c r="A49" s="17"/>
      <c r="B49" s="17"/>
      <c r="C49" s="17"/>
      <c r="D49" s="17"/>
      <c r="E49" s="10"/>
      <c r="F49" s="10"/>
      <c r="G49" s="10"/>
      <c r="H49" s="10"/>
      <c r="I49" s="10"/>
      <c r="J49" s="10"/>
      <c r="K49" s="10"/>
      <c r="L49" s="10"/>
    </row>
    <row r="50" spans="1:12" ht="12.75">
      <c r="A50" s="17"/>
      <c r="B50" s="17"/>
      <c r="C50" s="17"/>
      <c r="D50" s="17"/>
      <c r="E50" s="10"/>
      <c r="F50" s="10"/>
      <c r="G50" s="10"/>
      <c r="H50" s="10"/>
      <c r="I50" s="10"/>
      <c r="J50" s="10"/>
      <c r="K50" s="10"/>
      <c r="L50" s="10"/>
    </row>
    <row r="51" spans="1:12" ht="12.75">
      <c r="A51" s="17"/>
      <c r="B51" s="17"/>
      <c r="C51" s="17"/>
      <c r="D51" s="17"/>
      <c r="E51" s="10"/>
      <c r="F51" s="10"/>
      <c r="G51" s="10"/>
      <c r="H51" s="10"/>
      <c r="I51" s="10"/>
      <c r="J51" s="10"/>
      <c r="K51" s="10"/>
      <c r="L51" s="10"/>
    </row>
    <row r="52" spans="1:12" ht="12.75">
      <c r="A52" s="17"/>
      <c r="B52" s="17"/>
      <c r="C52" s="17"/>
      <c r="D52" s="17"/>
      <c r="E52" s="10"/>
      <c r="F52" s="10"/>
      <c r="G52" s="10"/>
      <c r="H52" s="10"/>
      <c r="I52" s="10"/>
      <c r="J52" s="10"/>
      <c r="K52" s="10"/>
      <c r="L52" s="10"/>
    </row>
    <row r="53" spans="1:12" ht="12.75">
      <c r="A53" s="17"/>
      <c r="B53" s="17"/>
      <c r="C53" s="17"/>
      <c r="D53" s="17"/>
      <c r="E53" s="10"/>
      <c r="F53" s="10"/>
      <c r="G53" s="10"/>
      <c r="H53" s="10"/>
      <c r="I53" s="10"/>
      <c r="J53" s="10"/>
      <c r="K53" s="10"/>
      <c r="L53" s="10"/>
    </row>
    <row r="54" spans="1:12" ht="12.75">
      <c r="A54" s="17"/>
      <c r="B54" s="17"/>
      <c r="C54" s="17"/>
      <c r="D54" s="17"/>
      <c r="E54" s="10"/>
      <c r="F54" s="10"/>
      <c r="G54" s="10"/>
      <c r="H54" s="10"/>
      <c r="I54" s="10"/>
      <c r="J54" s="10"/>
      <c r="K54" s="10"/>
      <c r="L54" s="10"/>
    </row>
    <row r="55" spans="1:12" ht="12.75">
      <c r="A55" s="17"/>
      <c r="B55" s="17"/>
      <c r="C55" s="17"/>
      <c r="D55" s="17"/>
      <c r="E55" s="10"/>
      <c r="F55" s="10"/>
      <c r="G55" s="10"/>
      <c r="H55" s="10"/>
      <c r="I55" s="10"/>
      <c r="J55" s="10"/>
      <c r="K55" s="10"/>
      <c r="L55" s="10"/>
    </row>
    <row r="56" spans="1:12" ht="12.75">
      <c r="A56" s="17"/>
      <c r="B56" s="17"/>
      <c r="C56" s="17"/>
      <c r="D56" s="17"/>
      <c r="E56" s="10"/>
      <c r="F56" s="10"/>
      <c r="G56" s="10"/>
      <c r="H56" s="10"/>
      <c r="I56" s="10"/>
      <c r="J56" s="10"/>
      <c r="K56" s="10"/>
      <c r="L56" s="10"/>
    </row>
    <row r="57" spans="1:12" ht="12.75">
      <c r="A57" s="17"/>
      <c r="B57" s="17"/>
      <c r="C57" s="17"/>
      <c r="D57" s="17"/>
      <c r="E57" s="10"/>
      <c r="F57" s="10"/>
      <c r="G57" s="10"/>
      <c r="H57" s="10"/>
      <c r="I57" s="10"/>
      <c r="J57" s="10"/>
      <c r="K57" s="10"/>
      <c r="L57" s="10"/>
    </row>
    <row r="58" spans="1:12" ht="12.75">
      <c r="A58" s="17"/>
      <c r="B58" s="17"/>
      <c r="C58" s="17"/>
      <c r="D58" s="17"/>
      <c r="E58" s="10"/>
      <c r="F58" s="10"/>
      <c r="G58" s="10"/>
      <c r="H58" s="10"/>
      <c r="I58" s="10"/>
      <c r="J58" s="10"/>
      <c r="K58" s="10"/>
      <c r="L58" s="10"/>
    </row>
    <row r="59" spans="1:12" ht="12.75">
      <c r="A59" s="17"/>
      <c r="B59" s="17"/>
      <c r="C59" s="17"/>
      <c r="D59" s="17"/>
      <c r="E59" s="10"/>
      <c r="F59" s="10"/>
      <c r="G59" s="10"/>
      <c r="H59" s="10"/>
      <c r="I59" s="10"/>
      <c r="J59" s="10"/>
      <c r="K59" s="10"/>
      <c r="L59" s="10"/>
    </row>
    <row r="60" spans="1:12" ht="12.75">
      <c r="A60" s="17"/>
      <c r="B60" s="17"/>
      <c r="C60" s="17"/>
      <c r="D60" s="17"/>
      <c r="E60" s="10"/>
      <c r="F60" s="10"/>
      <c r="G60" s="10"/>
      <c r="H60" s="10"/>
      <c r="I60" s="10"/>
      <c r="J60" s="10"/>
      <c r="K60" s="10"/>
      <c r="L60" s="10"/>
    </row>
    <row r="61" spans="1:12" ht="23.25">
      <c r="A61" s="18"/>
      <c r="B61" s="18"/>
      <c r="C61" s="18"/>
      <c r="D61" s="19"/>
      <c r="E61" s="10"/>
      <c r="F61" s="10"/>
      <c r="G61" s="10"/>
      <c r="H61" s="10"/>
      <c r="I61" s="10"/>
      <c r="J61" s="10"/>
      <c r="K61" s="10"/>
      <c r="L61" s="10"/>
    </row>
    <row r="62" spans="1:12" ht="12.75">
      <c r="A62" s="19"/>
      <c r="B62" s="19"/>
      <c r="C62" s="19"/>
      <c r="D62" s="19"/>
      <c r="E62" s="10"/>
      <c r="F62" s="10"/>
      <c r="G62" s="10"/>
      <c r="H62" s="10"/>
      <c r="I62" s="10"/>
      <c r="J62" s="10"/>
      <c r="K62" s="10"/>
      <c r="L62" s="10"/>
    </row>
    <row r="63" spans="1:12" ht="12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</row>
  </sheetData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B7" sqref="B7"/>
    </sheetView>
  </sheetViews>
  <sheetFormatPr defaultColWidth="11.421875" defaultRowHeight="12.75"/>
  <cols>
    <col min="2" max="2" width="13.8515625" style="0" customWidth="1"/>
    <col min="3" max="3" width="12.00390625" style="0" customWidth="1"/>
    <col min="5" max="5" width="13.8515625" style="0" customWidth="1"/>
  </cols>
  <sheetData>
    <row r="1" spans="1:8" ht="15">
      <c r="A1" s="13"/>
      <c r="B1" s="30" t="s">
        <v>2</v>
      </c>
      <c r="C1" s="6">
        <v>134</v>
      </c>
      <c r="D1" s="7"/>
      <c r="E1" s="7"/>
      <c r="F1" s="7"/>
      <c r="G1" s="7"/>
      <c r="H1" s="7"/>
    </row>
    <row r="2" spans="1:8" ht="15">
      <c r="A2" s="30" t="s">
        <v>3</v>
      </c>
      <c r="B2" s="7"/>
      <c r="C2" s="7"/>
      <c r="D2" s="7"/>
      <c r="E2" s="31"/>
      <c r="F2" s="7"/>
      <c r="G2" s="7"/>
      <c r="H2" s="7"/>
    </row>
    <row r="3" spans="1:8" ht="15">
      <c r="A3" s="13">
        <v>1</v>
      </c>
      <c r="B3" s="14" t="s">
        <v>0</v>
      </c>
      <c r="C3" s="14" t="s">
        <v>1</v>
      </c>
      <c r="D3" s="7"/>
      <c r="E3" s="7"/>
      <c r="F3" s="7"/>
      <c r="G3" s="7"/>
      <c r="H3" s="6"/>
    </row>
    <row r="4" spans="1:8" ht="15">
      <c r="A4" s="13"/>
      <c r="B4">
        <v>125</v>
      </c>
      <c r="C4" s="6">
        <v>9</v>
      </c>
      <c r="D4" s="7"/>
      <c r="E4" s="7"/>
      <c r="F4" s="7"/>
      <c r="G4" s="32"/>
      <c r="H4" s="6"/>
    </row>
    <row r="5" spans="1:8" ht="15">
      <c r="A5" s="7"/>
      <c r="C5" s="15"/>
      <c r="D5" s="7"/>
      <c r="E5" s="7"/>
      <c r="F5" s="7"/>
      <c r="G5" s="33"/>
      <c r="H5" s="17"/>
    </row>
    <row r="6" spans="1:8" ht="15">
      <c r="A6" s="13">
        <v>2</v>
      </c>
      <c r="B6" s="14" t="s">
        <v>0</v>
      </c>
      <c r="C6" s="14" t="s">
        <v>1</v>
      </c>
      <c r="D6" s="7"/>
      <c r="E6" s="7"/>
      <c r="F6" s="7"/>
      <c r="G6" s="34"/>
      <c r="H6" s="17"/>
    </row>
    <row r="7" spans="1:8" ht="15">
      <c r="A7" s="7"/>
      <c r="B7" s="45">
        <v>102</v>
      </c>
      <c r="C7" s="45">
        <v>23</v>
      </c>
      <c r="D7" s="7"/>
      <c r="E7" s="7"/>
      <c r="F7" s="7"/>
      <c r="G7" s="34"/>
      <c r="H7" s="35"/>
    </row>
    <row r="8" spans="1:8" ht="15">
      <c r="A8" s="7"/>
      <c r="B8" s="6"/>
      <c r="C8" s="6"/>
      <c r="D8" s="7"/>
      <c r="E8" s="7"/>
      <c r="F8" s="7"/>
      <c r="G8" s="7"/>
      <c r="H8" s="6"/>
    </row>
    <row r="9" spans="1:8" ht="15">
      <c r="A9" s="13">
        <v>3</v>
      </c>
      <c r="B9" s="15" t="s">
        <v>31</v>
      </c>
      <c r="C9" s="15" t="s">
        <v>30</v>
      </c>
      <c r="D9" s="36" t="s">
        <v>32</v>
      </c>
      <c r="E9" s="36" t="s">
        <v>33</v>
      </c>
      <c r="F9" s="37" t="s">
        <v>18</v>
      </c>
      <c r="G9" s="38"/>
      <c r="H9" s="6"/>
    </row>
    <row r="10" spans="1:8" ht="15">
      <c r="A10" s="7"/>
      <c r="B10" s="45">
        <v>15</v>
      </c>
      <c r="C10" s="45">
        <v>9</v>
      </c>
      <c r="D10" s="45">
        <v>36</v>
      </c>
      <c r="E10" s="45">
        <v>32</v>
      </c>
      <c r="F10" s="45">
        <v>10</v>
      </c>
      <c r="G10" s="39"/>
      <c r="H10" s="7"/>
    </row>
    <row r="11" spans="1:8" ht="15">
      <c r="A11" s="7"/>
      <c r="B11" s="6"/>
      <c r="C11" s="38"/>
      <c r="D11" s="40"/>
      <c r="E11" s="40"/>
      <c r="F11" s="40"/>
      <c r="G11" s="7"/>
      <c r="H11" s="7"/>
    </row>
    <row r="12" spans="1:7" ht="15">
      <c r="A12" s="13">
        <v>4</v>
      </c>
      <c r="B12" s="46" t="s">
        <v>48</v>
      </c>
      <c r="C12" s="14" t="s">
        <v>5</v>
      </c>
      <c r="D12" s="14" t="s">
        <v>34</v>
      </c>
      <c r="E12" s="14" t="s">
        <v>6</v>
      </c>
      <c r="F12" s="14" t="s">
        <v>7</v>
      </c>
      <c r="G12" s="14" t="s">
        <v>8</v>
      </c>
    </row>
    <row r="13" spans="1:8" ht="15">
      <c r="A13" s="7"/>
      <c r="B13" s="45">
        <v>0</v>
      </c>
      <c r="C13" s="45">
        <v>1</v>
      </c>
      <c r="D13" s="45">
        <v>82</v>
      </c>
      <c r="E13" s="45">
        <v>19</v>
      </c>
      <c r="F13" s="45">
        <v>0</v>
      </c>
      <c r="G13" s="45">
        <v>0</v>
      </c>
      <c r="H13" s="39"/>
    </row>
    <row r="14" spans="1:8" ht="15">
      <c r="A14" s="7"/>
      <c r="B14" s="6"/>
      <c r="C14" s="6"/>
      <c r="D14" s="6"/>
      <c r="E14" s="6"/>
      <c r="F14" s="6"/>
      <c r="G14" s="6"/>
      <c r="H14" s="7"/>
    </row>
    <row r="15" spans="1:8" ht="15">
      <c r="A15" s="13">
        <v>5</v>
      </c>
      <c r="B15" s="14" t="s">
        <v>9</v>
      </c>
      <c r="C15" s="14" t="s">
        <v>10</v>
      </c>
      <c r="D15" s="14" t="s">
        <v>11</v>
      </c>
      <c r="E15" s="14" t="s">
        <v>12</v>
      </c>
      <c r="F15" s="14" t="s">
        <v>13</v>
      </c>
      <c r="G15" s="14" t="s">
        <v>14</v>
      </c>
      <c r="H15" s="14" t="s">
        <v>15</v>
      </c>
    </row>
    <row r="16" spans="1:8" ht="15">
      <c r="A16" s="7"/>
      <c r="B16" s="47">
        <v>46</v>
      </c>
      <c r="C16" s="47">
        <v>55</v>
      </c>
      <c r="D16" s="48">
        <v>1</v>
      </c>
      <c r="E16" s="47">
        <v>0</v>
      </c>
      <c r="F16" s="47">
        <v>0</v>
      </c>
      <c r="G16" s="47">
        <v>0</v>
      </c>
      <c r="H16" s="47">
        <v>0</v>
      </c>
    </row>
    <row r="17" spans="1:8" ht="15">
      <c r="A17" s="7"/>
      <c r="B17" s="6"/>
      <c r="C17" s="6"/>
      <c r="D17" s="6"/>
      <c r="E17" s="6"/>
      <c r="F17" s="6"/>
      <c r="G17" s="6"/>
      <c r="H17" s="6"/>
    </row>
    <row r="18" spans="1:8" ht="15">
      <c r="A18" s="13">
        <v>6</v>
      </c>
      <c r="B18" s="14" t="s">
        <v>17</v>
      </c>
      <c r="C18" s="14" t="s">
        <v>16</v>
      </c>
      <c r="D18" s="7"/>
      <c r="E18" s="7"/>
      <c r="F18" s="14"/>
      <c r="G18" s="31"/>
      <c r="H18" s="14"/>
    </row>
    <row r="19" spans="1:8" ht="15">
      <c r="A19" s="7"/>
      <c r="B19" s="45">
        <v>65</v>
      </c>
      <c r="C19" s="45">
        <v>37</v>
      </c>
      <c r="D19" s="39"/>
      <c r="E19" s="7"/>
      <c r="F19" s="31"/>
      <c r="G19" s="31"/>
      <c r="H19" s="31"/>
    </row>
    <row r="20" spans="1:7" ht="15">
      <c r="A20" s="7"/>
      <c r="B20" s="6"/>
      <c r="C20" s="6"/>
      <c r="D20" s="7"/>
      <c r="E20" s="7"/>
      <c r="F20" s="6"/>
      <c r="G20" s="31"/>
    </row>
    <row r="21" spans="1:7" ht="15">
      <c r="A21" s="13">
        <v>7</v>
      </c>
      <c r="B21" s="14" t="s">
        <v>19</v>
      </c>
      <c r="C21" s="14" t="s">
        <v>20</v>
      </c>
      <c r="D21" s="14" t="s">
        <v>21</v>
      </c>
      <c r="E21" s="14" t="s">
        <v>22</v>
      </c>
      <c r="F21" s="14" t="s">
        <v>23</v>
      </c>
      <c r="G21" s="7"/>
    </row>
    <row r="22" spans="1:7" ht="15">
      <c r="A22" s="7"/>
      <c r="B22" s="49">
        <v>2</v>
      </c>
      <c r="C22" s="50">
        <v>6</v>
      </c>
      <c r="D22" s="50">
        <v>53</v>
      </c>
      <c r="E22" s="50">
        <v>41</v>
      </c>
      <c r="F22" s="50">
        <v>0</v>
      </c>
      <c r="G22" s="7"/>
    </row>
    <row r="23" spans="1:8" ht="15">
      <c r="A23" s="7"/>
      <c r="B23" s="6"/>
      <c r="C23" s="6"/>
      <c r="D23" s="6"/>
      <c r="E23" s="6"/>
      <c r="F23" s="6"/>
      <c r="G23" s="7"/>
      <c r="H23" s="31"/>
    </row>
    <row r="24" spans="1:8" ht="15">
      <c r="A24" s="30">
        <v>8</v>
      </c>
      <c r="B24" s="14" t="s">
        <v>35</v>
      </c>
      <c r="C24" s="14" t="s">
        <v>36</v>
      </c>
      <c r="D24" s="14" t="s">
        <v>24</v>
      </c>
      <c r="E24" s="14" t="s">
        <v>37</v>
      </c>
      <c r="H24" s="31"/>
    </row>
    <row r="25" spans="1:8" ht="15">
      <c r="A25" s="7"/>
      <c r="B25" s="51">
        <v>65</v>
      </c>
      <c r="C25" s="45">
        <v>22</v>
      </c>
      <c r="D25" s="52">
        <v>4</v>
      </c>
      <c r="E25" s="51">
        <v>11</v>
      </c>
      <c r="F25" s="41"/>
      <c r="G25" s="7"/>
      <c r="H25" s="31"/>
    </row>
    <row r="26" spans="1:8" ht="15">
      <c r="A26" s="7"/>
      <c r="B26" s="38"/>
      <c r="C26" s="38"/>
      <c r="D26" s="38"/>
      <c r="E26" s="38"/>
      <c r="F26" s="42"/>
      <c r="G26" s="7"/>
      <c r="H26" s="31"/>
    </row>
    <row r="27" spans="1:8" ht="15">
      <c r="A27" s="13">
        <v>9</v>
      </c>
      <c r="B27" s="14" t="s">
        <v>19</v>
      </c>
      <c r="C27" s="14" t="s">
        <v>20</v>
      </c>
      <c r="D27" s="14" t="s">
        <v>21</v>
      </c>
      <c r="E27" s="14" t="s">
        <v>22</v>
      </c>
      <c r="G27" s="7"/>
      <c r="H27" s="31"/>
    </row>
    <row r="28" spans="1:8" ht="15">
      <c r="A28" s="13"/>
      <c r="B28" s="38">
        <v>33</v>
      </c>
      <c r="C28" s="31">
        <v>64</v>
      </c>
      <c r="D28" s="31">
        <v>5</v>
      </c>
      <c r="E28" s="14">
        <v>0</v>
      </c>
      <c r="G28" s="7"/>
      <c r="H28" s="31"/>
    </row>
    <row r="29" spans="1:7" ht="15">
      <c r="A29" s="1"/>
      <c r="B29" s="38"/>
      <c r="C29" s="38"/>
      <c r="D29" s="38"/>
      <c r="E29" s="22"/>
      <c r="G29" s="3"/>
    </row>
    <row r="30" spans="1:8" ht="15">
      <c r="A30" s="29">
        <v>10</v>
      </c>
      <c r="B30" s="4" t="s">
        <v>38</v>
      </c>
      <c r="C30" s="4" t="s">
        <v>39</v>
      </c>
      <c r="D30" s="4" t="s">
        <v>40</v>
      </c>
      <c r="E30" s="24"/>
      <c r="G30" s="23"/>
      <c r="H30" s="26"/>
    </row>
    <row r="31" spans="1:8" ht="15">
      <c r="A31" s="23"/>
      <c r="B31">
        <v>8</v>
      </c>
      <c r="C31">
        <v>43</v>
      </c>
      <c r="D31" s="22">
        <v>51</v>
      </c>
      <c r="E31" s="24"/>
      <c r="F31" s="24"/>
      <c r="G31" s="23"/>
      <c r="H31" s="23"/>
    </row>
    <row r="32" spans="1:8" ht="15">
      <c r="A32" s="23"/>
      <c r="B32" s="6"/>
      <c r="C32" s="6"/>
      <c r="D32" s="6"/>
      <c r="E32" s="24"/>
      <c r="F32" s="24"/>
      <c r="G32" s="23"/>
      <c r="H32" s="23"/>
    </row>
    <row r="33" spans="1:8" ht="15">
      <c r="A33" s="29">
        <v>11</v>
      </c>
      <c r="B33" s="4" t="s">
        <v>41</v>
      </c>
      <c r="C33" s="4" t="s">
        <v>42</v>
      </c>
      <c r="D33" s="4" t="s">
        <v>43</v>
      </c>
      <c r="E33" s="24"/>
      <c r="F33" s="24"/>
      <c r="G33" s="23"/>
      <c r="H33" s="23"/>
    </row>
    <row r="34" spans="1:8" ht="15">
      <c r="A34" s="23"/>
      <c r="B34">
        <v>8</v>
      </c>
      <c r="C34" s="22">
        <v>65</v>
      </c>
      <c r="D34">
        <v>29</v>
      </c>
      <c r="E34" s="24"/>
      <c r="F34" s="24"/>
      <c r="G34" s="23"/>
      <c r="H34" s="23"/>
    </row>
    <row r="35" spans="1:8" ht="15">
      <c r="A35" s="23"/>
      <c r="B35" s="43"/>
      <c r="C35" s="43"/>
      <c r="D35" s="43"/>
      <c r="E35" s="24"/>
      <c r="F35" s="24"/>
      <c r="G35" s="23"/>
      <c r="H35" s="23"/>
    </row>
    <row r="36" spans="1:8" ht="15">
      <c r="A36" s="29">
        <v>12</v>
      </c>
      <c r="B36" s="4" t="s">
        <v>26</v>
      </c>
      <c r="C36" s="4" t="s">
        <v>25</v>
      </c>
      <c r="D36" s="4" t="s">
        <v>28</v>
      </c>
      <c r="E36" s="4" t="s">
        <v>27</v>
      </c>
      <c r="F36" s="4" t="s">
        <v>29</v>
      </c>
      <c r="G36" s="23"/>
      <c r="H36" s="23"/>
    </row>
    <row r="37" spans="1:8" ht="15">
      <c r="A37" s="23"/>
      <c r="B37">
        <v>29</v>
      </c>
      <c r="C37">
        <v>64</v>
      </c>
      <c r="D37" s="22">
        <v>7</v>
      </c>
      <c r="E37">
        <v>2</v>
      </c>
      <c r="F37">
        <v>0</v>
      </c>
      <c r="G37" s="23"/>
      <c r="H37" s="23"/>
    </row>
    <row r="38" spans="1:8" ht="15">
      <c r="A38" s="23"/>
      <c r="B38" s="22"/>
      <c r="C38" s="22"/>
      <c r="D38" s="22"/>
      <c r="E38" s="22"/>
      <c r="F38" s="22"/>
      <c r="G38" s="23"/>
      <c r="H38" s="23"/>
    </row>
    <row r="39" spans="1:8" ht="15">
      <c r="A39" s="29">
        <v>13</v>
      </c>
      <c r="B39" s="44" t="s">
        <v>46</v>
      </c>
      <c r="C39" s="4" t="s">
        <v>44</v>
      </c>
      <c r="D39" s="4" t="s">
        <v>45</v>
      </c>
      <c r="E39" s="25"/>
      <c r="F39" s="10"/>
      <c r="G39" s="23"/>
      <c r="H39" s="23"/>
    </row>
    <row r="40" spans="1:8" ht="15">
      <c r="A40" s="23"/>
      <c r="B40">
        <v>74</v>
      </c>
      <c r="C40">
        <v>21</v>
      </c>
      <c r="D40" s="22">
        <v>7</v>
      </c>
      <c r="E40" s="24"/>
      <c r="F40" s="24"/>
      <c r="G40" s="23"/>
      <c r="H40" s="23"/>
    </row>
    <row r="41" spans="1:8" ht="15">
      <c r="A41" s="23"/>
      <c r="B41" s="22"/>
      <c r="C41" s="22"/>
      <c r="D41" s="22"/>
      <c r="E41" s="24"/>
      <c r="F41" s="24"/>
      <c r="G41" s="23"/>
      <c r="H41" s="23"/>
    </row>
    <row r="42" spans="1:8" ht="15">
      <c r="A42" s="29">
        <v>14</v>
      </c>
      <c r="B42" s="4" t="s">
        <v>49</v>
      </c>
      <c r="C42" s="4" t="s">
        <v>50</v>
      </c>
      <c r="D42" s="24"/>
      <c r="E42" s="24"/>
      <c r="F42" s="24"/>
      <c r="G42" s="24"/>
      <c r="H42" s="24"/>
    </row>
    <row r="43" spans="1:8" ht="15">
      <c r="A43" s="23"/>
      <c r="B43">
        <v>65</v>
      </c>
      <c r="C43">
        <v>37</v>
      </c>
      <c r="D43" s="25"/>
      <c r="E43" s="25"/>
      <c r="F43" s="25"/>
      <c r="G43" s="25"/>
      <c r="H43" s="25"/>
    </row>
    <row r="44" spans="1:8" ht="15">
      <c r="A44" s="23"/>
      <c r="B44" s="22"/>
      <c r="C44" s="22"/>
      <c r="D44" s="24"/>
      <c r="E44" s="24"/>
      <c r="F44" s="24"/>
      <c r="G44" s="24"/>
      <c r="H44" s="23"/>
    </row>
    <row r="45" spans="1:8" ht="15">
      <c r="A45" s="29">
        <v>15</v>
      </c>
      <c r="B45" s="4" t="s">
        <v>49</v>
      </c>
      <c r="C45" s="4" t="s">
        <v>50</v>
      </c>
      <c r="D45" s="24"/>
      <c r="E45" s="24"/>
      <c r="F45" s="24"/>
      <c r="G45" s="24"/>
      <c r="H45" s="23"/>
    </row>
    <row r="46" spans="1:8" ht="15">
      <c r="A46" s="23"/>
      <c r="B46">
        <v>69</v>
      </c>
      <c r="C46">
        <v>33</v>
      </c>
      <c r="D46" s="24"/>
      <c r="E46" s="24"/>
      <c r="F46" s="24"/>
      <c r="G46" s="24"/>
      <c r="H46" s="23"/>
    </row>
    <row r="47" spans="1:8" ht="15">
      <c r="A47" s="23"/>
      <c r="B47" s="22"/>
      <c r="C47" s="22"/>
      <c r="D47" s="24"/>
      <c r="E47" s="24"/>
      <c r="F47" s="24"/>
      <c r="G47" s="24"/>
      <c r="H47" s="23"/>
    </row>
    <row r="48" spans="1:8" ht="15">
      <c r="A48" s="29">
        <v>16</v>
      </c>
      <c r="B48" s="4" t="s">
        <v>0</v>
      </c>
      <c r="C48" s="4" t="s">
        <v>1</v>
      </c>
      <c r="D48" s="44" t="s">
        <v>47</v>
      </c>
      <c r="E48" s="24"/>
      <c r="F48" s="24"/>
      <c r="G48" s="24"/>
      <c r="H48" s="23"/>
    </row>
    <row r="49" spans="1:8" ht="15">
      <c r="A49" s="28"/>
      <c r="B49">
        <v>102</v>
      </c>
      <c r="C49">
        <v>0</v>
      </c>
      <c r="D49" s="22">
        <v>0</v>
      </c>
      <c r="E49" s="24"/>
      <c r="F49" s="24"/>
      <c r="G49" s="24"/>
      <c r="H49" s="23"/>
    </row>
    <row r="50" spans="1:8" ht="15">
      <c r="A50" s="23"/>
      <c r="B50" s="22"/>
      <c r="C50" s="22"/>
      <c r="D50" s="22"/>
      <c r="E50" s="23"/>
      <c r="F50" s="23"/>
      <c r="G50" s="23"/>
      <c r="H50" s="23"/>
    </row>
    <row r="51" spans="1:8" ht="15">
      <c r="A51" s="29">
        <v>17</v>
      </c>
      <c r="B51" s="4" t="s">
        <v>0</v>
      </c>
      <c r="C51" s="4" t="s">
        <v>1</v>
      </c>
      <c r="D51" s="44" t="s">
        <v>47</v>
      </c>
      <c r="E51" s="23"/>
      <c r="F51" s="23"/>
      <c r="G51" s="23"/>
      <c r="H51" s="23"/>
    </row>
    <row r="52" spans="1:8" ht="15">
      <c r="A52" s="23"/>
      <c r="B52" s="22">
        <v>102</v>
      </c>
      <c r="C52" s="22">
        <v>0</v>
      </c>
      <c r="D52" s="22">
        <v>0</v>
      </c>
      <c r="E52" s="23"/>
      <c r="F52" s="23"/>
      <c r="G52" s="23"/>
      <c r="H52" s="23"/>
    </row>
    <row r="53" spans="1:8" ht="15">
      <c r="A53" s="23"/>
      <c r="B53" s="22"/>
      <c r="C53" s="22"/>
      <c r="D53" s="22"/>
      <c r="E53" s="23"/>
      <c r="F53" s="23"/>
      <c r="G53" s="23"/>
      <c r="H53" s="23"/>
    </row>
    <row r="54" spans="1:8" ht="15">
      <c r="A54" s="23"/>
      <c r="B54" s="25"/>
      <c r="C54" s="25"/>
      <c r="D54" s="25"/>
      <c r="E54" s="23"/>
      <c r="F54" s="23"/>
      <c r="G54" s="23"/>
      <c r="H54" s="23"/>
    </row>
    <row r="55" spans="1:8" ht="15">
      <c r="A55" s="23"/>
      <c r="B55" s="24"/>
      <c r="C55" s="24"/>
      <c r="D55" s="24"/>
      <c r="E55" s="23"/>
      <c r="F55" s="23"/>
      <c r="G55" s="23"/>
      <c r="H55" s="23"/>
    </row>
  </sheetData>
  <sheetProtection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1"/>
  <sheetViews>
    <sheetView zoomScalePageLayoutView="0" workbookViewId="0" topLeftCell="A1">
      <selection activeCell="G52" sqref="G52"/>
    </sheetView>
  </sheetViews>
  <sheetFormatPr defaultColWidth="11.421875" defaultRowHeight="12.75"/>
  <cols>
    <col min="2" max="2" width="21.8515625" style="0" customWidth="1"/>
    <col min="3" max="4" width="16.140625" style="0" customWidth="1"/>
    <col min="5" max="5" width="16.7109375" style="0" customWidth="1"/>
    <col min="6" max="6" width="13.00390625" style="0" customWidth="1"/>
    <col min="7" max="7" width="12.421875" style="0" customWidth="1"/>
    <col min="8" max="8" width="15.421875" style="0" customWidth="1"/>
    <col min="11" max="11" width="13.00390625" style="0" customWidth="1"/>
    <col min="12" max="12" width="16.140625" style="0" customWidth="1"/>
  </cols>
  <sheetData>
    <row r="1" spans="1:9" ht="15">
      <c r="A1" s="13"/>
      <c r="B1" s="30" t="s">
        <v>2</v>
      </c>
      <c r="C1" s="6">
        <v>133</v>
      </c>
      <c r="D1" s="7"/>
      <c r="E1" s="7"/>
      <c r="F1" s="7"/>
      <c r="G1" s="7"/>
      <c r="H1" s="7"/>
      <c r="I1" s="3"/>
    </row>
    <row r="2" spans="1:9" ht="15">
      <c r="A2" s="30" t="s">
        <v>3</v>
      </c>
      <c r="B2" s="7"/>
      <c r="C2" s="7"/>
      <c r="D2" s="7"/>
      <c r="E2" s="31"/>
      <c r="F2" s="7"/>
      <c r="G2" s="7"/>
      <c r="H2" s="7"/>
      <c r="I2" s="3"/>
    </row>
    <row r="3" spans="1:10" ht="15">
      <c r="A3" s="13">
        <v>1</v>
      </c>
      <c r="B3" s="14" t="s">
        <v>0</v>
      </c>
      <c r="C3" s="14" t="s">
        <v>1</v>
      </c>
      <c r="D3" s="7"/>
      <c r="E3" s="7"/>
      <c r="F3" s="7"/>
      <c r="G3" s="7"/>
      <c r="H3" s="6"/>
      <c r="J3" s="8"/>
    </row>
    <row r="4" spans="1:10" ht="15">
      <c r="A4" s="13"/>
      <c r="B4" s="6">
        <v>133</v>
      </c>
      <c r="C4" s="6">
        <v>0</v>
      </c>
      <c r="D4" s="7"/>
      <c r="E4" s="7"/>
      <c r="F4" s="7"/>
      <c r="G4" s="32"/>
      <c r="H4" s="6"/>
      <c r="J4" s="8"/>
    </row>
    <row r="5" spans="1:10" ht="15">
      <c r="A5" s="13"/>
      <c r="B5" s="6"/>
      <c r="C5" s="6"/>
      <c r="D5" s="7"/>
      <c r="E5" s="7"/>
      <c r="F5" s="7"/>
      <c r="G5" s="32"/>
      <c r="H5" s="6"/>
      <c r="J5" s="8"/>
    </row>
    <row r="6" spans="1:10" ht="15">
      <c r="A6" s="13">
        <v>2</v>
      </c>
      <c r="B6" s="14" t="s">
        <v>0</v>
      </c>
      <c r="C6" s="14" t="s">
        <v>1</v>
      </c>
      <c r="D6" s="7"/>
      <c r="E6" s="7"/>
      <c r="F6" s="7"/>
      <c r="G6" s="34"/>
      <c r="H6" s="17"/>
      <c r="J6" s="8"/>
    </row>
    <row r="7" spans="1:10" ht="15">
      <c r="A7" s="7"/>
      <c r="B7" s="53">
        <v>121</v>
      </c>
      <c r="C7" s="53">
        <v>12</v>
      </c>
      <c r="D7" s="48"/>
      <c r="E7" s="57"/>
      <c r="F7" s="7"/>
      <c r="G7" s="7"/>
      <c r="H7" s="6"/>
      <c r="J7" s="8"/>
    </row>
    <row r="8" spans="1:10" ht="15">
      <c r="A8" s="7"/>
      <c r="B8" s="53"/>
      <c r="C8" s="53"/>
      <c r="D8" s="7"/>
      <c r="E8" s="7"/>
      <c r="F8" s="7"/>
      <c r="G8" s="7"/>
      <c r="H8" s="6"/>
      <c r="J8" s="8"/>
    </row>
    <row r="9" spans="1:10" ht="15">
      <c r="A9" s="13">
        <v>3</v>
      </c>
      <c r="B9" s="15" t="s">
        <v>31</v>
      </c>
      <c r="C9" s="15" t="s">
        <v>30</v>
      </c>
      <c r="D9" s="36" t="s">
        <v>32</v>
      </c>
      <c r="E9" s="36" t="s">
        <v>33</v>
      </c>
      <c r="F9" s="37" t="s">
        <v>18</v>
      </c>
      <c r="G9" s="38"/>
      <c r="H9" s="6"/>
      <c r="J9" s="8"/>
    </row>
    <row r="10" spans="1:8" ht="15">
      <c r="A10" s="7"/>
      <c r="B10" s="53">
        <v>51</v>
      </c>
      <c r="C10" s="54">
        <v>14</v>
      </c>
      <c r="D10" s="55">
        <v>34</v>
      </c>
      <c r="E10" s="55">
        <v>14</v>
      </c>
      <c r="F10" s="55">
        <v>8</v>
      </c>
      <c r="G10" s="7"/>
      <c r="H10" s="57"/>
    </row>
    <row r="11" spans="1:8" ht="15">
      <c r="A11" s="7"/>
      <c r="B11" s="53"/>
      <c r="C11" s="54"/>
      <c r="D11" s="55"/>
      <c r="E11" s="55"/>
      <c r="F11" s="55"/>
      <c r="G11" s="7"/>
      <c r="H11" s="7"/>
    </row>
    <row r="12" spans="1:9" ht="15">
      <c r="A12" s="13">
        <v>4</v>
      </c>
      <c r="B12" s="14" t="s">
        <v>5</v>
      </c>
      <c r="C12" s="14" t="s">
        <v>34</v>
      </c>
      <c r="D12" s="14" t="s">
        <v>6</v>
      </c>
      <c r="E12" s="14" t="s">
        <v>4</v>
      </c>
      <c r="F12" s="14" t="s">
        <v>7</v>
      </c>
      <c r="G12" s="14" t="s">
        <v>8</v>
      </c>
      <c r="H12" s="7"/>
      <c r="I12" s="3"/>
    </row>
    <row r="13" spans="1:9" ht="15">
      <c r="A13" s="7"/>
      <c r="B13" s="53">
        <v>1</v>
      </c>
      <c r="C13" s="53">
        <v>120</v>
      </c>
      <c r="D13" s="53">
        <v>0</v>
      </c>
      <c r="E13" s="53">
        <f>0+Hoja3!B13</f>
        <v>0</v>
      </c>
      <c r="F13" s="53">
        <f>0+Hoja3!F13</f>
        <v>0</v>
      </c>
      <c r="G13" s="53">
        <f>0+Hoja3!G13</f>
        <v>0</v>
      </c>
      <c r="H13" s="57"/>
      <c r="I13" s="3"/>
    </row>
    <row r="14" spans="1:9" ht="15">
      <c r="A14" s="7"/>
      <c r="B14" s="53"/>
      <c r="C14" s="53"/>
      <c r="D14" s="53"/>
      <c r="E14" s="53"/>
      <c r="F14" s="53"/>
      <c r="G14" s="53"/>
      <c r="H14" s="7"/>
      <c r="I14" s="3"/>
    </row>
    <row r="15" spans="1:9" ht="15">
      <c r="A15" s="13">
        <v>5</v>
      </c>
      <c r="B15" s="14" t="s">
        <v>13</v>
      </c>
      <c r="C15" s="14" t="s">
        <v>11</v>
      </c>
      <c r="D15" s="14" t="s">
        <v>10</v>
      </c>
      <c r="E15" s="14" t="s">
        <v>12</v>
      </c>
      <c r="F15" s="14" t="s">
        <v>9</v>
      </c>
      <c r="G15" s="14" t="s">
        <v>14</v>
      </c>
      <c r="H15" s="14" t="s">
        <v>15</v>
      </c>
      <c r="I15" s="3"/>
    </row>
    <row r="16" spans="1:10" ht="15">
      <c r="A16" s="7"/>
      <c r="B16" s="56">
        <v>0</v>
      </c>
      <c r="C16" s="53">
        <v>1</v>
      </c>
      <c r="D16" s="53">
        <v>52</v>
      </c>
      <c r="E16" s="53">
        <v>0</v>
      </c>
      <c r="F16" s="53">
        <v>68</v>
      </c>
      <c r="G16" s="53">
        <v>0</v>
      </c>
      <c r="H16" s="53">
        <v>0</v>
      </c>
      <c r="I16" s="3"/>
      <c r="J16" s="6"/>
    </row>
    <row r="17" spans="1:10" ht="15">
      <c r="A17" s="7"/>
      <c r="B17" s="56"/>
      <c r="C17" s="53"/>
      <c r="D17" s="53"/>
      <c r="E17" s="53"/>
      <c r="F17" s="53"/>
      <c r="G17" s="53"/>
      <c r="H17" s="53"/>
      <c r="I17" s="3"/>
      <c r="J17" s="6"/>
    </row>
    <row r="18" spans="1:12" ht="15">
      <c r="A18" s="13">
        <v>6</v>
      </c>
      <c r="B18" s="14" t="s">
        <v>17</v>
      </c>
      <c r="C18" s="14" t="s">
        <v>16</v>
      </c>
      <c r="D18" s="7"/>
      <c r="E18" s="7"/>
      <c r="F18" s="14"/>
      <c r="G18" s="31"/>
      <c r="H18" s="14"/>
      <c r="I18" s="4"/>
      <c r="J18" s="40"/>
      <c r="L18" s="4"/>
    </row>
    <row r="19" spans="1:12" ht="15">
      <c r="A19" s="7"/>
      <c r="B19" s="53">
        <v>80</v>
      </c>
      <c r="C19" s="53">
        <v>41</v>
      </c>
      <c r="D19" s="57"/>
      <c r="E19" s="7"/>
      <c r="F19" s="6"/>
      <c r="G19" s="31"/>
      <c r="I19" s="2"/>
      <c r="J19" s="40"/>
      <c r="L19" s="2"/>
    </row>
    <row r="20" spans="1:12" ht="15">
      <c r="A20" s="7"/>
      <c r="B20" s="53"/>
      <c r="C20" s="53"/>
      <c r="D20" s="7"/>
      <c r="E20" s="7"/>
      <c r="F20" s="6"/>
      <c r="G20" s="31"/>
      <c r="I20" s="2"/>
      <c r="J20" s="40"/>
      <c r="L20" s="2"/>
    </row>
    <row r="21" spans="1:7" ht="15">
      <c r="A21" s="13">
        <v>7</v>
      </c>
      <c r="B21" s="14" t="s">
        <v>20</v>
      </c>
      <c r="C21" s="14" t="s">
        <v>21</v>
      </c>
      <c r="D21" s="14" t="s">
        <v>22</v>
      </c>
      <c r="E21" s="14" t="s">
        <v>19</v>
      </c>
      <c r="F21" s="14" t="s">
        <v>23</v>
      </c>
      <c r="G21" s="7"/>
    </row>
    <row r="22" spans="1:8" ht="15">
      <c r="A22" s="7"/>
      <c r="B22" s="6">
        <v>22</v>
      </c>
      <c r="C22" s="6">
        <v>47</v>
      </c>
      <c r="D22" s="6">
        <v>50</v>
      </c>
      <c r="E22" s="6">
        <v>2</v>
      </c>
      <c r="F22" s="6">
        <f>0+Hoja3!F22</f>
        <v>0</v>
      </c>
      <c r="G22" s="3"/>
      <c r="H22" s="31"/>
    </row>
    <row r="23" spans="1:8" ht="15">
      <c r="A23" s="7"/>
      <c r="B23" s="6"/>
      <c r="C23" s="6"/>
      <c r="D23" s="6"/>
      <c r="E23" s="6"/>
      <c r="F23" s="6"/>
      <c r="G23" s="7"/>
      <c r="H23" s="31"/>
    </row>
    <row r="24" spans="1:8" ht="15">
      <c r="A24" s="30">
        <v>8</v>
      </c>
      <c r="B24" s="14" t="s">
        <v>35</v>
      </c>
      <c r="C24" s="14" t="s">
        <v>24</v>
      </c>
      <c r="D24" s="14" t="s">
        <v>37</v>
      </c>
      <c r="E24" s="14" t="s">
        <v>36</v>
      </c>
      <c r="F24" s="15"/>
      <c r="G24" s="7"/>
      <c r="H24" s="31"/>
    </row>
    <row r="25" spans="1:8" ht="15">
      <c r="A25" s="7"/>
      <c r="B25" s="54">
        <v>54</v>
      </c>
      <c r="C25" s="54">
        <v>25</v>
      </c>
      <c r="D25" s="54">
        <v>24</v>
      </c>
      <c r="E25" s="54">
        <v>18</v>
      </c>
      <c r="F25" s="42"/>
      <c r="G25" s="58"/>
      <c r="H25" s="31"/>
    </row>
    <row r="26" spans="1:8" ht="15">
      <c r="A26" s="7"/>
      <c r="B26" s="54"/>
      <c r="C26" s="54"/>
      <c r="D26" s="54"/>
      <c r="E26" s="54"/>
      <c r="F26" s="42"/>
      <c r="G26" s="7"/>
      <c r="H26" s="31"/>
    </row>
    <row r="27" spans="1:8" ht="15">
      <c r="A27" s="13">
        <v>9</v>
      </c>
      <c r="B27" s="14" t="s">
        <v>19</v>
      </c>
      <c r="C27" s="14" t="s">
        <v>20</v>
      </c>
      <c r="D27" s="14" t="s">
        <v>21</v>
      </c>
      <c r="E27" s="14" t="s">
        <v>22</v>
      </c>
      <c r="G27" s="7"/>
      <c r="H27" s="31"/>
    </row>
    <row r="28" spans="1:7" ht="15">
      <c r="A28" s="1"/>
      <c r="B28" s="38">
        <v>77</v>
      </c>
      <c r="C28" s="38">
        <v>41</v>
      </c>
      <c r="D28" s="38">
        <v>3</v>
      </c>
      <c r="E28" s="22">
        <f>0+Hoja3!E28</f>
        <v>0</v>
      </c>
      <c r="G28" s="58"/>
    </row>
    <row r="29" spans="1:7" ht="15">
      <c r="A29" s="1"/>
      <c r="B29" s="38"/>
      <c r="C29" s="38"/>
      <c r="D29" s="38"/>
      <c r="E29" s="22"/>
      <c r="G29" s="3"/>
    </row>
    <row r="30" spans="1:18" ht="15">
      <c r="A30" s="29">
        <v>10</v>
      </c>
      <c r="B30" s="4" t="s">
        <v>39</v>
      </c>
      <c r="C30" s="4" t="s">
        <v>40</v>
      </c>
      <c r="D30" s="4" t="s">
        <v>38</v>
      </c>
      <c r="E30" s="24"/>
      <c r="G30" s="23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ht="15">
      <c r="A31" s="23"/>
      <c r="B31" s="6">
        <v>24</v>
      </c>
      <c r="C31" s="6">
        <v>97</v>
      </c>
      <c r="D31" s="6">
        <v>0</v>
      </c>
      <c r="E31" s="24"/>
      <c r="F31" s="24"/>
      <c r="G31" s="58"/>
      <c r="H31" s="23"/>
      <c r="I31" s="23"/>
      <c r="J31" s="26"/>
      <c r="K31" s="26"/>
      <c r="L31" s="26"/>
      <c r="M31" s="26"/>
      <c r="N31" s="26"/>
      <c r="O31" s="26"/>
      <c r="P31" s="26"/>
      <c r="Q31" s="26"/>
      <c r="R31" s="26"/>
    </row>
    <row r="32" spans="1:18" ht="15">
      <c r="A32" s="23"/>
      <c r="B32" s="6"/>
      <c r="C32" s="6"/>
      <c r="D32" s="6"/>
      <c r="E32" s="24"/>
      <c r="F32" s="24"/>
      <c r="G32" s="23"/>
      <c r="H32" s="23"/>
      <c r="I32" s="23"/>
      <c r="J32" s="26"/>
      <c r="K32" s="26"/>
      <c r="L32" s="26"/>
      <c r="M32" s="26"/>
      <c r="N32" s="26"/>
      <c r="O32" s="26"/>
      <c r="P32" s="26"/>
      <c r="Q32" s="26"/>
      <c r="R32" s="26"/>
    </row>
    <row r="33" spans="1:18" ht="15">
      <c r="A33" s="29">
        <v>11</v>
      </c>
      <c r="B33" s="4" t="s">
        <v>42</v>
      </c>
      <c r="C33" s="4" t="s">
        <v>41</v>
      </c>
      <c r="D33" s="4" t="s">
        <v>43</v>
      </c>
      <c r="E33" s="24"/>
      <c r="F33" s="24"/>
      <c r="G33" s="23"/>
      <c r="H33" s="23"/>
      <c r="I33" s="23"/>
      <c r="J33" s="26"/>
      <c r="K33" s="26"/>
      <c r="L33" s="26"/>
      <c r="M33" s="26"/>
      <c r="N33" s="26"/>
      <c r="O33" s="26"/>
      <c r="P33" s="26"/>
      <c r="Q33" s="26"/>
      <c r="R33" s="26"/>
    </row>
    <row r="34" spans="1:18" ht="15">
      <c r="A34" s="23"/>
      <c r="B34" s="43">
        <v>64</v>
      </c>
      <c r="C34" s="43">
        <v>57</v>
      </c>
      <c r="D34" s="43">
        <v>0</v>
      </c>
      <c r="E34" s="24"/>
      <c r="F34" s="24"/>
      <c r="G34" s="58"/>
      <c r="H34" s="23"/>
      <c r="I34" s="23"/>
      <c r="J34" s="26"/>
      <c r="K34" s="26"/>
      <c r="L34" s="26"/>
      <c r="M34" s="26"/>
      <c r="N34" s="26"/>
      <c r="O34" s="26"/>
      <c r="P34" s="26"/>
      <c r="Q34" s="26"/>
      <c r="R34" s="26"/>
    </row>
    <row r="35" spans="1:18" ht="15">
      <c r="A35" s="23"/>
      <c r="B35" s="43"/>
      <c r="C35" s="43"/>
      <c r="D35" s="43"/>
      <c r="E35" s="24"/>
      <c r="F35" s="24"/>
      <c r="G35" s="23"/>
      <c r="H35" s="23"/>
      <c r="I35" s="23"/>
      <c r="J35" s="26"/>
      <c r="K35" s="26"/>
      <c r="L35" s="26"/>
      <c r="M35" s="26"/>
      <c r="N35" s="26"/>
      <c r="O35" s="26"/>
      <c r="P35" s="26"/>
      <c r="Q35" s="26"/>
      <c r="R35" s="26"/>
    </row>
    <row r="36" spans="1:18" ht="15">
      <c r="A36" s="29">
        <v>12</v>
      </c>
      <c r="B36" s="4" t="s">
        <v>28</v>
      </c>
      <c r="C36" s="4" t="s">
        <v>27</v>
      </c>
      <c r="D36" s="4" t="s">
        <v>26</v>
      </c>
      <c r="E36" s="4" t="s">
        <v>25</v>
      </c>
      <c r="F36" s="4" t="s">
        <v>29</v>
      </c>
      <c r="G36" s="23"/>
      <c r="H36" s="23"/>
      <c r="I36" s="23"/>
      <c r="J36" s="26"/>
      <c r="K36" s="26"/>
      <c r="L36" s="26"/>
      <c r="M36" s="26"/>
      <c r="N36" s="26"/>
      <c r="O36" s="26"/>
      <c r="P36" s="26"/>
      <c r="Q36" s="26"/>
      <c r="R36" s="26"/>
    </row>
    <row r="37" spans="1:18" ht="15">
      <c r="A37" s="23"/>
      <c r="B37" s="22">
        <v>14</v>
      </c>
      <c r="C37" s="22">
        <v>32</v>
      </c>
      <c r="D37" s="22">
        <v>24</v>
      </c>
      <c r="E37" s="22">
        <v>50</v>
      </c>
      <c r="F37" s="22">
        <v>0</v>
      </c>
      <c r="G37" s="58"/>
      <c r="H37" s="23"/>
      <c r="I37" s="23"/>
      <c r="J37" s="26"/>
      <c r="K37" s="26"/>
      <c r="L37" s="26"/>
      <c r="M37" s="26"/>
      <c r="N37" s="26"/>
      <c r="O37" s="26"/>
      <c r="P37" s="26"/>
      <c r="Q37" s="26"/>
      <c r="R37" s="26"/>
    </row>
    <row r="38" spans="1:18" ht="15">
      <c r="A38" s="23"/>
      <c r="B38" s="22"/>
      <c r="C38" s="22"/>
      <c r="D38" s="22"/>
      <c r="E38" s="22"/>
      <c r="F38" s="22"/>
      <c r="G38" s="23"/>
      <c r="H38" s="23"/>
      <c r="I38" s="23"/>
      <c r="J38" s="26"/>
      <c r="K38" s="26"/>
      <c r="L38" s="26"/>
      <c r="M38" s="26"/>
      <c r="N38" s="26"/>
      <c r="O38" s="26"/>
      <c r="P38" s="26"/>
      <c r="Q38" s="26"/>
      <c r="R38" s="26"/>
    </row>
    <row r="39" spans="1:18" ht="15">
      <c r="A39" s="29">
        <v>13</v>
      </c>
      <c r="B39" s="4" t="s">
        <v>44</v>
      </c>
      <c r="C39" s="4" t="s">
        <v>45</v>
      </c>
      <c r="D39" s="44" t="s">
        <v>46</v>
      </c>
      <c r="E39" s="25"/>
      <c r="F39" s="10"/>
      <c r="G39" s="23"/>
      <c r="H39" s="23"/>
      <c r="I39" s="23"/>
      <c r="J39" s="26"/>
      <c r="K39" s="26"/>
      <c r="L39" s="26"/>
      <c r="M39" s="26"/>
      <c r="N39" s="26"/>
      <c r="O39" s="26"/>
      <c r="P39" s="26"/>
      <c r="Q39" s="26"/>
      <c r="R39" s="26"/>
    </row>
    <row r="40" spans="1:18" ht="15">
      <c r="A40" s="23"/>
      <c r="B40" s="22">
        <v>41</v>
      </c>
      <c r="C40" s="22">
        <v>29</v>
      </c>
      <c r="D40" s="22">
        <v>51</v>
      </c>
      <c r="E40" s="24"/>
      <c r="F40" s="24"/>
      <c r="G40" s="58"/>
      <c r="H40" s="23"/>
      <c r="I40" s="23"/>
      <c r="J40" s="26"/>
      <c r="K40" s="26"/>
      <c r="L40" s="26"/>
      <c r="M40" s="26"/>
      <c r="N40" s="26"/>
      <c r="O40" s="26"/>
      <c r="P40" s="26"/>
      <c r="Q40" s="26"/>
      <c r="R40" s="26"/>
    </row>
    <row r="41" spans="1:18" ht="15">
      <c r="A41" s="23"/>
      <c r="B41" s="22"/>
      <c r="C41" s="22"/>
      <c r="D41" s="22"/>
      <c r="E41" s="24"/>
      <c r="F41" s="24"/>
      <c r="G41" s="23"/>
      <c r="H41" s="23"/>
      <c r="I41" s="23"/>
      <c r="J41" s="26"/>
      <c r="K41" s="26"/>
      <c r="L41" s="26"/>
      <c r="M41" s="26"/>
      <c r="N41" s="26"/>
      <c r="O41" s="26"/>
      <c r="P41" s="26"/>
      <c r="Q41" s="26"/>
      <c r="R41" s="26"/>
    </row>
    <row r="42" spans="1:18" ht="15">
      <c r="A42" s="29">
        <v>14</v>
      </c>
      <c r="B42" s="4" t="s">
        <v>1</v>
      </c>
      <c r="C42" s="4" t="s">
        <v>0</v>
      </c>
      <c r="D42" s="24"/>
      <c r="E42" s="24"/>
      <c r="F42" s="24"/>
      <c r="G42" s="24"/>
      <c r="H42" s="24"/>
      <c r="I42" s="27"/>
      <c r="J42" s="26"/>
      <c r="K42" s="26"/>
      <c r="L42" s="26"/>
      <c r="M42" s="26"/>
      <c r="N42" s="26"/>
      <c r="O42" s="26"/>
      <c r="P42" s="26"/>
      <c r="Q42" s="26"/>
      <c r="R42" s="26"/>
    </row>
    <row r="43" spans="1:18" ht="15">
      <c r="A43" s="23"/>
      <c r="B43" s="22">
        <v>72</v>
      </c>
      <c r="C43" s="22">
        <v>49</v>
      </c>
      <c r="D43" s="24"/>
      <c r="E43" s="24"/>
      <c r="F43" s="24"/>
      <c r="G43" s="58"/>
      <c r="H43" s="23"/>
      <c r="I43" s="23"/>
      <c r="J43" s="26"/>
      <c r="K43" s="26"/>
      <c r="L43" s="26"/>
      <c r="M43" s="26"/>
      <c r="N43" s="26"/>
      <c r="O43" s="26"/>
      <c r="P43" s="26"/>
      <c r="Q43" s="26"/>
      <c r="R43" s="26"/>
    </row>
    <row r="44" spans="1:18" ht="15">
      <c r="A44" s="23"/>
      <c r="B44" s="22"/>
      <c r="C44" s="22"/>
      <c r="D44" s="24"/>
      <c r="E44" s="24"/>
      <c r="F44" s="24"/>
      <c r="G44" s="24"/>
      <c r="H44" s="23"/>
      <c r="I44" s="23"/>
      <c r="J44" s="26"/>
      <c r="K44" s="26"/>
      <c r="L44" s="26"/>
      <c r="M44" s="26"/>
      <c r="N44" s="26"/>
      <c r="O44" s="26"/>
      <c r="P44" s="26"/>
      <c r="Q44" s="26"/>
      <c r="R44" s="26"/>
    </row>
    <row r="45" spans="1:18" ht="15">
      <c r="A45" s="29">
        <v>15</v>
      </c>
      <c r="B45" s="4" t="s">
        <v>1</v>
      </c>
      <c r="C45" s="4" t="s">
        <v>0</v>
      </c>
      <c r="D45" s="24"/>
      <c r="E45" s="24"/>
      <c r="F45" s="24"/>
      <c r="G45" s="24"/>
      <c r="H45" s="23"/>
      <c r="I45" s="23"/>
      <c r="J45" s="26"/>
      <c r="K45" s="26"/>
      <c r="L45" s="26"/>
      <c r="M45" s="26"/>
      <c r="N45" s="26"/>
      <c r="O45" s="26"/>
      <c r="P45" s="26"/>
      <c r="Q45" s="26"/>
      <c r="R45" s="26"/>
    </row>
    <row r="46" spans="1:18" ht="15">
      <c r="A46" s="23"/>
      <c r="B46" s="22">
        <v>17</v>
      </c>
      <c r="C46" s="22">
        <v>104</v>
      </c>
      <c r="D46" s="24"/>
      <c r="E46" s="24"/>
      <c r="F46" s="24"/>
      <c r="G46" s="58"/>
      <c r="H46" s="23"/>
      <c r="I46" s="23"/>
      <c r="J46" s="26"/>
      <c r="K46" s="26"/>
      <c r="L46" s="26"/>
      <c r="M46" s="26"/>
      <c r="N46" s="26"/>
      <c r="O46" s="26"/>
      <c r="P46" s="26"/>
      <c r="Q46" s="26"/>
      <c r="R46" s="26"/>
    </row>
    <row r="47" spans="1:18" ht="15">
      <c r="A47" s="23"/>
      <c r="B47" s="22"/>
      <c r="C47" s="22"/>
      <c r="D47" s="24"/>
      <c r="E47" s="24"/>
      <c r="F47" s="24"/>
      <c r="G47" s="24"/>
      <c r="H47" s="23"/>
      <c r="I47" s="23"/>
      <c r="J47" s="26"/>
      <c r="K47" s="26"/>
      <c r="L47" s="26"/>
      <c r="M47" s="26"/>
      <c r="N47" s="26"/>
      <c r="O47" s="26"/>
      <c r="P47" s="26"/>
      <c r="Q47" s="26"/>
      <c r="R47" s="26"/>
    </row>
    <row r="48" spans="1:18" ht="15">
      <c r="A48" s="29">
        <v>16</v>
      </c>
      <c r="B48" s="4" t="s">
        <v>0</v>
      </c>
      <c r="C48" s="4" t="s">
        <v>1</v>
      </c>
      <c r="D48" s="44" t="s">
        <v>47</v>
      </c>
      <c r="E48" s="24"/>
      <c r="F48" s="24"/>
      <c r="G48" s="24"/>
      <c r="H48" s="23"/>
      <c r="I48" s="23"/>
      <c r="J48" s="26"/>
      <c r="K48" s="26"/>
      <c r="L48" s="26"/>
      <c r="M48" s="26"/>
      <c r="N48" s="26"/>
      <c r="O48" s="26"/>
      <c r="P48" s="26"/>
      <c r="Q48" s="26"/>
      <c r="R48" s="26"/>
    </row>
    <row r="49" spans="1:18" ht="15">
      <c r="A49" s="23"/>
      <c r="B49" s="22">
        <v>120</v>
      </c>
      <c r="C49" s="22">
        <v>0</v>
      </c>
      <c r="D49" s="22">
        <v>1</v>
      </c>
      <c r="E49" s="23"/>
      <c r="F49" s="23"/>
      <c r="G49" s="58"/>
      <c r="H49" s="23"/>
      <c r="I49" s="23"/>
      <c r="J49" s="26"/>
      <c r="K49" s="26"/>
      <c r="L49" s="26"/>
      <c r="M49" s="26"/>
      <c r="N49" s="26"/>
      <c r="O49" s="26"/>
      <c r="P49" s="26"/>
      <c r="Q49" s="26"/>
      <c r="R49" s="26"/>
    </row>
    <row r="50" spans="1:18" ht="15">
      <c r="A50" s="23"/>
      <c r="B50" s="22"/>
      <c r="C50" s="22"/>
      <c r="D50" s="22"/>
      <c r="E50" s="23"/>
      <c r="F50" s="23"/>
      <c r="G50" s="23"/>
      <c r="H50" s="23"/>
      <c r="I50" s="23"/>
      <c r="J50" s="26"/>
      <c r="K50" s="26"/>
      <c r="L50" s="26"/>
      <c r="M50" s="26"/>
      <c r="N50" s="26"/>
      <c r="O50" s="26"/>
      <c r="P50" s="26"/>
      <c r="Q50" s="26"/>
      <c r="R50" s="26"/>
    </row>
    <row r="51" spans="1:18" ht="15">
      <c r="A51" s="29">
        <v>17</v>
      </c>
      <c r="B51" s="4" t="s">
        <v>0</v>
      </c>
      <c r="C51" s="4" t="s">
        <v>1</v>
      </c>
      <c r="D51" s="44" t="s">
        <v>47</v>
      </c>
      <c r="E51" s="23"/>
      <c r="F51" s="23"/>
      <c r="G51" s="23"/>
      <c r="H51" s="23"/>
      <c r="I51" s="23"/>
      <c r="J51" s="26"/>
      <c r="K51" s="26"/>
      <c r="L51" s="26"/>
      <c r="M51" s="26"/>
      <c r="N51" s="26"/>
      <c r="O51" s="26"/>
      <c r="P51" s="26"/>
      <c r="Q51" s="26"/>
      <c r="R51" s="26"/>
    </row>
    <row r="52" spans="1:18" ht="15">
      <c r="A52" s="23"/>
      <c r="B52" s="22">
        <v>85</v>
      </c>
      <c r="C52" s="22">
        <v>7</v>
      </c>
      <c r="D52" s="22">
        <v>29</v>
      </c>
      <c r="E52" s="23"/>
      <c r="F52" s="23"/>
      <c r="G52" s="58"/>
      <c r="H52" s="23"/>
      <c r="I52" s="23"/>
      <c r="J52" s="26"/>
      <c r="K52" s="26"/>
      <c r="L52" s="26"/>
      <c r="M52" s="26"/>
      <c r="N52" s="26"/>
      <c r="O52" s="26"/>
      <c r="P52" s="26"/>
      <c r="Q52" s="26"/>
      <c r="R52" s="26"/>
    </row>
    <row r="53" spans="1:18" ht="15">
      <c r="A53" s="23"/>
      <c r="B53" s="25"/>
      <c r="C53" s="25"/>
      <c r="D53" s="25"/>
      <c r="E53" s="23"/>
      <c r="F53" s="23"/>
      <c r="G53" s="23"/>
      <c r="H53" s="23"/>
      <c r="I53" s="23"/>
      <c r="J53" s="26"/>
      <c r="K53" s="26"/>
      <c r="L53" s="26"/>
      <c r="M53" s="26"/>
      <c r="N53" s="26"/>
      <c r="O53" s="26"/>
      <c r="P53" s="26"/>
      <c r="Q53" s="26"/>
      <c r="R53" s="26"/>
    </row>
    <row r="54" spans="1:18" ht="15">
      <c r="A54" s="23"/>
      <c r="B54" s="24"/>
      <c r="C54" s="24"/>
      <c r="D54" s="24"/>
      <c r="E54" s="23"/>
      <c r="F54" s="23"/>
      <c r="G54" s="23"/>
      <c r="H54" s="23"/>
      <c r="I54" s="23"/>
      <c r="J54" s="26"/>
      <c r="K54" s="26"/>
      <c r="L54" s="26"/>
      <c r="M54" s="26"/>
      <c r="N54" s="26"/>
      <c r="O54" s="26"/>
      <c r="P54" s="26"/>
      <c r="Q54" s="26"/>
      <c r="R54" s="26"/>
    </row>
    <row r="55" spans="1:18" ht="15">
      <c r="A55" s="23"/>
      <c r="B55" s="24"/>
      <c r="C55" s="24"/>
      <c r="D55" s="24"/>
      <c r="E55" s="23"/>
      <c r="F55" s="23"/>
      <c r="G55" s="23"/>
      <c r="H55" s="23"/>
      <c r="I55" s="23"/>
      <c r="J55" s="26"/>
      <c r="K55" s="26"/>
      <c r="L55" s="26"/>
      <c r="M55" s="26"/>
      <c r="N55" s="26"/>
      <c r="O55" s="26"/>
      <c r="P55" s="26"/>
      <c r="Q55" s="26"/>
      <c r="R55" s="26"/>
    </row>
    <row r="56" spans="1:18" ht="15">
      <c r="A56" s="23"/>
      <c r="B56" s="25"/>
      <c r="C56" s="25"/>
      <c r="D56" s="25"/>
      <c r="E56" s="23"/>
      <c r="F56" s="23"/>
      <c r="G56" s="23"/>
      <c r="H56" s="23"/>
      <c r="I56" s="23"/>
      <c r="J56" s="26"/>
      <c r="K56" s="26"/>
      <c r="L56" s="26"/>
      <c r="M56" s="26"/>
      <c r="N56" s="26"/>
      <c r="O56" s="26"/>
      <c r="P56" s="26"/>
      <c r="Q56" s="26"/>
      <c r="R56" s="26"/>
    </row>
    <row r="57" spans="1:18" ht="15">
      <c r="A57" s="23"/>
      <c r="B57" s="24"/>
      <c r="C57" s="24"/>
      <c r="D57" s="24"/>
      <c r="E57" s="23"/>
      <c r="F57" s="23"/>
      <c r="G57" s="23"/>
      <c r="H57" s="23"/>
      <c r="I57" s="23"/>
      <c r="J57" s="26"/>
      <c r="K57" s="26"/>
      <c r="L57" s="26"/>
      <c r="M57" s="26"/>
      <c r="N57" s="26"/>
      <c r="O57" s="26"/>
      <c r="P57" s="26"/>
      <c r="Q57" s="26"/>
      <c r="R57" s="26"/>
    </row>
    <row r="58" spans="1:18" ht="15">
      <c r="A58" s="23"/>
      <c r="B58" s="24"/>
      <c r="C58" s="24"/>
      <c r="D58" s="24"/>
      <c r="E58" s="24"/>
      <c r="F58" s="24"/>
      <c r="G58" s="23"/>
      <c r="H58" s="23"/>
      <c r="I58" s="23"/>
      <c r="J58" s="26"/>
      <c r="K58" s="26"/>
      <c r="L58" s="26"/>
      <c r="M58" s="26"/>
      <c r="N58" s="26"/>
      <c r="O58" s="26"/>
      <c r="P58" s="26"/>
      <c r="Q58" s="26"/>
      <c r="R58" s="26"/>
    </row>
    <row r="59" spans="1:18" ht="15">
      <c r="A59" s="23"/>
      <c r="B59" s="25"/>
      <c r="C59" s="25"/>
      <c r="D59" s="25"/>
      <c r="E59" s="25"/>
      <c r="F59" s="25"/>
      <c r="G59" s="23"/>
      <c r="H59" s="23"/>
      <c r="I59" s="23"/>
      <c r="J59" s="26"/>
      <c r="K59" s="26"/>
      <c r="L59" s="26"/>
      <c r="M59" s="26"/>
      <c r="N59" s="26"/>
      <c r="O59" s="26"/>
      <c r="P59" s="26"/>
      <c r="Q59" s="26"/>
      <c r="R59" s="26"/>
    </row>
    <row r="60" spans="1:18" ht="15">
      <c r="A60" s="23"/>
      <c r="B60" s="24"/>
      <c r="C60" s="24"/>
      <c r="D60" s="24"/>
      <c r="E60" s="24"/>
      <c r="F60" s="24"/>
      <c r="G60" s="23"/>
      <c r="H60" s="23"/>
      <c r="I60" s="23"/>
      <c r="J60" s="26"/>
      <c r="K60" s="26"/>
      <c r="L60" s="26"/>
      <c r="M60" s="26"/>
      <c r="N60" s="26"/>
      <c r="O60" s="26"/>
      <c r="P60" s="26"/>
      <c r="Q60" s="26"/>
      <c r="R60" s="26"/>
    </row>
    <row r="61" spans="1:18" ht="15">
      <c r="A61" s="23"/>
      <c r="B61" s="24"/>
      <c r="C61" s="24"/>
      <c r="D61" s="24"/>
      <c r="E61" s="24"/>
      <c r="F61" s="24"/>
      <c r="G61" s="24"/>
      <c r="H61" s="23"/>
      <c r="I61" s="23"/>
      <c r="J61" s="26"/>
      <c r="K61" s="26"/>
      <c r="L61" s="26"/>
      <c r="M61" s="26"/>
      <c r="N61" s="26"/>
      <c r="O61" s="26"/>
      <c r="P61" s="26"/>
      <c r="Q61" s="26"/>
      <c r="R61" s="26"/>
    </row>
    <row r="62" spans="1:18" ht="15">
      <c r="A62" s="23"/>
      <c r="B62" s="24"/>
      <c r="C62" s="24"/>
      <c r="D62" s="24"/>
      <c r="E62" s="24"/>
      <c r="F62" s="24"/>
      <c r="G62" s="24"/>
      <c r="H62" s="23"/>
      <c r="I62" s="23"/>
      <c r="J62" s="26"/>
      <c r="K62" s="26"/>
      <c r="L62" s="26"/>
      <c r="M62" s="26"/>
      <c r="N62" s="26"/>
      <c r="O62" s="26"/>
      <c r="P62" s="26"/>
      <c r="Q62" s="26"/>
      <c r="R62" s="26"/>
    </row>
    <row r="63" spans="1:9" ht="15">
      <c r="A63" s="1"/>
      <c r="B63" s="4"/>
      <c r="C63" s="4"/>
      <c r="D63" s="3"/>
      <c r="E63" s="3"/>
      <c r="F63" s="3"/>
      <c r="G63" s="3"/>
      <c r="H63" s="3"/>
      <c r="I63" s="3"/>
    </row>
    <row r="64" spans="1:9" ht="15">
      <c r="A64" s="3"/>
      <c r="B64" s="5"/>
      <c r="C64" s="5"/>
      <c r="D64" s="3"/>
      <c r="E64" s="3"/>
      <c r="F64" s="3"/>
      <c r="G64" s="3"/>
      <c r="H64" s="3"/>
      <c r="I64" s="3"/>
    </row>
    <row r="65" spans="1:9" ht="15">
      <c r="A65" s="3"/>
      <c r="B65" s="2"/>
      <c r="C65" s="2"/>
      <c r="D65" s="3"/>
      <c r="E65" s="3"/>
      <c r="F65" s="3"/>
      <c r="G65" s="3"/>
      <c r="H65" s="3"/>
      <c r="I65" s="3"/>
    </row>
    <row r="66" spans="1:9" ht="15">
      <c r="A66" s="1"/>
      <c r="B66" s="4"/>
      <c r="C66" s="4"/>
      <c r="D66" s="3"/>
      <c r="E66" s="3"/>
      <c r="F66" s="3"/>
      <c r="G66" s="3"/>
      <c r="H66" s="3"/>
      <c r="I66" s="3"/>
    </row>
    <row r="67" spans="1:9" ht="15">
      <c r="A67" s="3"/>
      <c r="B67" s="5"/>
      <c r="C67" s="5"/>
      <c r="D67" s="3"/>
      <c r="E67" s="3"/>
      <c r="F67" s="3"/>
      <c r="G67" s="3"/>
      <c r="H67" s="3"/>
      <c r="I67" s="3"/>
    </row>
    <row r="68" spans="1:9" ht="15">
      <c r="A68" s="3"/>
      <c r="B68" s="2"/>
      <c r="C68" s="2"/>
      <c r="D68" s="3"/>
      <c r="E68" s="3"/>
      <c r="F68" s="3"/>
      <c r="G68" s="3"/>
      <c r="H68" s="3"/>
      <c r="I68" s="3"/>
    </row>
    <row r="69" spans="1:9" ht="15">
      <c r="A69" s="1"/>
      <c r="B69" s="4"/>
      <c r="C69" s="4"/>
      <c r="D69" s="4"/>
      <c r="E69" s="3"/>
      <c r="F69" s="3"/>
      <c r="G69" s="3"/>
      <c r="H69" s="3"/>
      <c r="I69" s="3"/>
    </row>
    <row r="70" spans="1:9" ht="15">
      <c r="A70" s="3"/>
      <c r="B70" s="5"/>
      <c r="C70" s="5"/>
      <c r="D70" s="5"/>
      <c r="E70" s="3"/>
      <c r="F70" s="3"/>
      <c r="G70" s="3"/>
      <c r="H70" s="3"/>
      <c r="I70" s="3"/>
    </row>
    <row r="71" spans="1:9" ht="15">
      <c r="A71" s="3"/>
      <c r="B71" s="2"/>
      <c r="C71" s="2"/>
      <c r="D71" s="2"/>
      <c r="E71" s="3"/>
      <c r="F71" s="3"/>
      <c r="G71" s="3"/>
      <c r="H71" s="3"/>
      <c r="I71" s="3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 OCHOA</dc:creator>
  <cp:keywords/>
  <dc:description/>
  <cp:lastModifiedBy>GABRIELA</cp:lastModifiedBy>
  <cp:lastPrinted>2010-04-06T10:46:27Z</cp:lastPrinted>
  <dcterms:created xsi:type="dcterms:W3CDTF">2010-03-28T09:59:10Z</dcterms:created>
  <dcterms:modified xsi:type="dcterms:W3CDTF">2010-04-06T17:08:45Z</dcterms:modified>
  <cp:category/>
  <cp:version/>
  <cp:contentType/>
  <cp:contentStatus/>
</cp:coreProperties>
</file>