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768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'Hoja1'!$A$1:$K$60</definedName>
  </definedNames>
  <calcPr fullCalcOnLoad="1"/>
</workbook>
</file>

<file path=xl/sharedStrings.xml><?xml version="1.0" encoding="utf-8"?>
<sst xmlns="http://schemas.openxmlformats.org/spreadsheetml/2006/main" count="62" uniqueCount="48">
  <si>
    <t>A/T 31/12/09</t>
  </si>
  <si>
    <t>Ragc</t>
  </si>
  <si>
    <t>AUDITORIA DE CUMPLIMIENTO EN LA PREVENCIÓN Y DETECCIÓN DEL LAVADO DE ACTIVOS</t>
  </si>
  <si>
    <t>MATRÍZ DE EVALUACIÓN A LA DIMENSIÓN Y CONTROL DE LOS FACTORES CRÍTICOS DE RIESGO</t>
  </si>
  <si>
    <t xml:space="preserve">RESUMEN EVALUACIÓN </t>
  </si>
  <si>
    <t>ESTRUCTURA ORGANIZACIONAL</t>
  </si>
  <si>
    <t>CÓDIGO DE ÉTICA</t>
  </si>
  <si>
    <t>MANUAL DE CONTROL INTERNO Y DE FUNCIONES</t>
  </si>
  <si>
    <t>RESPONSABILIDADES DE LOS MÁXIMOS ÓRGANOS DE DIRECCIÓN</t>
  </si>
  <si>
    <t>COMITÉ DE CUMPLIMIENTO</t>
  </si>
  <si>
    <t>UNIDAD DE CUMPLIMIENTO</t>
  </si>
  <si>
    <t>OFICIAL DE CUMPLIMIENTO</t>
  </si>
  <si>
    <t>RECURSOS Y HERRAMIENTAS TECNOLÓGICAS</t>
  </si>
  <si>
    <t>Puntaje</t>
  </si>
  <si>
    <t>Logrado</t>
  </si>
  <si>
    <t>Esperado</t>
  </si>
  <si>
    <t>Porcentaje de Cumplimiento</t>
  </si>
  <si>
    <t xml:space="preserve">TOTAL </t>
  </si>
  <si>
    <t>POLITICAS Y  ESTRATEGIAS DE PREVENCION Y CONTROL</t>
  </si>
  <si>
    <t>POLÍTICAS Y CULTURA DE CONTROL</t>
  </si>
  <si>
    <t>POLÍTICA CONOZCA A SU CLIENTE</t>
  </si>
  <si>
    <t>POLÍTICA CONOZCA A SU MERCADO</t>
  </si>
  <si>
    <t>POLÍTICA CONOZCA A SU CORRESPONSAL</t>
  </si>
  <si>
    <t>POLÍTICA CONOZCA A SU EMPLEADO</t>
  </si>
  <si>
    <t>POLÍTICA Y PROCEDIMIENTOS DE LA DEBIDA DILIGENCIA</t>
  </si>
  <si>
    <t>CONTROL DE OPERACIONES Y TRANSACCIONES</t>
  </si>
  <si>
    <t>RELACIONES CON LAS ENTIDADES DE CONTROL</t>
  </si>
  <si>
    <t>INFORMACION Y REPORTES A ENTIDADES DE CONTROL</t>
  </si>
  <si>
    <t>FORMULARIOS Y REGISTROS</t>
  </si>
  <si>
    <t>ESTRUCTURA DEL REPORTE DE TRANSACCIONES Y OPERACIONES INUSUALES E INJUSTIFICADAS</t>
  </si>
  <si>
    <t>ESTRUCTURA DEL REPORTE DE NO EXISTENCIA DE  OPERACIONES Y TRANSACCIONES ECONOMICAS  INUSUALES E INJUSTIFICADAS</t>
  </si>
  <si>
    <t>ESTRUCTURA DEL REPORTE DE TENTATIVAS   DE  OPERACIONES Y TRANSACCIONES ECONOMICAS  INUSUALES E INJUSTIFICADAS, SIEMPRE Y CUANDO LA EMPRESA TENGA CONSTANCIA MATERIAL DEL HECHO.</t>
  </si>
  <si>
    <t>ESTRUCTURA DEL REPORTE DE OPERACIONES Y TRANSACCIONES ECONOMICAS QUE IGUALEN O SUPEREN EL UMBRAL ESTABLECIDO ($10000)</t>
  </si>
  <si>
    <t>ESTRUCTURA DEL REPORTE DE NO EXISTENCIA DE  OPERACIONES Y TRANSACCIONES ECONOMICAS  QUE IGUALEN O SUPEREN EL UMBRAL ESTABLECIDO ($10000)</t>
  </si>
  <si>
    <t>OPERACIONES SUJETAS AL REPORTE</t>
  </si>
  <si>
    <t xml:space="preserve">PLAZOS PARA ENTREGA DE INFORMACIÓN </t>
  </si>
  <si>
    <t>N/A</t>
  </si>
  <si>
    <t>COMPONENTES</t>
  </si>
  <si>
    <t>CAPACITACION</t>
  </si>
  <si>
    <t>PROGRAMAS DE CAPACITACIÓN</t>
  </si>
  <si>
    <t>ALCANCE Y EJECUCIÓN DE LOS PROGRAMAS DE CAPACITACIÓN</t>
  </si>
  <si>
    <t>MÉTODOS DE CAPACITACIÓN APLICADOS</t>
  </si>
  <si>
    <t>SISTEMAS DE EVALUACIÓN</t>
  </si>
  <si>
    <t>No.</t>
  </si>
  <si>
    <t>Cedula Análisis Resumen</t>
  </si>
  <si>
    <t>BANCO RIO GUAYAS</t>
  </si>
  <si>
    <t>CUMPLIMIENTO RESOLUCION JB-2008-1154 Y SANAS PRACTICAS FINANCIERAS INTERNACIONALES</t>
  </si>
  <si>
    <t>Elaboración: Los autores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</si>
</sst>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6"/>
      <name val="Tahoma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56" applyFont="1">
      <alignment/>
      <protection/>
    </xf>
    <xf numFmtId="0" fontId="3" fillId="0" borderId="0" xfId="56" applyFont="1" applyBorder="1">
      <alignment/>
      <protection/>
    </xf>
    <xf numFmtId="0" fontId="4" fillId="0" borderId="10" xfId="56" applyFont="1" applyBorder="1">
      <alignment/>
      <protection/>
    </xf>
    <xf numFmtId="0" fontId="3" fillId="0" borderId="10" xfId="56" applyFont="1" applyBorder="1">
      <alignment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55" applyFont="1" applyBorder="1">
      <alignment/>
      <protection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9" fontId="0" fillId="0" borderId="12" xfId="59" applyFont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9" fontId="0" fillId="0" borderId="13" xfId="59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3" fillId="0" borderId="12" xfId="0" applyFont="1" applyBorder="1" applyAlignment="1">
      <alignment horizontal="left" wrapText="1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3" xfId="0" applyBorder="1" applyAlignment="1">
      <alignment horizontal="right"/>
    </xf>
    <xf numFmtId="0" fontId="8" fillId="0" borderId="2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71" fontId="8" fillId="0" borderId="29" xfId="42" applyFont="1" applyBorder="1" applyAlignment="1" quotePrefix="1">
      <alignment horizontal="center" vertical="center" wrapText="1"/>
    </xf>
    <xf numFmtId="171" fontId="8" fillId="0" borderId="30" xfId="42" applyFont="1" applyBorder="1" applyAlignment="1">
      <alignment horizontal="center" vertical="center" wrapText="1"/>
    </xf>
    <xf numFmtId="171" fontId="8" fillId="0" borderId="31" xfId="42" applyFont="1" applyBorder="1" applyAlignment="1">
      <alignment horizontal="center" vertical="center" wrapText="1"/>
    </xf>
    <xf numFmtId="171" fontId="8" fillId="0" borderId="32" xfId="42" applyFont="1" applyBorder="1" applyAlignment="1">
      <alignment horizontal="center" vertical="center" wrapText="1"/>
    </xf>
    <xf numFmtId="9" fontId="8" fillId="0" borderId="29" xfId="59" applyFont="1" applyBorder="1" applyAlignment="1" quotePrefix="1">
      <alignment horizontal="center" vertical="center" wrapText="1"/>
    </xf>
    <xf numFmtId="9" fontId="8" fillId="0" borderId="30" xfId="59" applyFont="1" applyBorder="1" applyAlignment="1">
      <alignment horizontal="center" vertical="center" wrapText="1"/>
    </xf>
    <xf numFmtId="9" fontId="8" fillId="0" borderId="31" xfId="59" applyFont="1" applyBorder="1" applyAlignment="1">
      <alignment horizontal="center" vertical="center" wrapText="1"/>
    </xf>
    <xf numFmtId="9" fontId="8" fillId="0" borderId="32" xfId="59" applyFont="1" applyBorder="1" applyAlignment="1">
      <alignment horizontal="center" vertical="center" wrapText="1"/>
    </xf>
    <xf numFmtId="9" fontId="8" fillId="0" borderId="29" xfId="59" applyFont="1" applyBorder="1" applyAlignment="1">
      <alignment horizontal="center" vertical="center" wrapText="1"/>
    </xf>
    <xf numFmtId="9" fontId="8" fillId="0" borderId="33" xfId="59" applyFont="1" applyBorder="1" applyAlignment="1">
      <alignment horizontal="center" vertical="center" wrapText="1"/>
    </xf>
    <xf numFmtId="9" fontId="8" fillId="0" borderId="34" xfId="59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9" fontId="7" fillId="0" borderId="0" xfId="59" applyFont="1" applyBorder="1" applyAlignment="1">
      <alignment horizontal="center"/>
    </xf>
    <xf numFmtId="9" fontId="7" fillId="0" borderId="11" xfId="59" applyFont="1" applyBorder="1" applyAlignment="1">
      <alignment horizontal="center"/>
    </xf>
    <xf numFmtId="0" fontId="7" fillId="33" borderId="0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pia de Prueba de Sueldos y sSalarios CA" xfId="55"/>
    <cellStyle name="Normal_Sub cedula ( Sep05) Caterai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ana\AppData\Local\Temp\Rar$DI19.813\ESTRUCTURA%20ORGANIZACIONAL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ana\AppData\Local\Temp\Rar$DI19.813\POLITICAS%20Y%20ESTRATEGIAS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ana\AppData\Local\Temp\Rar$DI19.813\INFORMACION%20Y%20REPORTES-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ana\AppData\Local\Temp\Rar$DI19.813\Capacitaci&#243;n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RUCTURA ORGANIZACIONAL"/>
    </sheetNames>
    <sheetDataSet>
      <sheetData sheetId="0">
        <row r="25">
          <cell r="G25">
            <v>99</v>
          </cell>
          <cell r="H25">
            <v>150</v>
          </cell>
        </row>
        <row r="61">
          <cell r="G61">
            <v>339</v>
          </cell>
          <cell r="H61">
            <v>510</v>
          </cell>
        </row>
        <row r="70">
          <cell r="G70">
            <v>105</v>
          </cell>
          <cell r="H70">
            <v>105</v>
          </cell>
        </row>
        <row r="82">
          <cell r="G82">
            <v>129</v>
          </cell>
          <cell r="H82">
            <v>150</v>
          </cell>
        </row>
        <row r="88">
          <cell r="G88">
            <v>15</v>
          </cell>
          <cell r="H88">
            <v>60</v>
          </cell>
        </row>
        <row r="110">
          <cell r="G110">
            <v>0</v>
          </cell>
          <cell r="H110">
            <v>300</v>
          </cell>
        </row>
        <row r="122">
          <cell r="G122">
            <v>57</v>
          </cell>
          <cell r="H122">
            <v>150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LITICAS Y ESTRATEGIAS"/>
    </sheetNames>
    <sheetDataSet>
      <sheetData sheetId="0">
        <row r="18">
          <cell r="G18">
            <v>15</v>
          </cell>
          <cell r="H18">
            <v>45</v>
          </cell>
        </row>
        <row r="33">
          <cell r="G33">
            <v>99</v>
          </cell>
          <cell r="H33">
            <v>195</v>
          </cell>
        </row>
        <row r="41">
          <cell r="G41">
            <v>12</v>
          </cell>
          <cell r="H41">
            <v>90</v>
          </cell>
        </row>
        <row r="49">
          <cell r="G49">
            <v>90</v>
          </cell>
          <cell r="H49">
            <v>90</v>
          </cell>
        </row>
        <row r="60">
          <cell r="G60">
            <v>111</v>
          </cell>
          <cell r="H60">
            <v>135</v>
          </cell>
        </row>
        <row r="67">
          <cell r="G67">
            <v>36</v>
          </cell>
          <cell r="H67">
            <v>75</v>
          </cell>
        </row>
        <row r="84">
          <cell r="G84">
            <v>147</v>
          </cell>
          <cell r="H84">
            <v>225</v>
          </cell>
        </row>
        <row r="98">
          <cell r="G98">
            <v>141</v>
          </cell>
          <cell r="H98">
            <v>165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 Y REPORTES"/>
    </sheetNames>
    <sheetDataSet>
      <sheetData sheetId="0">
        <row r="18">
          <cell r="G18">
            <v>45</v>
          </cell>
          <cell r="H18">
            <v>45</v>
          </cell>
        </row>
        <row r="44">
          <cell r="G44">
            <v>45</v>
          </cell>
          <cell r="H44">
            <v>45</v>
          </cell>
        </row>
        <row r="55">
          <cell r="G55">
            <v>45</v>
          </cell>
          <cell r="H55">
            <v>45</v>
          </cell>
        </row>
        <row r="59">
          <cell r="G59">
            <v>30</v>
          </cell>
          <cell r="H59">
            <v>30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PACITACION"/>
    </sheetNames>
    <sheetDataSet>
      <sheetData sheetId="0">
        <row r="22">
          <cell r="G22">
            <v>3</v>
          </cell>
          <cell r="H22">
            <v>75</v>
          </cell>
        </row>
        <row r="28">
          <cell r="G28">
            <v>9</v>
          </cell>
          <cell r="H28">
            <v>60</v>
          </cell>
        </row>
        <row r="35">
          <cell r="G35">
            <v>0</v>
          </cell>
          <cell r="H35">
            <v>75</v>
          </cell>
        </row>
        <row r="40">
          <cell r="G40">
            <v>0</v>
          </cell>
          <cell r="H40">
            <v>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tabSelected="1" view="pageBreakPreview" zoomScale="85" zoomScaleSheetLayoutView="85" zoomScalePageLayoutView="0" workbookViewId="0" topLeftCell="A37">
      <selection activeCell="N50" sqref="N50"/>
    </sheetView>
  </sheetViews>
  <sheetFormatPr defaultColWidth="11.421875" defaultRowHeight="12.75"/>
  <cols>
    <col min="1" max="1" width="6.00390625" style="0" customWidth="1"/>
    <col min="2" max="5" width="11.421875" style="0" customWidth="1"/>
    <col min="6" max="6" width="10.57421875" style="0" customWidth="1"/>
    <col min="7" max="7" width="0.9921875" style="0" hidden="1" customWidth="1"/>
    <col min="8" max="8" width="14.421875" style="0" customWidth="1"/>
    <col min="9" max="9" width="14.7109375" style="0" customWidth="1"/>
  </cols>
  <sheetData>
    <row r="1" spans="1:22" ht="15.75">
      <c r="A1" s="2" t="s">
        <v>44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9"/>
      <c r="N1" s="17"/>
      <c r="O1" s="17"/>
      <c r="P1" s="17"/>
      <c r="Q1" s="17"/>
      <c r="R1" s="17"/>
      <c r="S1" s="17"/>
      <c r="T1" s="17"/>
      <c r="U1" s="15"/>
      <c r="V1" s="15"/>
    </row>
    <row r="2" spans="1:22" ht="15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3"/>
      <c r="M2" s="19"/>
      <c r="N2" s="17"/>
      <c r="O2" s="17"/>
      <c r="P2" s="17"/>
      <c r="Q2" s="17"/>
      <c r="R2" s="17"/>
      <c r="S2" s="17"/>
      <c r="T2" s="17"/>
      <c r="U2" s="15"/>
      <c r="V2" s="15"/>
    </row>
    <row r="3" spans="1:22" ht="15.75">
      <c r="A3" s="2" t="s">
        <v>0</v>
      </c>
      <c r="B3" s="6"/>
      <c r="C3" s="7"/>
      <c r="D3" s="7"/>
      <c r="E3" s="7"/>
      <c r="F3" s="7"/>
      <c r="G3" s="7"/>
      <c r="H3" s="7"/>
      <c r="I3" s="7"/>
      <c r="J3" s="7"/>
      <c r="K3" s="8" t="s">
        <v>1</v>
      </c>
      <c r="L3" s="15"/>
      <c r="M3" s="17"/>
      <c r="N3" s="15"/>
      <c r="O3" s="17"/>
      <c r="P3" s="17"/>
      <c r="Q3" s="17"/>
      <c r="R3" s="17"/>
      <c r="S3" s="17"/>
      <c r="T3" s="15"/>
      <c r="U3" s="15"/>
      <c r="V3" s="15"/>
    </row>
    <row r="4" spans="1:22" ht="15">
      <c r="A4" s="25" t="s">
        <v>45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9"/>
      <c r="M4" s="24"/>
      <c r="N4" s="24"/>
      <c r="O4" s="18"/>
      <c r="P4" s="18"/>
      <c r="Q4" s="18"/>
      <c r="R4" s="18"/>
      <c r="S4" s="18"/>
      <c r="T4" s="18"/>
      <c r="U4" s="15"/>
      <c r="V4" s="15"/>
    </row>
    <row r="5" spans="1:22" ht="15">
      <c r="A5" s="25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9"/>
      <c r="M5" s="16"/>
      <c r="N5" s="16"/>
      <c r="O5" s="18"/>
      <c r="P5" s="18"/>
      <c r="Q5" s="18"/>
      <c r="R5" s="18"/>
      <c r="S5" s="18"/>
      <c r="T5" s="18"/>
      <c r="U5" s="15"/>
      <c r="V5" s="15"/>
    </row>
    <row r="6" spans="1:22" ht="15">
      <c r="A6" s="25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16"/>
      <c r="M6" s="16"/>
      <c r="N6" s="16"/>
      <c r="O6" s="18"/>
      <c r="P6" s="18"/>
      <c r="Q6" s="18"/>
      <c r="R6" s="18"/>
      <c r="S6" s="18"/>
      <c r="T6" s="18"/>
      <c r="U6" s="15"/>
      <c r="V6" s="15"/>
    </row>
    <row r="7" spans="1:22" ht="15">
      <c r="A7" s="25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9"/>
      <c r="M7" s="25"/>
      <c r="N7" s="25"/>
      <c r="O7" s="18"/>
      <c r="P7" s="18"/>
      <c r="Q7" s="18"/>
      <c r="R7" s="18"/>
      <c r="S7" s="18"/>
      <c r="T7" s="18"/>
      <c r="U7" s="15"/>
      <c r="V7" s="15"/>
    </row>
    <row r="8" spans="1:20" ht="20.2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11" ht="12.75" customHeight="1">
      <c r="A9" s="32" t="s">
        <v>43</v>
      </c>
      <c r="B9" s="32" t="s">
        <v>37</v>
      </c>
      <c r="C9" s="33"/>
      <c r="D9" s="33"/>
      <c r="E9" s="33"/>
      <c r="F9" s="34"/>
      <c r="G9" s="14"/>
      <c r="H9" s="43" t="s">
        <v>13</v>
      </c>
      <c r="I9" s="44"/>
      <c r="J9" s="26" t="s">
        <v>16</v>
      </c>
      <c r="K9" s="27"/>
    </row>
    <row r="10" spans="1:11" ht="12.75" customHeight="1" thickBot="1">
      <c r="A10" s="35"/>
      <c r="B10" s="35"/>
      <c r="C10" s="36"/>
      <c r="D10" s="36"/>
      <c r="E10" s="36"/>
      <c r="F10" s="37"/>
      <c r="G10" s="15"/>
      <c r="H10" s="45"/>
      <c r="I10" s="46"/>
      <c r="J10" s="28"/>
      <c r="K10" s="29"/>
    </row>
    <row r="11" spans="1:11" ht="12.75" customHeight="1" thickBot="1">
      <c r="A11" s="38"/>
      <c r="B11" s="38"/>
      <c r="C11" s="39"/>
      <c r="D11" s="39"/>
      <c r="E11" s="39"/>
      <c r="F11" s="40"/>
      <c r="G11" s="10"/>
      <c r="H11" s="20" t="s">
        <v>14</v>
      </c>
      <c r="I11" s="21" t="s">
        <v>15</v>
      </c>
      <c r="J11" s="30"/>
      <c r="K11" s="31"/>
    </row>
    <row r="12" spans="1:11" ht="15.75">
      <c r="A12" s="47" t="s">
        <v>5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15">
      <c r="A13" s="11">
        <v>1</v>
      </c>
      <c r="B13" s="41" t="s">
        <v>6</v>
      </c>
      <c r="C13" s="41"/>
      <c r="D13" s="41"/>
      <c r="E13" s="41"/>
      <c r="F13" s="41"/>
      <c r="G13" s="41"/>
      <c r="H13" s="11">
        <f>'[1]ESTRUCTURA ORGANIZACIONAL'!$G$25</f>
        <v>99</v>
      </c>
      <c r="I13" s="11">
        <f>'[1]ESTRUCTURA ORGANIZACIONAL'!$H$25</f>
        <v>150</v>
      </c>
      <c r="J13" s="42">
        <f>H13/I13</f>
        <v>0.66</v>
      </c>
      <c r="K13" s="42"/>
    </row>
    <row r="14" spans="1:11" ht="15">
      <c r="A14" s="11">
        <v>2</v>
      </c>
      <c r="B14" s="41" t="s">
        <v>7</v>
      </c>
      <c r="C14" s="41"/>
      <c r="D14" s="41"/>
      <c r="E14" s="41"/>
      <c r="F14" s="41"/>
      <c r="G14" s="41"/>
      <c r="H14" s="11">
        <f>'[1]ESTRUCTURA ORGANIZACIONAL'!$G$61</f>
        <v>339</v>
      </c>
      <c r="I14" s="11">
        <f>'[1]ESTRUCTURA ORGANIZACIONAL'!$H$61</f>
        <v>510</v>
      </c>
      <c r="J14" s="42">
        <f aca="true" t="shared" si="0" ref="J14:J19">H14/I14</f>
        <v>0.6647058823529411</v>
      </c>
      <c r="K14" s="42"/>
    </row>
    <row r="15" spans="1:11" ht="27.75" customHeight="1">
      <c r="A15" s="11">
        <v>3</v>
      </c>
      <c r="B15" s="48" t="s">
        <v>8</v>
      </c>
      <c r="C15" s="49"/>
      <c r="D15" s="49"/>
      <c r="E15" s="49"/>
      <c r="F15" s="49"/>
      <c r="G15" s="50"/>
      <c r="H15" s="11">
        <f>'[1]ESTRUCTURA ORGANIZACIONAL'!$G$70</f>
        <v>105</v>
      </c>
      <c r="I15" s="11">
        <f>'[1]ESTRUCTURA ORGANIZACIONAL'!$H$70</f>
        <v>105</v>
      </c>
      <c r="J15" s="42">
        <f t="shared" si="0"/>
        <v>1</v>
      </c>
      <c r="K15" s="42"/>
    </row>
    <row r="16" spans="1:11" ht="15">
      <c r="A16" s="11">
        <v>4</v>
      </c>
      <c r="B16" s="41" t="s">
        <v>9</v>
      </c>
      <c r="C16" s="41"/>
      <c r="D16" s="41"/>
      <c r="E16" s="41"/>
      <c r="F16" s="41"/>
      <c r="G16" s="41"/>
      <c r="H16" s="11">
        <f>'[1]ESTRUCTURA ORGANIZACIONAL'!$G$82</f>
        <v>129</v>
      </c>
      <c r="I16" s="11">
        <f>'[1]ESTRUCTURA ORGANIZACIONAL'!$H$82</f>
        <v>150</v>
      </c>
      <c r="J16" s="42">
        <f t="shared" si="0"/>
        <v>0.86</v>
      </c>
      <c r="K16" s="42"/>
    </row>
    <row r="17" spans="1:11" ht="15">
      <c r="A17" s="11">
        <v>5</v>
      </c>
      <c r="B17" s="41" t="s">
        <v>10</v>
      </c>
      <c r="C17" s="41"/>
      <c r="D17" s="41"/>
      <c r="E17" s="41"/>
      <c r="F17" s="41"/>
      <c r="G17" s="41"/>
      <c r="H17" s="11">
        <f>'[1]ESTRUCTURA ORGANIZACIONAL'!$G$88</f>
        <v>15</v>
      </c>
      <c r="I17" s="11">
        <f>'[1]ESTRUCTURA ORGANIZACIONAL'!$H$88</f>
        <v>60</v>
      </c>
      <c r="J17" s="42">
        <f t="shared" si="0"/>
        <v>0.25</v>
      </c>
      <c r="K17" s="42"/>
    </row>
    <row r="18" spans="1:11" ht="15">
      <c r="A18" s="11">
        <v>6</v>
      </c>
      <c r="B18" s="41" t="s">
        <v>11</v>
      </c>
      <c r="C18" s="41"/>
      <c r="D18" s="41"/>
      <c r="E18" s="41"/>
      <c r="F18" s="41"/>
      <c r="G18" s="41"/>
      <c r="H18" s="11">
        <f>'[1]ESTRUCTURA ORGANIZACIONAL'!$G$110</f>
        <v>0</v>
      </c>
      <c r="I18" s="11">
        <f>'[1]ESTRUCTURA ORGANIZACIONAL'!$H$110</f>
        <v>300</v>
      </c>
      <c r="J18" s="42">
        <f t="shared" si="0"/>
        <v>0</v>
      </c>
      <c r="K18" s="42"/>
    </row>
    <row r="19" spans="1:11" ht="15">
      <c r="A19" s="11">
        <v>7</v>
      </c>
      <c r="B19" s="41" t="s">
        <v>12</v>
      </c>
      <c r="C19" s="41"/>
      <c r="D19" s="41"/>
      <c r="E19" s="41"/>
      <c r="F19" s="41"/>
      <c r="G19" s="41"/>
      <c r="H19" s="11">
        <f>'[1]ESTRUCTURA ORGANIZACIONAL'!$G$122</f>
        <v>57</v>
      </c>
      <c r="I19" s="11">
        <f>'[1]ESTRUCTURA ORGANIZACIONAL'!$H$122</f>
        <v>150</v>
      </c>
      <c r="J19" s="42">
        <f t="shared" si="0"/>
        <v>0.38</v>
      </c>
      <c r="K19" s="42"/>
    </row>
    <row r="20" spans="1:11" ht="13.5" thickBot="1">
      <c r="A20" s="11"/>
      <c r="B20" s="53" t="s">
        <v>17</v>
      </c>
      <c r="C20" s="53"/>
      <c r="D20" s="53"/>
      <c r="E20" s="53"/>
      <c r="F20" s="53"/>
      <c r="G20" s="53"/>
      <c r="H20" s="12">
        <f>SUM(H13:H19)</f>
        <v>744</v>
      </c>
      <c r="I20" s="12">
        <f>SUM(I13:I19)</f>
        <v>1425</v>
      </c>
      <c r="J20" s="51">
        <f>H20/I20</f>
        <v>0.5221052631578947</v>
      </c>
      <c r="K20" s="51"/>
    </row>
    <row r="21" spans="1:11" ht="15.75">
      <c r="A21" s="52" t="s">
        <v>18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</row>
    <row r="22" spans="1:11" ht="15">
      <c r="A22" s="11">
        <v>1</v>
      </c>
      <c r="B22" s="41" t="s">
        <v>19</v>
      </c>
      <c r="C22" s="41"/>
      <c r="D22" s="41"/>
      <c r="E22" s="41"/>
      <c r="F22" s="41"/>
      <c r="G22" s="41"/>
      <c r="H22" s="11">
        <f>'[2]POLITICAS Y ESTRATEGIAS'!$G$18</f>
        <v>15</v>
      </c>
      <c r="I22" s="11">
        <f>'[2]POLITICAS Y ESTRATEGIAS'!$H$18</f>
        <v>45</v>
      </c>
      <c r="J22" s="42">
        <f>H22/I22</f>
        <v>0.3333333333333333</v>
      </c>
      <c r="K22" s="42"/>
    </row>
    <row r="23" spans="1:11" ht="15">
      <c r="A23" s="11">
        <v>2</v>
      </c>
      <c r="B23" s="41" t="s">
        <v>20</v>
      </c>
      <c r="C23" s="41"/>
      <c r="D23" s="41"/>
      <c r="E23" s="41"/>
      <c r="F23" s="41"/>
      <c r="G23" s="41"/>
      <c r="H23" s="11">
        <f>'[2]POLITICAS Y ESTRATEGIAS'!$G$33</f>
        <v>99</v>
      </c>
      <c r="I23" s="11">
        <f>'[2]POLITICAS Y ESTRATEGIAS'!$H$33</f>
        <v>195</v>
      </c>
      <c r="J23" s="42">
        <f aca="true" t="shared" si="1" ref="J23:J29">H23/I23</f>
        <v>0.5076923076923077</v>
      </c>
      <c r="K23" s="42"/>
    </row>
    <row r="24" spans="1:11" ht="15">
      <c r="A24" s="11">
        <v>3</v>
      </c>
      <c r="B24" s="41" t="s">
        <v>21</v>
      </c>
      <c r="C24" s="41"/>
      <c r="D24" s="41"/>
      <c r="E24" s="41"/>
      <c r="F24" s="41"/>
      <c r="G24" s="41"/>
      <c r="H24" s="11">
        <f>'[2]POLITICAS Y ESTRATEGIAS'!$G$41</f>
        <v>12</v>
      </c>
      <c r="I24" s="11">
        <f>'[2]POLITICAS Y ESTRATEGIAS'!$H$41</f>
        <v>90</v>
      </c>
      <c r="J24" s="42">
        <f t="shared" si="1"/>
        <v>0.13333333333333333</v>
      </c>
      <c r="K24" s="42"/>
    </row>
    <row r="25" spans="1:11" ht="15">
      <c r="A25" s="11">
        <v>4</v>
      </c>
      <c r="B25" s="41" t="s">
        <v>22</v>
      </c>
      <c r="C25" s="41"/>
      <c r="D25" s="41"/>
      <c r="E25" s="41"/>
      <c r="F25" s="41"/>
      <c r="G25" s="41"/>
      <c r="H25" s="11">
        <f>'[2]POLITICAS Y ESTRATEGIAS'!$G$49</f>
        <v>90</v>
      </c>
      <c r="I25" s="11">
        <f>'[2]POLITICAS Y ESTRATEGIAS'!$H$49</f>
        <v>90</v>
      </c>
      <c r="J25" s="42">
        <f t="shared" si="1"/>
        <v>1</v>
      </c>
      <c r="K25" s="42"/>
    </row>
    <row r="26" spans="1:11" ht="15">
      <c r="A26" s="11">
        <v>5</v>
      </c>
      <c r="B26" s="41" t="s">
        <v>23</v>
      </c>
      <c r="C26" s="41"/>
      <c r="D26" s="41"/>
      <c r="E26" s="41"/>
      <c r="F26" s="41"/>
      <c r="G26" s="41"/>
      <c r="H26" s="11">
        <f>'[2]POLITICAS Y ESTRATEGIAS'!$G$60</f>
        <v>111</v>
      </c>
      <c r="I26" s="11">
        <f>'[2]POLITICAS Y ESTRATEGIAS'!$H$60</f>
        <v>135</v>
      </c>
      <c r="J26" s="42">
        <f t="shared" si="1"/>
        <v>0.8222222222222222</v>
      </c>
      <c r="K26" s="42"/>
    </row>
    <row r="27" spans="1:11" ht="15">
      <c r="A27" s="11">
        <v>6</v>
      </c>
      <c r="B27" s="41" t="s">
        <v>24</v>
      </c>
      <c r="C27" s="41"/>
      <c r="D27" s="41"/>
      <c r="E27" s="41"/>
      <c r="F27" s="41"/>
      <c r="G27" s="41"/>
      <c r="H27" s="11">
        <f>'[2]POLITICAS Y ESTRATEGIAS'!$G$67</f>
        <v>36</v>
      </c>
      <c r="I27" s="11">
        <f>'[2]POLITICAS Y ESTRATEGIAS'!$H$67</f>
        <v>75</v>
      </c>
      <c r="J27" s="42">
        <f t="shared" si="1"/>
        <v>0.48</v>
      </c>
      <c r="K27" s="42"/>
    </row>
    <row r="28" spans="1:11" ht="15">
      <c r="A28" s="11">
        <v>7</v>
      </c>
      <c r="B28" s="41" t="s">
        <v>25</v>
      </c>
      <c r="C28" s="41"/>
      <c r="D28" s="41"/>
      <c r="E28" s="41"/>
      <c r="F28" s="41"/>
      <c r="G28" s="41"/>
      <c r="H28" s="11">
        <f>'[2]POLITICAS Y ESTRATEGIAS'!$G$84</f>
        <v>147</v>
      </c>
      <c r="I28" s="11">
        <f>'[2]POLITICAS Y ESTRATEGIAS'!$H$84</f>
        <v>225</v>
      </c>
      <c r="J28" s="42">
        <f t="shared" si="1"/>
        <v>0.6533333333333333</v>
      </c>
      <c r="K28" s="42"/>
    </row>
    <row r="29" spans="1:11" ht="15">
      <c r="A29" s="11">
        <v>8</v>
      </c>
      <c r="B29" s="41" t="s">
        <v>26</v>
      </c>
      <c r="C29" s="41"/>
      <c r="D29" s="41"/>
      <c r="E29" s="41"/>
      <c r="F29" s="41"/>
      <c r="G29" s="41"/>
      <c r="H29" s="11">
        <f>'[2]POLITICAS Y ESTRATEGIAS'!$G$98</f>
        <v>141</v>
      </c>
      <c r="I29" s="11">
        <f>'[2]POLITICAS Y ESTRATEGIAS'!$H$98</f>
        <v>165</v>
      </c>
      <c r="J29" s="42">
        <f t="shared" si="1"/>
        <v>0.8545454545454545</v>
      </c>
      <c r="K29" s="42"/>
    </row>
    <row r="30" spans="1:11" ht="13.5" thickBot="1">
      <c r="A30" s="11"/>
      <c r="B30" s="53" t="s">
        <v>17</v>
      </c>
      <c r="C30" s="53"/>
      <c r="D30" s="53"/>
      <c r="E30" s="53"/>
      <c r="F30" s="53"/>
      <c r="G30" s="53"/>
      <c r="H30" s="12">
        <f>SUM(H22:H29)</f>
        <v>651</v>
      </c>
      <c r="I30" s="12">
        <f>SUM(I22:I29)</f>
        <v>1020</v>
      </c>
      <c r="J30" s="51">
        <f>H30/I30</f>
        <v>0.638235294117647</v>
      </c>
      <c r="K30" s="51"/>
    </row>
    <row r="31" spans="1:11" ht="15.75">
      <c r="A31" s="52" t="s">
        <v>27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</row>
    <row r="32" spans="1:11" ht="15">
      <c r="A32" s="13">
        <v>1</v>
      </c>
      <c r="B32" s="54" t="s">
        <v>28</v>
      </c>
      <c r="C32" s="54"/>
      <c r="D32" s="54"/>
      <c r="E32" s="54"/>
      <c r="F32" s="54"/>
      <c r="G32" s="11"/>
      <c r="H32" s="11">
        <f>'[3]INFORMACION Y REPORTES'!$G$18</f>
        <v>45</v>
      </c>
      <c r="I32" s="11">
        <f>'[3]INFORMACION Y REPORTES'!$H$18</f>
        <v>45</v>
      </c>
      <c r="J32" s="42">
        <f>H32/I32</f>
        <v>1</v>
      </c>
      <c r="K32" s="42"/>
    </row>
    <row r="33" spans="1:11" ht="14.25" customHeight="1">
      <c r="A33" s="55">
        <v>2</v>
      </c>
      <c r="B33" s="54" t="s">
        <v>29</v>
      </c>
      <c r="C33" s="54"/>
      <c r="D33" s="54"/>
      <c r="E33" s="54"/>
      <c r="F33" s="54"/>
      <c r="G33" s="11"/>
      <c r="H33" s="58" t="s">
        <v>36</v>
      </c>
      <c r="I33" s="58" t="s">
        <v>36</v>
      </c>
      <c r="J33" s="62" t="s">
        <v>36</v>
      </c>
      <c r="K33" s="63"/>
    </row>
    <row r="34" spans="1:11" ht="30" customHeight="1">
      <c r="A34" s="57"/>
      <c r="B34" s="54"/>
      <c r="C34" s="54"/>
      <c r="D34" s="54"/>
      <c r="E34" s="54"/>
      <c r="F34" s="54"/>
      <c r="G34" s="11"/>
      <c r="H34" s="59"/>
      <c r="I34" s="59"/>
      <c r="J34" s="64"/>
      <c r="K34" s="65"/>
    </row>
    <row r="35" spans="1:11" ht="36.75" customHeight="1">
      <c r="A35" s="55">
        <v>3</v>
      </c>
      <c r="B35" s="54" t="s">
        <v>30</v>
      </c>
      <c r="C35" s="54"/>
      <c r="D35" s="54"/>
      <c r="E35" s="54"/>
      <c r="F35" s="54"/>
      <c r="G35" s="11"/>
      <c r="H35" s="58" t="s">
        <v>36</v>
      </c>
      <c r="I35" s="58" t="s">
        <v>36</v>
      </c>
      <c r="J35" s="66" t="s">
        <v>36</v>
      </c>
      <c r="K35" s="67"/>
    </row>
    <row r="36" spans="1:11" ht="12.75" customHeight="1">
      <c r="A36" s="57"/>
      <c r="B36" s="54"/>
      <c r="C36" s="54"/>
      <c r="D36" s="54"/>
      <c r="E36" s="54"/>
      <c r="F36" s="54"/>
      <c r="G36" s="11"/>
      <c r="H36" s="59"/>
      <c r="I36" s="59"/>
      <c r="J36" s="68"/>
      <c r="K36" s="69"/>
    </row>
    <row r="37" spans="1:11" ht="38.25" customHeight="1">
      <c r="A37" s="55">
        <v>4</v>
      </c>
      <c r="B37" s="54" t="s">
        <v>31</v>
      </c>
      <c r="C37" s="54"/>
      <c r="D37" s="54"/>
      <c r="E37" s="54"/>
      <c r="F37" s="54"/>
      <c r="G37" s="11"/>
      <c r="H37" s="58" t="s">
        <v>36</v>
      </c>
      <c r="I37" s="58" t="s">
        <v>36</v>
      </c>
      <c r="J37" s="70" t="s">
        <v>36</v>
      </c>
      <c r="K37" s="67"/>
    </row>
    <row r="38" spans="1:11" ht="12.75" customHeight="1">
      <c r="A38" s="56"/>
      <c r="B38" s="54"/>
      <c r="C38" s="54"/>
      <c r="D38" s="54"/>
      <c r="E38" s="54"/>
      <c r="F38" s="54"/>
      <c r="G38" s="11"/>
      <c r="H38" s="60"/>
      <c r="I38" s="60"/>
      <c r="J38" s="71"/>
      <c r="K38" s="72"/>
    </row>
    <row r="39" spans="1:11" ht="12.75" customHeight="1">
      <c r="A39" s="56"/>
      <c r="B39" s="54"/>
      <c r="C39" s="54"/>
      <c r="D39" s="54"/>
      <c r="E39" s="54"/>
      <c r="F39" s="54"/>
      <c r="G39" s="11"/>
      <c r="H39" s="60"/>
      <c r="I39" s="60"/>
      <c r="J39" s="71"/>
      <c r="K39" s="72"/>
    </row>
    <row r="40" spans="1:11" ht="12.75" customHeight="1">
      <c r="A40" s="57"/>
      <c r="B40" s="54"/>
      <c r="C40" s="54"/>
      <c r="D40" s="54"/>
      <c r="E40" s="54"/>
      <c r="F40" s="54"/>
      <c r="G40" s="11"/>
      <c r="H40" s="59"/>
      <c r="I40" s="59"/>
      <c r="J40" s="68"/>
      <c r="K40" s="69"/>
    </row>
    <row r="41" spans="1:256" ht="24.75" customHeight="1">
      <c r="A41" s="55">
        <v>5</v>
      </c>
      <c r="B41" s="54" t="s">
        <v>32</v>
      </c>
      <c r="C41" s="54"/>
      <c r="D41" s="54"/>
      <c r="E41" s="54"/>
      <c r="F41" s="54"/>
      <c r="G41" s="11"/>
      <c r="H41" s="61">
        <f>'[3]INFORMACION Y REPORTES'!$G$44</f>
        <v>45</v>
      </c>
      <c r="I41" s="61">
        <f>'[3]INFORMACION Y REPORTES'!$H$44</f>
        <v>45</v>
      </c>
      <c r="J41" s="42">
        <v>1</v>
      </c>
      <c r="K41" s="42"/>
      <c r="IV41" s="73"/>
    </row>
    <row r="42" spans="1:256" ht="12.75" customHeight="1">
      <c r="A42" s="56"/>
      <c r="B42" s="54"/>
      <c r="C42" s="54"/>
      <c r="D42" s="54"/>
      <c r="E42" s="54"/>
      <c r="F42" s="54"/>
      <c r="G42" s="11"/>
      <c r="H42" s="61"/>
      <c r="I42" s="61"/>
      <c r="J42" s="42"/>
      <c r="K42" s="42"/>
      <c r="IV42" s="73"/>
    </row>
    <row r="43" spans="1:256" ht="12.75" customHeight="1">
      <c r="A43" s="57"/>
      <c r="B43" s="54"/>
      <c r="C43" s="54"/>
      <c r="D43" s="54"/>
      <c r="E43" s="54"/>
      <c r="F43" s="54"/>
      <c r="G43" s="11"/>
      <c r="H43" s="61"/>
      <c r="I43" s="61"/>
      <c r="J43" s="42"/>
      <c r="K43" s="42"/>
      <c r="IV43" s="73"/>
    </row>
    <row r="44" spans="1:11" ht="39" customHeight="1">
      <c r="A44" s="55">
        <v>6</v>
      </c>
      <c r="B44" s="54" t="s">
        <v>33</v>
      </c>
      <c r="C44" s="54"/>
      <c r="D44" s="54"/>
      <c r="E44" s="54"/>
      <c r="F44" s="54"/>
      <c r="G44" s="11"/>
      <c r="H44" s="58" t="s">
        <v>36</v>
      </c>
      <c r="I44" s="58" t="s">
        <v>36</v>
      </c>
      <c r="J44" s="70" t="s">
        <v>36</v>
      </c>
      <c r="K44" s="67"/>
    </row>
    <row r="45" spans="1:11" ht="12.75">
      <c r="A45" s="56"/>
      <c r="B45" s="54"/>
      <c r="C45" s="54"/>
      <c r="D45" s="54"/>
      <c r="E45" s="54"/>
      <c r="F45" s="54"/>
      <c r="G45" s="11"/>
      <c r="H45" s="60"/>
      <c r="I45" s="60"/>
      <c r="J45" s="71"/>
      <c r="K45" s="72"/>
    </row>
    <row r="46" spans="1:11" ht="12.75">
      <c r="A46" s="57"/>
      <c r="B46" s="54"/>
      <c r="C46" s="54"/>
      <c r="D46" s="54"/>
      <c r="E46" s="54"/>
      <c r="F46" s="54"/>
      <c r="G46" s="11"/>
      <c r="H46" s="59"/>
      <c r="I46" s="59"/>
      <c r="J46" s="68"/>
      <c r="K46" s="69"/>
    </row>
    <row r="47" spans="1:11" ht="15">
      <c r="A47" s="13">
        <v>7</v>
      </c>
      <c r="B47" s="54" t="s">
        <v>34</v>
      </c>
      <c r="C47" s="54"/>
      <c r="D47" s="54"/>
      <c r="E47" s="54"/>
      <c r="F47" s="54"/>
      <c r="G47" s="11"/>
      <c r="H47" s="11">
        <f>'[3]INFORMACION Y REPORTES'!$G$55</f>
        <v>45</v>
      </c>
      <c r="I47" s="11">
        <f>'[3]INFORMACION Y REPORTES'!$H$55</f>
        <v>45</v>
      </c>
      <c r="J47" s="42">
        <v>1</v>
      </c>
      <c r="K47" s="42"/>
    </row>
    <row r="48" spans="1:11" ht="15">
      <c r="A48" s="13">
        <v>8</v>
      </c>
      <c r="B48" s="54" t="s">
        <v>35</v>
      </c>
      <c r="C48" s="54"/>
      <c r="D48" s="54"/>
      <c r="E48" s="54"/>
      <c r="F48" s="54"/>
      <c r="G48" s="11"/>
      <c r="H48" s="11">
        <f>'[3]INFORMACION Y REPORTES'!$G$59</f>
        <v>30</v>
      </c>
      <c r="I48" s="11">
        <f>'[3]INFORMACION Y REPORTES'!$H$59</f>
        <v>30</v>
      </c>
      <c r="J48" s="42">
        <v>1</v>
      </c>
      <c r="K48" s="42"/>
    </row>
    <row r="49" spans="1:11" ht="13.5" thickBot="1">
      <c r="A49" s="13"/>
      <c r="B49" s="53" t="s">
        <v>17</v>
      </c>
      <c r="C49" s="53"/>
      <c r="D49" s="53"/>
      <c r="E49" s="53"/>
      <c r="F49" s="53"/>
      <c r="G49" s="53"/>
      <c r="H49" s="12">
        <f>H48+H47+H41+H32</f>
        <v>165</v>
      </c>
      <c r="I49" s="12">
        <f>I48+I47+I41+I32</f>
        <v>165</v>
      </c>
      <c r="J49" s="51">
        <f>H49/I49</f>
        <v>1</v>
      </c>
      <c r="K49" s="51"/>
    </row>
    <row r="50" spans="1:11" ht="15.75">
      <c r="A50" s="52" t="s">
        <v>38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</row>
    <row r="51" spans="1:11" ht="15">
      <c r="A51" s="11">
        <v>1</v>
      </c>
      <c r="B51" s="54" t="s">
        <v>39</v>
      </c>
      <c r="C51" s="54"/>
      <c r="D51" s="54"/>
      <c r="E51" s="54"/>
      <c r="F51" s="54"/>
      <c r="G51" s="11"/>
      <c r="H51" s="11">
        <f>'[4]CAPACITACION'!$G$22</f>
        <v>3</v>
      </c>
      <c r="I51" s="11">
        <f>'[4]CAPACITACION'!$H$22</f>
        <v>75</v>
      </c>
      <c r="J51" s="42">
        <f>H51/I51</f>
        <v>0.04</v>
      </c>
      <c r="K51" s="42"/>
    </row>
    <row r="52" spans="1:11" ht="12.75" customHeight="1">
      <c r="A52" s="11">
        <v>2</v>
      </c>
      <c r="B52" s="54" t="s">
        <v>40</v>
      </c>
      <c r="C52" s="54"/>
      <c r="D52" s="54"/>
      <c r="E52" s="54"/>
      <c r="F52" s="54"/>
      <c r="G52" s="11"/>
      <c r="H52" s="11">
        <f>'[4]CAPACITACION'!$G$28</f>
        <v>9</v>
      </c>
      <c r="I52" s="11">
        <f>'[4]CAPACITACION'!$H$28</f>
        <v>60</v>
      </c>
      <c r="J52" s="42">
        <f>H52/I52</f>
        <v>0.15</v>
      </c>
      <c r="K52" s="42"/>
    </row>
    <row r="53" spans="1:11" ht="12.75" customHeight="1">
      <c r="A53" s="11">
        <v>3</v>
      </c>
      <c r="B53" s="54" t="s">
        <v>41</v>
      </c>
      <c r="C53" s="54"/>
      <c r="D53" s="54"/>
      <c r="E53" s="54"/>
      <c r="F53" s="54"/>
      <c r="G53" s="11"/>
      <c r="H53" s="11">
        <f>'[4]CAPACITACION'!$G$35</f>
        <v>0</v>
      </c>
      <c r="I53" s="11">
        <f>'[4]CAPACITACION'!$H$35</f>
        <v>75</v>
      </c>
      <c r="J53" s="42">
        <f>H53/I53</f>
        <v>0</v>
      </c>
      <c r="K53" s="42"/>
    </row>
    <row r="54" spans="1:11" ht="15">
      <c r="A54" s="11">
        <v>4</v>
      </c>
      <c r="B54" s="54" t="s">
        <v>42</v>
      </c>
      <c r="C54" s="54"/>
      <c r="D54" s="54"/>
      <c r="E54" s="54"/>
      <c r="F54" s="54"/>
      <c r="G54" s="11"/>
      <c r="H54" s="11">
        <f>'[4]CAPACITACION'!$G$40</f>
        <v>0</v>
      </c>
      <c r="I54" s="11">
        <f>'[4]CAPACITACION'!$H$40</f>
        <v>45</v>
      </c>
      <c r="J54" s="42">
        <f>H54/I54</f>
        <v>0</v>
      </c>
      <c r="K54" s="42"/>
    </row>
    <row r="55" spans="1:11" ht="13.5" thickBot="1">
      <c r="A55" s="11"/>
      <c r="B55" s="53" t="s">
        <v>17</v>
      </c>
      <c r="C55" s="53"/>
      <c r="D55" s="53"/>
      <c r="E55" s="53"/>
      <c r="F55" s="53"/>
      <c r="G55" s="53"/>
      <c r="H55" s="12">
        <f>SUM(H51:H54)</f>
        <v>12</v>
      </c>
      <c r="I55" s="12">
        <f>SUM(I51:I54)</f>
        <v>255</v>
      </c>
      <c r="J55" s="51">
        <f>H55/I55</f>
        <v>0.047058823529411764</v>
      </c>
      <c r="K55" s="51"/>
    </row>
    <row r="57" spans="1:11" ht="12.75">
      <c r="A57" s="76" t="s">
        <v>46</v>
      </c>
      <c r="B57" s="76"/>
      <c r="C57" s="76"/>
      <c r="D57" s="76"/>
      <c r="E57" s="76"/>
      <c r="F57" s="76"/>
      <c r="G57" s="15"/>
      <c r="H57" s="78">
        <f>H20+H30+H49+H55</f>
        <v>1572</v>
      </c>
      <c r="I57" s="78">
        <f>I20+I30+I49+I55</f>
        <v>2865</v>
      </c>
      <c r="J57" s="74">
        <f>H57/I57</f>
        <v>0.5486910994764398</v>
      </c>
      <c r="K57" s="74"/>
    </row>
    <row r="58" spans="1:11" ht="13.5" thickBot="1">
      <c r="A58" s="77"/>
      <c r="B58" s="77"/>
      <c r="C58" s="77"/>
      <c r="D58" s="77"/>
      <c r="E58" s="77"/>
      <c r="F58" s="77"/>
      <c r="G58" s="10"/>
      <c r="H58" s="79"/>
      <c r="I58" s="79"/>
      <c r="J58" s="75"/>
      <c r="K58" s="75"/>
    </row>
    <row r="60" spans="1:11" ht="15">
      <c r="A60" s="22" t="s">
        <v>47</v>
      </c>
      <c r="B60" s="22"/>
      <c r="K60" s="23">
        <v>119</v>
      </c>
    </row>
  </sheetData>
  <sheetProtection/>
  <mergeCells count="96">
    <mergeCell ref="J57:K58"/>
    <mergeCell ref="A57:F58"/>
    <mergeCell ref="H57:H58"/>
    <mergeCell ref="I57:I58"/>
    <mergeCell ref="B55:G55"/>
    <mergeCell ref="J51:K51"/>
    <mergeCell ref="J52:K52"/>
    <mergeCell ref="J53:K53"/>
    <mergeCell ref="J54:K54"/>
    <mergeCell ref="J55:K55"/>
    <mergeCell ref="J47:K47"/>
    <mergeCell ref="J48:K48"/>
    <mergeCell ref="J49:K49"/>
    <mergeCell ref="B49:G49"/>
    <mergeCell ref="B48:F48"/>
    <mergeCell ref="B47:F47"/>
    <mergeCell ref="J32:K32"/>
    <mergeCell ref="J33:K34"/>
    <mergeCell ref="J35:K36"/>
    <mergeCell ref="J37:K40"/>
    <mergeCell ref="IV41:IV43"/>
    <mergeCell ref="H44:H46"/>
    <mergeCell ref="I44:I46"/>
    <mergeCell ref="J41:K43"/>
    <mergeCell ref="J44:K46"/>
    <mergeCell ref="B41:F43"/>
    <mergeCell ref="H33:H34"/>
    <mergeCell ref="I33:I34"/>
    <mergeCell ref="H35:H36"/>
    <mergeCell ref="I35:I36"/>
    <mergeCell ref="H37:H40"/>
    <mergeCell ref="I37:I40"/>
    <mergeCell ref="H41:H43"/>
    <mergeCell ref="I41:I43"/>
    <mergeCell ref="A41:A43"/>
    <mergeCell ref="A44:A46"/>
    <mergeCell ref="B44:F46"/>
    <mergeCell ref="A31:K31"/>
    <mergeCell ref="A33:A34"/>
    <mergeCell ref="A35:A36"/>
    <mergeCell ref="A37:A40"/>
    <mergeCell ref="B33:F34"/>
    <mergeCell ref="B35:F36"/>
    <mergeCell ref="B37:F40"/>
    <mergeCell ref="J29:K29"/>
    <mergeCell ref="J30:K30"/>
    <mergeCell ref="B54:F54"/>
    <mergeCell ref="B29:G29"/>
    <mergeCell ref="B30:G30"/>
    <mergeCell ref="B32:F32"/>
    <mergeCell ref="B51:F51"/>
    <mergeCell ref="B52:F52"/>
    <mergeCell ref="B53:F53"/>
    <mergeCell ref="A50:K50"/>
    <mergeCell ref="J26:K26"/>
    <mergeCell ref="J27:K27"/>
    <mergeCell ref="J28:K28"/>
    <mergeCell ref="B25:G25"/>
    <mergeCell ref="B26:G26"/>
    <mergeCell ref="B27:G27"/>
    <mergeCell ref="B28:G28"/>
    <mergeCell ref="J25:K25"/>
    <mergeCell ref="B22:G22"/>
    <mergeCell ref="B23:G23"/>
    <mergeCell ref="B24:G24"/>
    <mergeCell ref="J20:K20"/>
    <mergeCell ref="J22:K22"/>
    <mergeCell ref="J23:K23"/>
    <mergeCell ref="J24:K24"/>
    <mergeCell ref="A21:K21"/>
    <mergeCell ref="B20:G20"/>
    <mergeCell ref="B19:G19"/>
    <mergeCell ref="J15:K15"/>
    <mergeCell ref="J16:K16"/>
    <mergeCell ref="J17:K17"/>
    <mergeCell ref="J18:K18"/>
    <mergeCell ref="J19:K19"/>
    <mergeCell ref="B15:G15"/>
    <mergeCell ref="B16:G16"/>
    <mergeCell ref="B17:G17"/>
    <mergeCell ref="B18:G18"/>
    <mergeCell ref="J9:K11"/>
    <mergeCell ref="B9:F11"/>
    <mergeCell ref="A9:A11"/>
    <mergeCell ref="B14:G14"/>
    <mergeCell ref="J13:K13"/>
    <mergeCell ref="J14:K14"/>
    <mergeCell ref="H9:I10"/>
    <mergeCell ref="B13:G13"/>
    <mergeCell ref="A12:K12"/>
    <mergeCell ref="M4:N4"/>
    <mergeCell ref="A4:K4"/>
    <mergeCell ref="M7:N7"/>
    <mergeCell ref="A6:K6"/>
    <mergeCell ref="A5:K5"/>
    <mergeCell ref="A7:K7"/>
  </mergeCells>
  <printOptions/>
  <pageMargins left="0.81" right="0.25" top="0.4" bottom="0.17" header="0" footer="0"/>
  <pageSetup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Raúl Agustín González Carrión</dc:creator>
  <cp:keywords/>
  <dc:description/>
  <cp:lastModifiedBy>Raul G</cp:lastModifiedBy>
  <cp:lastPrinted>2010-09-20T02:56:14Z</cp:lastPrinted>
  <dcterms:created xsi:type="dcterms:W3CDTF">2010-03-05T17:18:44Z</dcterms:created>
  <dcterms:modified xsi:type="dcterms:W3CDTF">2010-09-26T23:18:01Z</dcterms:modified>
  <cp:category/>
  <cp:version/>
  <cp:contentType/>
  <cp:contentStatus/>
</cp:coreProperties>
</file>