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<sst xmlns="http://schemas.openxmlformats.org/spreadsheetml/2006/main" count="66" uniqueCount="66">
  <si>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ESTADO DE SITUACIÓN</t>
  </si>
  <si>
    <t>CAJA BANCOS</t>
  </si>
  <si>
    <t>CTAS. Y DOCS. POR COBRAR CLIENTES NO RELACIONADOS</t>
  </si>
  <si>
    <t>CRÉDITO TRIBUTARIO A FAVOR DE LA EMPRESA (IVA)</t>
  </si>
  <si>
    <t>CRÉDITO TRIBUTARIO A FAVOR DE LA EMPRESA ( I. RENTA AÑO CTE)</t>
  </si>
  <si>
    <t>INVENTARIO DE SUMINISTROS Y MATERIALES</t>
  </si>
  <si>
    <t>SEGUROS PAGADOS POR ANTICIPADO</t>
  </si>
  <si>
    <t>TOTAL ACTIVO CORRIENTE</t>
  </si>
  <si>
    <t xml:space="preserve">EDIFICIOS </t>
  </si>
  <si>
    <t>MUEBLES Y ENSERES</t>
  </si>
  <si>
    <t>EQUIPO DE COMPUTACIÓN Y SOFTWARE</t>
  </si>
  <si>
    <t>(-) DEPRECIACIÓN ACUMULADA ACTIVO FIJO</t>
  </si>
  <si>
    <t>TOTAL ACTIVO FIJO</t>
  </si>
  <si>
    <t>ACTIVO DIFERIDO</t>
  </si>
  <si>
    <t>GASTOS DE ORGANIZACIÓN Y CONSTITUCIÓN</t>
  </si>
  <si>
    <t>(-) AMORTIZACIÓN ACUMULADA</t>
  </si>
  <si>
    <t>TOTAL ACTIVO DIFERIDO</t>
  </si>
  <si>
    <t>TOTAL DEL ACTIVO</t>
  </si>
  <si>
    <t>CUENTAS X PAGAR CORTO PLAZO</t>
  </si>
  <si>
    <t>IMPUESTO A LA RENTA POR PAGAR</t>
  </si>
  <si>
    <t>PARTICIPACION TRABAJADORES</t>
  </si>
  <si>
    <t>TOTAL PASIVO CORRIENTE</t>
  </si>
  <si>
    <t>TOTAL DEL PASIVO</t>
  </si>
  <si>
    <t>CAPITAL SUSCRITO, ASIGNADO O PATRIMONIO INSTITUCIONAL.</t>
  </si>
  <si>
    <t>APORTES DE SOCIOS O ACCIONISTAS PARA FUTURA CAPITALIZACIÓN</t>
  </si>
  <si>
    <t>RESERVA LEGAL</t>
  </si>
  <si>
    <t>UTILIDAD NO DISTRIBUIDA EJERCICIOS ANTERIORES</t>
  </si>
  <si>
    <t>UTILIDAD DEL EJERCICIO (Después de Participaciones, Impuestos y Reservas)</t>
  </si>
  <si>
    <t>TOTAL PATRIMONIO NETO</t>
  </si>
  <si>
    <t>TOTAL PASIVO Y PATRIMONIO</t>
  </si>
  <si>
    <t>ESTADO DE RESULTADOS</t>
  </si>
  <si>
    <t xml:space="preserve">VENTAS NETAS GRAVADAS CON TARIFA 12% </t>
  </si>
  <si>
    <t>VENTAS NETAS GRAVADAS CON TARIFA CERO</t>
  </si>
  <si>
    <t>TOTAL INGRESOS</t>
  </si>
  <si>
    <t>INVENTARIO INICIAL BIENES NO PRODUCIDOS POR LA SOCIEDAD</t>
  </si>
  <si>
    <t>COMPRAS NETAS LOCALES DE BIENES NO PRODUCIDOS POR LA SOCIEDAD</t>
  </si>
  <si>
    <t>(-) INVENTARIO FINAL DE BIENES NO PRODUCIDOS POR LA SOCIEDAD</t>
  </si>
  <si>
    <t>SUELDOS, SALARIOS Y DEMÁS REMUNERACIONES</t>
  </si>
  <si>
    <t>PROMOCION Y PUBLICIDAD</t>
  </si>
  <si>
    <t>SUMINISTROS Y MATERIALES</t>
  </si>
  <si>
    <t xml:space="preserve">GASTOS DE GESTION (agasajos a accionistas, trabajadores y clientes) </t>
  </si>
  <si>
    <t>AGUA, ENERGIA, LUZ, Y TELECOMUNICACIONES</t>
  </si>
  <si>
    <t>IMPUESTOS, CONTRIBUCIONES Y OTROS</t>
  </si>
  <si>
    <t>DEPRECIACION DE ACTIVOS FIJOS</t>
  </si>
  <si>
    <t>AMORTIZACIONES (INVERSIONES E INTANGIBLES)</t>
  </si>
  <si>
    <t>TOTAL COSTOS Y GASTOS</t>
  </si>
  <si>
    <t>GASTOS ADMINISTRATIVOS</t>
  </si>
  <si>
    <t>GASTOS DE VENTA</t>
  </si>
  <si>
    <t>OTROS GATOS</t>
  </si>
  <si>
    <t>UTILIDAD ANTES DE IMPUESTOS</t>
  </si>
  <si>
    <t>15% PARTICIPACION DE TRABJADORES</t>
  </si>
  <si>
    <t>UTILIDAD DESPUESDE PARTICIPACION TRABAJADORES</t>
  </si>
  <si>
    <t xml:space="preserve"> 25ç% IMPUESTO A LA RENTA</t>
  </si>
  <si>
    <t>UTILIDAD DESPUES DE IMPUESTO A LA RENTA</t>
  </si>
  <si>
    <t xml:space="preserve"> 10% RESERVA LEGAL</t>
  </si>
  <si>
    <t>UTILIDAD DE EJERCICIO</t>
  </si>
  <si>
    <t xml:space="preserve">ACTIVO </t>
  </si>
  <si>
    <t>ACTIVO FIJO</t>
  </si>
  <si>
    <t>ACTIVO CORRIENTE</t>
  </si>
  <si>
    <t xml:space="preserve"> PASIVO</t>
  </si>
  <si>
    <t>PASIVO CORRIENTE</t>
  </si>
  <si>
    <t>PATRIMONIO NETO</t>
  </si>
  <si>
    <t xml:space="preserve"> INGRESOS</t>
  </si>
  <si>
    <t>COSTOS Y GASTOS</t>
  </si>
  <si>
    <t>MATERIA PRIMA Y BIENES</t>
  </si>
  <si>
    <t>COMISION A VENDEDORES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</si>
</sst>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11"/>
      <name val="Times New (W1)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2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2" fontId="0" fillId="0" borderId="0" xfId="21" applyNumberFormat="1" applyFont="1" applyFill="1" applyBorder="1">
      <alignment/>
      <protection/>
    </xf>
    <xf numFmtId="0" fontId="0" fillId="0" borderId="0" xfId="21" applyFont="1" applyFill="1" applyBorder="1" applyAlignment="1">
      <alignment horizontal="left" vertical="center"/>
      <protection/>
    </xf>
    <xf numFmtId="4" fontId="0" fillId="0" borderId="0" xfId="21" applyNumberFormat="1" applyFont="1" applyFill="1" applyBorder="1">
      <alignment/>
      <protection/>
    </xf>
    <xf numFmtId="0" fontId="0" fillId="0" borderId="0" xfId="21" applyFont="1" applyFill="1" applyBorder="1" applyAlignment="1">
      <alignment vertical="center" textRotation="90" wrapText="1"/>
      <protection/>
    </xf>
    <xf numFmtId="4" fontId="0" fillId="0" borderId="0" xfId="21" applyNumberFormat="1" applyFont="1" applyFill="1" applyBorder="1">
      <alignment/>
      <protection/>
    </xf>
    <xf numFmtId="0" fontId="0" fillId="0" borderId="0" xfId="21" applyFont="1" applyFill="1" applyBorder="1">
      <alignment/>
      <protection/>
    </xf>
    <xf numFmtId="2" fontId="0" fillId="0" borderId="0" xfId="21" applyNumberFormat="1" applyFont="1" applyFill="1" applyBorder="1">
      <alignment/>
      <protection/>
    </xf>
    <xf numFmtId="0" fontId="0" fillId="0" borderId="0" xfId="21" applyFont="1" applyFill="1" applyBorder="1" applyAlignment="1">
      <alignment vertical="center" textRotation="90" wrapText="1"/>
      <protection/>
    </xf>
    <xf numFmtId="0" fontId="0" fillId="0" borderId="0" xfId="21" applyFont="1" applyFill="1" applyBorder="1" applyAlignment="1">
      <alignment horizontal="left" vertical="center"/>
      <protection/>
    </xf>
    <xf numFmtId="4" fontId="0" fillId="0" borderId="0" xfId="21" applyNumberFormat="1" applyFont="1" applyFill="1" applyBorder="1">
      <alignment/>
      <protection/>
    </xf>
    <xf numFmtId="4" fontId="0" fillId="0" borderId="0" xfId="21" applyNumberFormat="1" applyFont="1" applyFill="1" applyBorder="1" applyAlignment="1">
      <alignment horizontal="right"/>
      <protection/>
    </xf>
    <xf numFmtId="4" fontId="2" fillId="0" borderId="0" xfId="21" applyNumberFormat="1" applyFont="1" applyFill="1" applyBorder="1" applyAlignment="1">
      <alignment horizontal="right"/>
      <protection/>
    </xf>
    <xf numFmtId="4" fontId="2" fillId="0" borderId="0" xfId="21" applyNumberFormat="1" applyFont="1" applyFill="1" applyBorder="1">
      <alignment/>
      <protection/>
    </xf>
    <xf numFmtId="49" fontId="0" fillId="0" borderId="0" xfId="21" applyNumberFormat="1" applyFont="1" applyFill="1" applyBorder="1">
      <alignment/>
      <protection/>
    </xf>
    <xf numFmtId="49" fontId="0" fillId="0" borderId="0" xfId="21" applyNumberFormat="1" applyFont="1" applyFill="1" applyBorder="1" applyAlignment="1">
      <alignment horizontal="left"/>
      <protection/>
    </xf>
    <xf numFmtId="49" fontId="0" fillId="0" borderId="0" xfId="21" applyNumberFormat="1" applyFont="1" applyFill="1" applyBorder="1" applyAlignment="1">
      <alignment horizontal="right"/>
      <protection/>
    </xf>
    <xf numFmtId="0" fontId="2" fillId="0" borderId="0" xfId="21" applyFont="1" applyFill="1" applyBorder="1" applyAlignment="1">
      <alignment vertical="center" wrapText="1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left" vertical="center" wrapText="1"/>
      <protection/>
    </xf>
    <xf numFmtId="0" fontId="2" fillId="0" borderId="0" xfId="2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21" applyFont="1" applyFill="1" applyBorder="1">
      <alignment/>
      <protection/>
    </xf>
    <xf numFmtId="4" fontId="0" fillId="0" borderId="1" xfId="21" applyNumberFormat="1" applyFont="1" applyFill="1" applyBorder="1">
      <alignment/>
      <protection/>
    </xf>
    <xf numFmtId="4" fontId="2" fillId="0" borderId="2" xfId="21" applyNumberFormat="1" applyFont="1" applyFill="1" applyBorder="1">
      <alignment/>
      <protection/>
    </xf>
    <xf numFmtId="4" fontId="2" fillId="0" borderId="1" xfId="21" applyNumberFormat="1" applyFont="1" applyFill="1" applyBorder="1" applyAlignment="1">
      <alignment horizontal="right"/>
      <protection/>
    </xf>
    <xf numFmtId="4" fontId="0" fillId="0" borderId="1" xfId="21" applyNumberFormat="1" applyFont="1" applyFill="1" applyBorder="1" applyAlignment="1">
      <alignment horizontal="right"/>
      <protection/>
    </xf>
    <xf numFmtId="4" fontId="2" fillId="0" borderId="1" xfId="21" applyNumberFormat="1" applyFont="1" applyFill="1" applyBorder="1">
      <alignment/>
      <protection/>
    </xf>
    <xf numFmtId="4" fontId="2" fillId="0" borderId="3" xfId="21" applyNumberFormat="1" applyFont="1" applyFill="1" applyBorder="1">
      <alignment/>
      <protection/>
    </xf>
    <xf numFmtId="2" fontId="2" fillId="0" borderId="0" xfId="21" applyNumberFormat="1" applyFont="1" applyFill="1" applyBorder="1">
      <alignment/>
      <protection/>
    </xf>
    <xf numFmtId="2" fontId="2" fillId="0" borderId="1" xfId="21" applyNumberFormat="1" applyFont="1" applyFill="1" applyBorder="1">
      <alignment/>
      <protection/>
    </xf>
    <xf numFmtId="2" fontId="2" fillId="0" borderId="2" xfId="21" applyNumberFormat="1" applyFont="1" applyFill="1" applyBorder="1">
      <alignment/>
      <protection/>
    </xf>
    <xf numFmtId="2" fontId="0" fillId="0" borderId="1" xfId="21" applyNumberFormat="1" applyFont="1" applyFill="1" applyBorder="1">
      <alignment/>
      <protection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horizontal="left" vertical="center" wrapText="1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left" vertical="center"/>
      <protection/>
    </xf>
    <xf numFmtId="0" fontId="0" fillId="0" borderId="0" xfId="21" applyFont="1" applyFill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NUEVO ANEXO FORMULARI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 topLeftCell="A76">
      <selection activeCell="E88" sqref="E88"/>
    </sheetView>
  </sheetViews>
  <sheetFormatPr defaultColWidth="11.421875" defaultRowHeight="12.75"/>
  <cols>
    <col min="1" max="1" width="11.421875" style="4" customWidth="1"/>
    <col min="2" max="2" width="51.8515625" style="4" bestFit="1" customWidth="1"/>
    <col min="3" max="3" width="10.57421875" style="4" customWidth="1"/>
    <col min="4" max="4" width="10.140625" style="4" customWidth="1"/>
    <col min="5" max="5" width="9.28125" style="5" customWidth="1"/>
    <col min="6" max="16384" width="11.421875" style="4" customWidth="1"/>
  </cols>
  <sheetData>
    <row r="1" s="2" customFormat="1" ht="12.75">
      <c r="E1" s="3"/>
    </row>
    <row r="2" ht="12.75">
      <c r="B2" s="2" t="s">
        <v>0</v>
      </c>
    </row>
    <row r="3" spans="1:5" s="7" customFormat="1" ht="12.75">
      <c r="A3" s="6"/>
      <c r="B3" s="44" t="s">
        <v>56</v>
      </c>
      <c r="C3" s="44"/>
      <c r="E3" s="8"/>
    </row>
    <row r="4" spans="2:5" s="7" customFormat="1" ht="12.75">
      <c r="B4" s="44" t="s">
        <v>58</v>
      </c>
      <c r="C4" s="44"/>
      <c r="E4" s="8"/>
    </row>
    <row r="5" spans="2:5" s="7" customFormat="1" ht="14.25" customHeight="1">
      <c r="B5" s="9" t="s">
        <v>1</v>
      </c>
      <c r="C5" s="10">
        <v>42350</v>
      </c>
      <c r="E5" s="8"/>
    </row>
    <row r="6" spans="2:5" s="7" customFormat="1" ht="12.75">
      <c r="B6" s="11"/>
      <c r="C6" s="10"/>
      <c r="E6" s="8"/>
    </row>
    <row r="7" spans="2:5" s="7" customFormat="1" ht="12.75">
      <c r="B7" s="9" t="s">
        <v>2</v>
      </c>
      <c r="C7" s="10">
        <v>8229.27</v>
      </c>
      <c r="E7" s="8"/>
    </row>
    <row r="8" spans="2:5" s="7" customFormat="1" ht="12.75">
      <c r="B8" s="11"/>
      <c r="C8" s="10"/>
      <c r="E8" s="8"/>
    </row>
    <row r="9" spans="1:5" s="13" customFormat="1" ht="12.75">
      <c r="A9" s="7"/>
      <c r="B9" s="9" t="s">
        <v>3</v>
      </c>
      <c r="C9" s="12">
        <v>136.64</v>
      </c>
      <c r="E9" s="14"/>
    </row>
    <row r="10" spans="2:5" s="13" customFormat="1" ht="12.75">
      <c r="B10" s="15"/>
      <c r="C10" s="12"/>
      <c r="E10" s="14"/>
    </row>
    <row r="11" spans="2:5" s="13" customFormat="1" ht="12.75">
      <c r="B11" s="16" t="s">
        <v>4</v>
      </c>
      <c r="C11" s="12">
        <v>568.39</v>
      </c>
      <c r="E11" s="14"/>
    </row>
    <row r="12" spans="2:5" s="13" customFormat="1" ht="12.75">
      <c r="B12" s="15"/>
      <c r="C12" s="17"/>
      <c r="E12" s="14"/>
    </row>
    <row r="13" spans="2:5" s="13" customFormat="1" ht="12.75">
      <c r="B13" s="16" t="s">
        <v>5</v>
      </c>
      <c r="C13" s="17">
        <v>21322.82</v>
      </c>
      <c r="E13" s="14"/>
    </row>
    <row r="14" spans="2:5" s="13" customFormat="1" ht="12.75">
      <c r="B14" s="15"/>
      <c r="C14" s="17"/>
      <c r="E14" s="14"/>
    </row>
    <row r="15" spans="2:5" s="13" customFormat="1" ht="12.75">
      <c r="B15" s="16" t="s">
        <v>6</v>
      </c>
      <c r="C15" s="34">
        <v>3200</v>
      </c>
      <c r="E15" s="14"/>
    </row>
    <row r="16" spans="2:5" s="13" customFormat="1" ht="12.75">
      <c r="B16" s="16"/>
      <c r="C16" s="18"/>
      <c r="E16" s="14"/>
    </row>
    <row r="17" spans="2:5" s="7" customFormat="1" ht="12.75">
      <c r="B17" s="1" t="s">
        <v>7</v>
      </c>
      <c r="C17" s="19">
        <f>SUM(C5:C16)</f>
        <v>75807.12</v>
      </c>
      <c r="E17" s="8"/>
    </row>
    <row r="18" spans="2:5" s="7" customFormat="1" ht="12.75">
      <c r="B18" s="9"/>
      <c r="C18" s="10"/>
      <c r="E18" s="8"/>
    </row>
    <row r="19" spans="2:5" s="7" customFormat="1" ht="12.75">
      <c r="B19" s="44" t="s">
        <v>57</v>
      </c>
      <c r="C19" s="44"/>
      <c r="E19" s="8"/>
    </row>
    <row r="20" spans="2:5" s="7" customFormat="1" ht="12.75">
      <c r="B20" s="9" t="s">
        <v>8</v>
      </c>
      <c r="C20" s="10">
        <v>50200</v>
      </c>
      <c r="E20" s="8"/>
    </row>
    <row r="21" spans="2:5" s="7" customFormat="1" ht="12.75">
      <c r="B21" s="9"/>
      <c r="C21" s="10"/>
      <c r="E21" s="8"/>
    </row>
    <row r="22" spans="2:5" s="7" customFormat="1" ht="12.75">
      <c r="B22" s="9" t="s">
        <v>9</v>
      </c>
      <c r="C22" s="10">
        <v>10200</v>
      </c>
      <c r="E22" s="8"/>
    </row>
    <row r="23" spans="2:5" s="7" customFormat="1" ht="12.75">
      <c r="B23" s="9"/>
      <c r="C23" s="10"/>
      <c r="E23" s="8"/>
    </row>
    <row r="24" spans="2:5" s="7" customFormat="1" ht="12.75">
      <c r="B24" s="9" t="s">
        <v>10</v>
      </c>
      <c r="C24" s="10">
        <v>12000</v>
      </c>
      <c r="E24" s="8"/>
    </row>
    <row r="25" spans="2:5" s="7" customFormat="1" ht="12.75">
      <c r="B25" s="9"/>
      <c r="C25" s="10"/>
      <c r="E25" s="8"/>
    </row>
    <row r="26" spans="2:5" s="7" customFormat="1" ht="12.75">
      <c r="B26" s="9" t="s">
        <v>11</v>
      </c>
      <c r="C26" s="31">
        <v>-28663.8</v>
      </c>
      <c r="E26" s="8"/>
    </row>
    <row r="27" spans="2:5" s="7" customFormat="1" ht="12.75">
      <c r="B27" s="9"/>
      <c r="C27" s="10"/>
      <c r="E27" s="8"/>
    </row>
    <row r="28" spans="2:5" s="7" customFormat="1" ht="12.75">
      <c r="B28" s="1" t="s">
        <v>12</v>
      </c>
      <c r="C28" s="20">
        <f>SUM(C20:C27)</f>
        <v>43736.2</v>
      </c>
      <c r="E28" s="8"/>
    </row>
    <row r="29" spans="2:5" s="7" customFormat="1" ht="12.75">
      <c r="B29" s="44"/>
      <c r="C29" s="44"/>
      <c r="E29" s="8"/>
    </row>
    <row r="30" spans="2:5" s="7" customFormat="1" ht="12.75">
      <c r="B30" s="1" t="s">
        <v>13</v>
      </c>
      <c r="C30" s="1"/>
      <c r="E30" s="8"/>
    </row>
    <row r="31" spans="2:5" s="7" customFormat="1" ht="12.75">
      <c r="B31" s="9" t="s">
        <v>14</v>
      </c>
      <c r="C31" s="10">
        <v>4200</v>
      </c>
      <c r="E31" s="8"/>
    </row>
    <row r="32" spans="2:5" s="7" customFormat="1" ht="12.75">
      <c r="B32" s="9"/>
      <c r="C32" s="10"/>
      <c r="E32" s="8"/>
    </row>
    <row r="33" spans="2:5" s="7" customFormat="1" ht="12.75">
      <c r="B33" s="9" t="s">
        <v>15</v>
      </c>
      <c r="C33" s="31">
        <v>-3120</v>
      </c>
      <c r="E33" s="8"/>
    </row>
    <row r="34" spans="2:5" s="7" customFormat="1" ht="12.75">
      <c r="B34" s="9"/>
      <c r="C34" s="10"/>
      <c r="E34" s="8"/>
    </row>
    <row r="35" spans="2:5" s="7" customFormat="1" ht="12.75">
      <c r="B35" s="1" t="s">
        <v>16</v>
      </c>
      <c r="C35" s="33">
        <f>SUM(C31:C34)</f>
        <v>1080</v>
      </c>
      <c r="E35" s="8"/>
    </row>
    <row r="36" spans="2:5" s="7" customFormat="1" ht="13.5" thickBot="1">
      <c r="B36" s="1" t="s">
        <v>17</v>
      </c>
      <c r="C36" s="32">
        <f>C17+C28+C35</f>
        <v>120623.31999999999</v>
      </c>
      <c r="E36" s="8"/>
    </row>
    <row r="37" spans="2:5" s="7" customFormat="1" ht="13.5" thickTop="1">
      <c r="B37" s="1"/>
      <c r="C37" s="20"/>
      <c r="E37" s="8"/>
    </row>
    <row r="38" spans="2:5" s="7" customFormat="1" ht="12.75">
      <c r="B38" s="44" t="s">
        <v>59</v>
      </c>
      <c r="C38" s="44"/>
      <c r="E38" s="8"/>
    </row>
    <row r="39" spans="2:5" s="7" customFormat="1" ht="12.75">
      <c r="B39" s="44" t="s">
        <v>60</v>
      </c>
      <c r="C39" s="44"/>
      <c r="E39" s="8"/>
    </row>
    <row r="40" spans="2:5" s="7" customFormat="1" ht="14.25" customHeight="1">
      <c r="B40" s="21" t="s">
        <v>18</v>
      </c>
      <c r="C40" s="10">
        <v>15200</v>
      </c>
      <c r="E40" s="8"/>
    </row>
    <row r="41" spans="2:5" s="7" customFormat="1" ht="12.75">
      <c r="B41" s="21"/>
      <c r="C41" s="10"/>
      <c r="E41" s="8"/>
    </row>
    <row r="42" spans="2:5" s="7" customFormat="1" ht="15" customHeight="1">
      <c r="B42" s="22" t="s">
        <v>19</v>
      </c>
      <c r="C42" s="10">
        <v>942.94</v>
      </c>
      <c r="E42" s="8"/>
    </row>
    <row r="43" spans="2:5" s="7" customFormat="1" ht="12.75">
      <c r="B43" s="23"/>
      <c r="C43" s="10"/>
      <c r="E43" s="8"/>
    </row>
    <row r="44" spans="2:5" s="7" customFormat="1" ht="18.75" customHeight="1">
      <c r="B44" s="22" t="s">
        <v>20</v>
      </c>
      <c r="C44" s="31">
        <v>871.78</v>
      </c>
      <c r="E44" s="8"/>
    </row>
    <row r="45" spans="2:5" s="7" customFormat="1" ht="12.75">
      <c r="B45" s="24"/>
      <c r="C45" s="10"/>
      <c r="E45" s="8"/>
    </row>
    <row r="46" spans="2:5" s="7" customFormat="1" ht="12.75">
      <c r="B46" s="1" t="s">
        <v>21</v>
      </c>
      <c r="C46" s="35">
        <f>SUM(C40:C45)</f>
        <v>17014.72</v>
      </c>
      <c r="E46" s="8"/>
    </row>
    <row r="47" spans="2:5" s="7" customFormat="1" ht="13.5" thickBot="1">
      <c r="B47" s="1" t="s">
        <v>22</v>
      </c>
      <c r="C47" s="36">
        <f>C46</f>
        <v>17014.72</v>
      </c>
      <c r="E47" s="8"/>
    </row>
    <row r="48" spans="3:5" s="7" customFormat="1" ht="13.5" thickTop="1">
      <c r="C48" s="10"/>
      <c r="E48" s="8"/>
    </row>
    <row r="49" spans="2:5" s="7" customFormat="1" ht="12.75">
      <c r="B49" s="41" t="s">
        <v>61</v>
      </c>
      <c r="C49" s="41"/>
      <c r="D49" s="41"/>
      <c r="E49" s="41"/>
    </row>
    <row r="50" spans="2:5" s="7" customFormat="1" ht="12.75">
      <c r="B50" s="9" t="s">
        <v>23</v>
      </c>
      <c r="C50" s="10">
        <v>800</v>
      </c>
      <c r="E50" s="8"/>
    </row>
    <row r="51" spans="2:5" s="7" customFormat="1" ht="12.75">
      <c r="B51" s="9" t="s">
        <v>24</v>
      </c>
      <c r="C51" s="10">
        <v>95000</v>
      </c>
      <c r="E51" s="8"/>
    </row>
    <row r="52" spans="2:5" s="7" customFormat="1" ht="12.75">
      <c r="B52" s="9" t="s">
        <v>25</v>
      </c>
      <c r="C52" s="10">
        <v>427.8829875000004</v>
      </c>
      <c r="E52" s="8"/>
    </row>
    <row r="53" spans="2:5" s="7" customFormat="1" ht="12.75">
      <c r="B53" s="9" t="s">
        <v>26</v>
      </c>
      <c r="C53" s="10">
        <v>3529.77</v>
      </c>
      <c r="E53" s="8"/>
    </row>
    <row r="54" spans="2:5" s="7" customFormat="1" ht="12.75">
      <c r="B54" s="9" t="s">
        <v>27</v>
      </c>
      <c r="C54" s="31">
        <v>3850.9468875000034</v>
      </c>
      <c r="E54" s="8"/>
    </row>
    <row r="55" spans="2:5" s="7" customFormat="1" ht="13.5" thickBot="1">
      <c r="B55" s="1" t="s">
        <v>28</v>
      </c>
      <c r="C55" s="32">
        <f>SUM(C50:C54)</f>
        <v>103608.599875</v>
      </c>
      <c r="E55" s="8"/>
    </row>
    <row r="56" spans="2:5" s="7" customFormat="1" ht="13.5" thickTop="1">
      <c r="B56" s="1" t="s">
        <v>29</v>
      </c>
      <c r="C56" s="20">
        <f>C47+C55</f>
        <v>120623.319875</v>
      </c>
      <c r="E56" s="8"/>
    </row>
    <row r="57" spans="3:5" s="7" customFormat="1" ht="12.75">
      <c r="C57" s="45"/>
      <c r="E57" s="8"/>
    </row>
    <row r="58" spans="3:5" s="7" customFormat="1" ht="12.75">
      <c r="C58" s="45"/>
      <c r="E58" s="8"/>
    </row>
    <row r="59" spans="2:5" s="7" customFormat="1" ht="12.75">
      <c r="B59" s="43" t="s">
        <v>30</v>
      </c>
      <c r="C59" s="43"/>
      <c r="E59" s="8"/>
    </row>
    <row r="60" spans="2:5" s="7" customFormat="1" ht="12.75">
      <c r="B60" s="44" t="s">
        <v>62</v>
      </c>
      <c r="C60" s="44"/>
      <c r="E60" s="8"/>
    </row>
    <row r="61" spans="2:5" s="7" customFormat="1" ht="14.25" customHeight="1">
      <c r="B61" s="26" t="s">
        <v>31</v>
      </c>
      <c r="C61" s="31">
        <v>64934.84</v>
      </c>
      <c r="E61" s="8"/>
    </row>
    <row r="62" spans="2:5" s="7" customFormat="1" ht="12.75">
      <c r="B62" s="26"/>
      <c r="C62" s="10"/>
      <c r="E62" s="8"/>
    </row>
    <row r="63" spans="2:5" s="7" customFormat="1" ht="14.25" customHeight="1">
      <c r="B63" s="26" t="s">
        <v>32</v>
      </c>
      <c r="C63" s="31">
        <v>3171.44</v>
      </c>
      <c r="E63" s="8"/>
    </row>
    <row r="64" spans="2:5" s="7" customFormat="1" ht="12.75">
      <c r="B64" s="26"/>
      <c r="C64" s="10"/>
      <c r="E64" s="8"/>
    </row>
    <row r="65" spans="2:5" s="7" customFormat="1" ht="12.75">
      <c r="B65" s="1" t="s">
        <v>33</v>
      </c>
      <c r="E65" s="20">
        <f>SUM(C61:C64)</f>
        <v>68106.28</v>
      </c>
    </row>
    <row r="66" spans="2:5" s="7" customFormat="1" ht="12.75">
      <c r="B66" s="42" t="s">
        <v>63</v>
      </c>
      <c r="C66" s="42"/>
      <c r="E66" s="8"/>
    </row>
    <row r="67" spans="2:5" s="7" customFormat="1" ht="12.75">
      <c r="B67" s="42" t="s">
        <v>64</v>
      </c>
      <c r="C67" s="42"/>
      <c r="E67" s="8"/>
    </row>
    <row r="68" spans="2:5" s="7" customFormat="1" ht="25.5">
      <c r="B68" s="26" t="s">
        <v>34</v>
      </c>
      <c r="C68" s="10">
        <v>2530</v>
      </c>
      <c r="E68" s="8"/>
    </row>
    <row r="69" spans="2:5" s="7" customFormat="1" ht="12.75">
      <c r="B69" s="26"/>
      <c r="C69" s="10"/>
      <c r="E69" s="8"/>
    </row>
    <row r="70" spans="2:5" s="7" customFormat="1" ht="25.5">
      <c r="B70" s="26" t="s">
        <v>35</v>
      </c>
      <c r="C70" s="10">
        <v>42929.59</v>
      </c>
      <c r="E70" s="8"/>
    </row>
    <row r="71" spans="2:5" s="7" customFormat="1" ht="12.75">
      <c r="B71" s="26"/>
      <c r="C71" s="10"/>
      <c r="E71" s="8"/>
    </row>
    <row r="72" spans="2:5" s="7" customFormat="1" ht="25.5">
      <c r="B72" s="26" t="s">
        <v>36</v>
      </c>
      <c r="C72" s="31">
        <v>-12365</v>
      </c>
      <c r="E72" s="8"/>
    </row>
    <row r="73" spans="2:5" s="7" customFormat="1" ht="14.25" customHeight="1">
      <c r="B73" s="26"/>
      <c r="D73" s="10">
        <f>SUM(C68:C72)</f>
        <v>33094.59</v>
      </c>
      <c r="E73" s="8"/>
    </row>
    <row r="74" spans="2:5" s="7" customFormat="1" ht="12.75">
      <c r="B74" s="27" t="s">
        <v>46</v>
      </c>
      <c r="C74" s="10"/>
      <c r="E74" s="8"/>
    </row>
    <row r="75" spans="2:5" s="7" customFormat="1" ht="12.75">
      <c r="B75" s="28" t="s">
        <v>37</v>
      </c>
      <c r="C75" s="10">
        <v>9600</v>
      </c>
      <c r="E75" s="8"/>
    </row>
    <row r="76" spans="2:5" s="7" customFormat="1" ht="12.75">
      <c r="B76" s="28"/>
      <c r="C76" s="10"/>
      <c r="E76" s="8"/>
    </row>
    <row r="77" spans="2:5" s="7" customFormat="1" ht="12.75">
      <c r="B77" s="28" t="s">
        <v>65</v>
      </c>
      <c r="C77" s="10">
        <v>2400</v>
      </c>
      <c r="E77" s="8"/>
    </row>
    <row r="78" spans="2:5" s="7" customFormat="1" ht="12.75">
      <c r="B78" s="28"/>
      <c r="C78" s="10"/>
      <c r="E78" s="8"/>
    </row>
    <row r="79" spans="2:5" s="7" customFormat="1" ht="12.75">
      <c r="B79" s="28" t="s">
        <v>39</v>
      </c>
      <c r="C79" s="10">
        <v>650</v>
      </c>
      <c r="E79" s="8"/>
    </row>
    <row r="80" spans="2:5" s="7" customFormat="1" ht="12.75">
      <c r="B80" s="28"/>
      <c r="C80" s="10"/>
      <c r="E80" s="8"/>
    </row>
    <row r="81" spans="2:5" s="7" customFormat="1" ht="12.75">
      <c r="B81" s="28" t="s">
        <v>40</v>
      </c>
      <c r="C81" s="10">
        <v>400</v>
      </c>
      <c r="E81" s="8"/>
    </row>
    <row r="82" spans="2:5" s="7" customFormat="1" ht="12.75">
      <c r="B82" s="28"/>
      <c r="C82" s="10"/>
      <c r="E82" s="8"/>
    </row>
    <row r="83" spans="2:5" s="7" customFormat="1" ht="12.75">
      <c r="B83" s="28" t="s">
        <v>41</v>
      </c>
      <c r="C83" s="10">
        <v>4820.2</v>
      </c>
      <c r="E83" s="8"/>
    </row>
    <row r="84" spans="4:5" s="7" customFormat="1" ht="12.75">
      <c r="D84" s="10">
        <f>SUM(C75:C84)</f>
        <v>17870.2</v>
      </c>
      <c r="E84" s="8"/>
    </row>
    <row r="85" s="7" customFormat="1" ht="12.75">
      <c r="E85" s="8"/>
    </row>
    <row r="86" spans="2:5" s="7" customFormat="1" ht="12.75">
      <c r="B86" s="29" t="s">
        <v>47</v>
      </c>
      <c r="C86" s="10"/>
      <c r="E86" s="8"/>
    </row>
    <row r="87" spans="2:5" s="7" customFormat="1" ht="12.75">
      <c r="B87" s="28" t="s">
        <v>38</v>
      </c>
      <c r="C87" s="31">
        <v>675</v>
      </c>
      <c r="E87" s="8"/>
    </row>
    <row r="88" spans="2:5" s="7" customFormat="1" ht="12.75">
      <c r="B88" s="28"/>
      <c r="C88" s="10"/>
      <c r="D88" s="10">
        <v>675</v>
      </c>
      <c r="E88" s="8"/>
    </row>
    <row r="89" spans="2:5" s="7" customFormat="1" ht="12.75">
      <c r="B89" s="29" t="s">
        <v>48</v>
      </c>
      <c r="C89" s="10"/>
      <c r="E89" s="8"/>
    </row>
    <row r="90" spans="2:5" s="7" customFormat="1" ht="15" customHeight="1">
      <c r="B90" s="28" t="s">
        <v>43</v>
      </c>
      <c r="C90" s="10">
        <v>9554.6</v>
      </c>
      <c r="E90" s="8"/>
    </row>
    <row r="91" spans="2:5" s="7" customFormat="1" ht="15" customHeight="1">
      <c r="B91" s="28"/>
      <c r="C91" s="10"/>
      <c r="E91" s="8"/>
    </row>
    <row r="92" spans="2:5" s="7" customFormat="1" ht="12.75">
      <c r="B92" s="28" t="s">
        <v>42</v>
      </c>
      <c r="C92" s="10">
        <v>200</v>
      </c>
      <c r="E92" s="8"/>
    </row>
    <row r="93" spans="2:5" s="7" customFormat="1" ht="15" customHeight="1">
      <c r="B93" s="28"/>
      <c r="E93" s="8"/>
    </row>
    <row r="94" spans="2:5" s="7" customFormat="1" ht="12.75">
      <c r="B94" s="28" t="s">
        <v>44</v>
      </c>
      <c r="C94" s="31">
        <v>900</v>
      </c>
      <c r="D94" s="10">
        <f>SUM(C90:C94)</f>
        <v>10654.6</v>
      </c>
      <c r="E94" s="8"/>
    </row>
    <row r="95" s="7" customFormat="1" ht="12.75">
      <c r="B95" s="28"/>
    </row>
    <row r="96" spans="2:5" s="7" customFormat="1" ht="12.75">
      <c r="B96" s="1" t="s">
        <v>45</v>
      </c>
      <c r="C96" s="10"/>
      <c r="E96" s="38">
        <f>D88+D94+D84+D73</f>
        <v>62294.39</v>
      </c>
    </row>
    <row r="97" spans="2:5" s="7" customFormat="1" ht="12.75">
      <c r="B97" s="7" t="s">
        <v>49</v>
      </c>
      <c r="C97" s="10"/>
      <c r="E97" s="37">
        <f>E65-E96</f>
        <v>5811.889999999999</v>
      </c>
    </row>
    <row r="98" spans="2:5" s="7" customFormat="1" ht="12.75">
      <c r="B98" s="7" t="s">
        <v>50</v>
      </c>
      <c r="C98" s="10"/>
      <c r="E98" s="40">
        <f>E97*0.15</f>
        <v>871.7834999999999</v>
      </c>
    </row>
    <row r="99" spans="2:5" s="7" customFormat="1" ht="12.75">
      <c r="B99" s="30" t="s">
        <v>51</v>
      </c>
      <c r="C99" s="10"/>
      <c r="E99" s="37">
        <f>E97-E98</f>
        <v>4940.1065</v>
      </c>
    </row>
    <row r="100" spans="2:5" s="7" customFormat="1" ht="12.75">
      <c r="B100" s="7" t="s">
        <v>52</v>
      </c>
      <c r="C100" s="10"/>
      <c r="E100" s="40">
        <f>E99*0.25</f>
        <v>1235.026625</v>
      </c>
    </row>
    <row r="101" spans="2:5" s="7" customFormat="1" ht="12.75">
      <c r="B101" s="25" t="s">
        <v>53</v>
      </c>
      <c r="C101" s="10"/>
      <c r="E101" s="37">
        <f>E99-E100</f>
        <v>3705.079875</v>
      </c>
    </row>
    <row r="102" spans="2:5" s="7" customFormat="1" ht="12.75">
      <c r="B102" s="7" t="s">
        <v>54</v>
      </c>
      <c r="C102" s="10"/>
      <c r="D102" s="10"/>
      <c r="E102" s="40">
        <f>E101*0.1</f>
        <v>370.5079875</v>
      </c>
    </row>
    <row r="103" spans="2:5" s="7" customFormat="1" ht="13.5" thickBot="1">
      <c r="B103" s="30" t="s">
        <v>55</v>
      </c>
      <c r="C103" s="10"/>
      <c r="D103" s="10"/>
      <c r="E103" s="39">
        <f>E101-E102</f>
        <v>3334.5718875</v>
      </c>
    </row>
    <row r="104" spans="3:5" s="7" customFormat="1" ht="13.5" thickTop="1">
      <c r="C104" s="10"/>
      <c r="D104" s="10"/>
      <c r="E104" s="8"/>
    </row>
    <row r="105" spans="2:5" s="7" customFormat="1" ht="12.75">
      <c r="B105" s="25"/>
      <c r="C105" s="10"/>
      <c r="E105" s="8"/>
    </row>
    <row r="106" spans="1:2" ht="12.75">
      <c r="A106" s="7"/>
      <c r="B106" s="7"/>
    </row>
  </sheetData>
  <mergeCells count="11">
    <mergeCell ref="B19:C19"/>
    <mergeCell ref="B3:C3"/>
    <mergeCell ref="B4:C4"/>
    <mergeCell ref="C57:C58"/>
    <mergeCell ref="B39:C39"/>
    <mergeCell ref="B38:C38"/>
    <mergeCell ref="B29:C29"/>
    <mergeCell ref="B66:C66"/>
    <mergeCell ref="B67:C67"/>
    <mergeCell ref="B59:C59"/>
    <mergeCell ref="B60:C60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Echeverría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2008-05-21T15:53:47Z</dcterms:created>
  <dcterms:modified xsi:type="dcterms:W3CDTF">2008-06-03T19:10:05Z</dcterms:modified>
  <cp:category/>
  <cp:version/>
  <cp:contentType/>
  <cp:contentStatus/>
</cp:coreProperties>
</file>