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80" windowHeight="5775" activeTab="0"/>
  </bookViews>
  <sheets>
    <sheet name="55%" sheetId="1" r:id="rId1"/>
    <sheet name="20%" sheetId="2" r:id="rId2"/>
    <sheet name="ORIGINAL" sheetId="3" r:id="rId3"/>
  </sheets>
  <definedNames/>
  <calcPr fullCalcOnLoad="1"/>
</workbook>
</file>

<file path=xl/sharedStrings.xml><?xml version="1.0" encoding="utf-8"?>
<sst xmlns="http://schemas.openxmlformats.org/spreadsheetml/2006/main" count="140" uniqueCount="24">
  <si>
    <t>PERIODOS SEMESTRALES</t>
  </si>
  <si>
    <t>CAPITAL AL</t>
  </si>
  <si>
    <t>INICIO DEL PERIODO</t>
  </si>
  <si>
    <t>TASA DE</t>
  </si>
  <si>
    <t>INTERES</t>
  </si>
  <si>
    <t>DIVIDENDO</t>
  </si>
  <si>
    <t>SEGUNDO SEMESTRE</t>
  </si>
  <si>
    <t>PRIMER SEMESTRE</t>
  </si>
  <si>
    <t>TOTAL GENERAL</t>
  </si>
  <si>
    <t>COMISION</t>
  </si>
  <si>
    <t>AMORTIZACION</t>
  </si>
  <si>
    <t xml:space="preserve"> </t>
  </si>
  <si>
    <t>2728,3/20</t>
  </si>
  <si>
    <t>BRADY INTERES VENCIDO (PDI)-EP</t>
  </si>
  <si>
    <t>US $1.500,57 MM</t>
  </si>
  <si>
    <t>US $2728,3 MM</t>
  </si>
  <si>
    <t>1500,57/20</t>
  </si>
  <si>
    <t>US $545,66 MM</t>
  </si>
  <si>
    <t>545,66/20</t>
  </si>
  <si>
    <t>,</t>
  </si>
  <si>
    <t>(1) Valor nominal de 2.728,30 MM reducido al 20% por las condiciones del mercado</t>
  </si>
  <si>
    <t>PERIODO DE GRACIA:</t>
  </si>
  <si>
    <t>VALOR NOMINAL TOTAL:</t>
  </si>
  <si>
    <t>VALOR NOMINAL TOTAL (1):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</si>
</sst>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_ ;\-#,##0.0000\ "/>
    <numFmt numFmtId="173" formatCode="_ * #,##0.0000_ ;_ * \-#,##0.0000_ ;_ * &quot;-&quot;????_ ;_ @_ "/>
    <numFmt numFmtId="174" formatCode="#,##0.00_ ;\-#,##0.00\ "/>
    <numFmt numFmtId="175" formatCode="0.0000"/>
    <numFmt numFmtId="176" formatCode="_ * #,##0.000_ ;_ * \-#,##0.000_ ;_ * &quot;-&quot;??_ ;_ @_ "/>
    <numFmt numFmtId="177" formatCode="_ * #,##0.0000_ ;_ * \-#,##0.0000_ ;_ * &quot;-&quot;??_ ;_ @_ "/>
    <numFmt numFmtId="178" formatCode="_ * #,##0.0_ ;_ * \-#,##0.0_ ;_ * &quot;-&quot;??_ ;_ @_ "/>
    <numFmt numFmtId="179" formatCode="0.000"/>
    <numFmt numFmtId="180" formatCode="_ * #,##0.00000_ ;_ * \-#,##0.00000_ ;_ * &quot;-&quot;??_ ;_ @_ "/>
    <numFmt numFmtId="181" formatCode="_ * #,##0.000000_ ;_ * \-#,##0.000000_ ;_ * &quot;-&quot;??_ ;_ @_ "/>
    <numFmt numFmtId="182" formatCode="#,##0.00000_ ;\-#,##0.00000\ "/>
    <numFmt numFmtId="183" formatCode="#,##0.000000_ ;\-#,##0.000000\ "/>
  </numFmts>
  <fonts count="4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3" fontId="3" fillId="0" borderId="3" xfId="15" applyFont="1" applyBorder="1" applyAlignment="1">
      <alignment/>
    </xf>
    <xf numFmtId="172" fontId="3" fillId="0" borderId="3" xfId="15" applyNumberFormat="1" applyFont="1" applyBorder="1" applyAlignment="1">
      <alignment/>
    </xf>
    <xf numFmtId="183" fontId="3" fillId="0" borderId="3" xfId="15" applyNumberFormat="1" applyFont="1" applyBorder="1" applyAlignment="1">
      <alignment/>
    </xf>
    <xf numFmtId="174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77" fontId="3" fillId="0" borderId="3" xfId="15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43" fontId="3" fillId="0" borderId="5" xfId="15" applyFont="1" applyBorder="1" applyAlignment="1">
      <alignment/>
    </xf>
    <xf numFmtId="177" fontId="3" fillId="0" borderId="5" xfId="15" applyNumberFormat="1" applyFont="1" applyBorder="1" applyAlignment="1">
      <alignment horizontal="center"/>
    </xf>
    <xf numFmtId="183" fontId="3" fillId="0" borderId="5" xfId="15" applyNumberFormat="1" applyFont="1" applyBorder="1" applyAlignment="1">
      <alignment/>
    </xf>
    <xf numFmtId="174" fontId="3" fillId="0" borderId="5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5" fontId="3" fillId="0" borderId="3" xfId="0" applyNumberFormat="1" applyFont="1" applyBorder="1" applyAlignment="1">
      <alignment horizontal="right"/>
    </xf>
    <xf numFmtId="175" fontId="3" fillId="0" borderId="5" xfId="0" applyNumberFormat="1" applyFont="1" applyBorder="1" applyAlignment="1">
      <alignment horizontal="right"/>
    </xf>
    <xf numFmtId="181" fontId="3" fillId="0" borderId="3" xfId="15" applyNumberFormat="1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181" fontId="3" fillId="0" borderId="5" xfId="15" applyNumberFormat="1" applyFont="1" applyBorder="1" applyAlignment="1">
      <alignment horizontal="center"/>
    </xf>
    <xf numFmtId="2" fontId="3" fillId="0" borderId="5" xfId="0" applyNumberFormat="1" applyFont="1" applyBorder="1" applyAlignment="1">
      <alignment/>
    </xf>
    <xf numFmtId="43" fontId="3" fillId="0" borderId="4" xfId="15" applyFont="1" applyBorder="1" applyAlignment="1">
      <alignment/>
    </xf>
    <xf numFmtId="43" fontId="2" fillId="0" borderId="6" xfId="15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9" fontId="1" fillId="0" borderId="13" xfId="19" applyFont="1" applyBorder="1" applyAlignment="1">
      <alignment horizontal="center"/>
    </xf>
    <xf numFmtId="9" fontId="1" fillId="0" borderId="14" xfId="19" applyFont="1" applyBorder="1" applyAlignment="1">
      <alignment horizontal="center"/>
    </xf>
    <xf numFmtId="9" fontId="1" fillId="0" borderId="15" xfId="19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47">
      <selection activeCell="A1" sqref="A1:G52"/>
    </sheetView>
  </sheetViews>
  <sheetFormatPr defaultColWidth="11.421875" defaultRowHeight="12.75"/>
  <cols>
    <col min="1" max="1" width="25.421875" style="0" bestFit="1" customWidth="1"/>
    <col min="2" max="2" width="15.8515625" style="0" bestFit="1" customWidth="1"/>
    <col min="3" max="3" width="7.57421875" style="0" bestFit="1" customWidth="1"/>
    <col min="4" max="4" width="8.7109375" style="0" bestFit="1" customWidth="1"/>
    <col min="5" max="5" width="7.140625" style="0" bestFit="1" customWidth="1"/>
    <col min="6" max="6" width="13.00390625" style="0" bestFit="1" customWidth="1"/>
    <col min="7" max="7" width="9.00390625" style="0" bestFit="1" customWidth="1"/>
  </cols>
  <sheetData>
    <row r="1" spans="1:7" ht="18.75" thickBot="1">
      <c r="A1" s="38" t="s">
        <v>13</v>
      </c>
      <c r="B1" s="39"/>
      <c r="C1" s="39"/>
      <c r="D1" s="39"/>
      <c r="E1" s="39"/>
      <c r="F1" s="39"/>
      <c r="G1" s="40"/>
    </row>
    <row r="2" spans="1:7" ht="12.75">
      <c r="A2" s="3" t="s">
        <v>21</v>
      </c>
      <c r="B2" s="30">
        <v>0</v>
      </c>
      <c r="C2" s="31"/>
      <c r="D2" s="31"/>
      <c r="E2" s="31"/>
      <c r="F2" s="31"/>
      <c r="G2" s="32"/>
    </row>
    <row r="3" spans="1:7" ht="13.5" thickBot="1">
      <c r="A3" s="3" t="s">
        <v>22</v>
      </c>
      <c r="B3" s="33" t="s">
        <v>14</v>
      </c>
      <c r="C3" s="34"/>
      <c r="D3" s="34"/>
      <c r="E3" s="34"/>
      <c r="F3" s="34"/>
      <c r="G3" s="35"/>
    </row>
    <row r="4" spans="1:7" ht="12.75">
      <c r="A4" s="44" t="s">
        <v>0</v>
      </c>
      <c r="B4" s="36" t="s">
        <v>1</v>
      </c>
      <c r="C4" s="36" t="s">
        <v>3</v>
      </c>
      <c r="D4" s="44" t="s">
        <v>9</v>
      </c>
      <c r="E4" s="44" t="s">
        <v>4</v>
      </c>
      <c r="F4" s="36" t="s">
        <v>10</v>
      </c>
      <c r="G4" s="44" t="s">
        <v>5</v>
      </c>
    </row>
    <row r="5" spans="1:7" ht="13.5" thickBot="1">
      <c r="A5" s="45"/>
      <c r="B5" s="37" t="s">
        <v>2</v>
      </c>
      <c r="C5" s="37" t="s">
        <v>4</v>
      </c>
      <c r="D5" s="45"/>
      <c r="E5" s="45"/>
      <c r="F5" s="37" t="s">
        <v>16</v>
      </c>
      <c r="G5" s="45"/>
    </row>
    <row r="6" spans="1:7" ht="12.75">
      <c r="A6" s="7">
        <v>2000</v>
      </c>
      <c r="B6" s="7"/>
      <c r="C6" s="7"/>
      <c r="D6" s="7"/>
      <c r="E6" s="7"/>
      <c r="F6" s="7"/>
      <c r="G6" s="7"/>
    </row>
    <row r="7" spans="1:7" ht="13.5" thickBot="1">
      <c r="A7" s="7" t="s">
        <v>6</v>
      </c>
      <c r="B7" s="8">
        <v>1500.57</v>
      </c>
      <c r="C7" s="9">
        <v>0.0311</v>
      </c>
      <c r="D7" s="10">
        <v>0.004063</v>
      </c>
      <c r="E7" s="8">
        <f>B7*(C7+D7)</f>
        <v>52.764542909999996</v>
      </c>
      <c r="F7" s="8">
        <v>0</v>
      </c>
      <c r="G7" s="11">
        <f>E7+F7</f>
        <v>52.764542909999996</v>
      </c>
    </row>
    <row r="8" spans="1:7" ht="12.75">
      <c r="A8" s="12">
        <v>2001</v>
      </c>
      <c r="B8" s="12"/>
      <c r="C8" s="12"/>
      <c r="D8" s="12"/>
      <c r="E8" s="12"/>
      <c r="F8" s="12" t="s">
        <v>11</v>
      </c>
      <c r="G8" s="12"/>
    </row>
    <row r="9" spans="1:7" ht="12.75">
      <c r="A9" s="7" t="s">
        <v>7</v>
      </c>
      <c r="B9" s="8">
        <f>B7-F7</f>
        <v>1500.57</v>
      </c>
      <c r="C9" s="13">
        <v>0.0099</v>
      </c>
      <c r="D9" s="10">
        <v>0.004063</v>
      </c>
      <c r="E9" s="8">
        <f aca="true" t="shared" si="0" ref="E9:E37">B9*(C9+D9)</f>
        <v>20.952458909999997</v>
      </c>
      <c r="F9" s="8">
        <v>0</v>
      </c>
      <c r="G9" s="11">
        <f>E9+F9</f>
        <v>20.952458909999997</v>
      </c>
    </row>
    <row r="10" spans="1:7" ht="13.5" thickBot="1">
      <c r="A10" s="14" t="s">
        <v>6</v>
      </c>
      <c r="B10" s="15">
        <f>B9-F9</f>
        <v>1500.57</v>
      </c>
      <c r="C10" s="16">
        <v>0.0099</v>
      </c>
      <c r="D10" s="17">
        <v>0.004063</v>
      </c>
      <c r="E10" s="15">
        <f t="shared" si="0"/>
        <v>20.952458909999997</v>
      </c>
      <c r="F10" s="15">
        <v>0</v>
      </c>
      <c r="G10" s="18">
        <f>E10+F10</f>
        <v>20.952458909999997</v>
      </c>
    </row>
    <row r="11" spans="1:7" ht="12.75">
      <c r="A11" s="12">
        <v>2002</v>
      </c>
      <c r="B11" s="12"/>
      <c r="C11" s="12"/>
      <c r="D11" s="12"/>
      <c r="E11" s="12"/>
      <c r="F11" s="12"/>
      <c r="G11" s="12"/>
    </row>
    <row r="12" spans="1:7" ht="12.75">
      <c r="A12" s="7" t="s">
        <v>7</v>
      </c>
      <c r="B12" s="8">
        <f>B10-F10</f>
        <v>1500.57</v>
      </c>
      <c r="C12" s="19">
        <v>0.0069</v>
      </c>
      <c r="D12" s="10">
        <v>0.004063</v>
      </c>
      <c r="E12" s="8">
        <f t="shared" si="0"/>
        <v>16.45074891</v>
      </c>
      <c r="F12" s="8">
        <v>0</v>
      </c>
      <c r="G12" s="11">
        <f>E12+F12</f>
        <v>16.45074891</v>
      </c>
    </row>
    <row r="13" spans="1:7" ht="13.5" thickBot="1">
      <c r="A13" s="14" t="s">
        <v>6</v>
      </c>
      <c r="B13" s="15">
        <f>B12-F12</f>
        <v>1500.57</v>
      </c>
      <c r="C13" s="20">
        <v>0.0069</v>
      </c>
      <c r="D13" s="17">
        <v>0.004063</v>
      </c>
      <c r="E13" s="15">
        <f t="shared" si="0"/>
        <v>16.45074891</v>
      </c>
      <c r="F13" s="15">
        <v>0</v>
      </c>
      <c r="G13" s="18">
        <f>E13+F13</f>
        <v>16.45074891</v>
      </c>
    </row>
    <row r="14" spans="1:7" ht="12.75">
      <c r="A14" s="12">
        <v>2003</v>
      </c>
      <c r="B14" s="12"/>
      <c r="C14" s="12"/>
      <c r="D14" s="12"/>
      <c r="E14" s="12"/>
      <c r="F14" s="12"/>
      <c r="G14" s="12"/>
    </row>
    <row r="15" spans="1:7" ht="12.75">
      <c r="A15" s="7" t="s">
        <v>7</v>
      </c>
      <c r="B15" s="8">
        <f>B13-F13</f>
        <v>1500.57</v>
      </c>
      <c r="C15" s="19">
        <v>0.0061</v>
      </c>
      <c r="D15" s="10">
        <v>0.004063</v>
      </c>
      <c r="E15" s="8">
        <f t="shared" si="0"/>
        <v>15.250292909999999</v>
      </c>
      <c r="F15" s="8">
        <v>0</v>
      </c>
      <c r="G15" s="11">
        <f>E15+F15</f>
        <v>15.250292909999999</v>
      </c>
    </row>
    <row r="16" spans="1:7" ht="13.5" thickBot="1">
      <c r="A16" s="14" t="s">
        <v>6</v>
      </c>
      <c r="B16" s="15">
        <f>B15-F15</f>
        <v>1500.57</v>
      </c>
      <c r="C16" s="20">
        <v>0.0061</v>
      </c>
      <c r="D16" s="17">
        <v>0.004063</v>
      </c>
      <c r="E16" s="15">
        <f t="shared" si="0"/>
        <v>15.250292909999999</v>
      </c>
      <c r="F16" s="15">
        <v>0</v>
      </c>
      <c r="G16" s="18">
        <f>E16+F16</f>
        <v>15.250292909999999</v>
      </c>
    </row>
    <row r="17" spans="1:7" ht="12.75">
      <c r="A17" s="12">
        <v>2004</v>
      </c>
      <c r="B17" s="12"/>
      <c r="C17" s="21"/>
      <c r="D17" s="21"/>
      <c r="E17" s="21"/>
      <c r="F17" s="21"/>
      <c r="G17" s="21"/>
    </row>
    <row r="18" spans="1:7" ht="12.75">
      <c r="A18" s="7" t="s">
        <v>7</v>
      </c>
      <c r="B18" s="8">
        <f>B16-F16</f>
        <v>1500.57</v>
      </c>
      <c r="C18" s="19">
        <v>0.0139</v>
      </c>
      <c r="D18" s="10">
        <v>0.004063</v>
      </c>
      <c r="E18" s="8">
        <f t="shared" si="0"/>
        <v>26.95473891</v>
      </c>
      <c r="F18" s="8">
        <v>0</v>
      </c>
      <c r="G18" s="11">
        <f>E18+F18</f>
        <v>26.95473891</v>
      </c>
    </row>
    <row r="19" spans="1:7" ht="13.5" thickBot="1">
      <c r="A19" s="14" t="s">
        <v>6</v>
      </c>
      <c r="B19" s="15">
        <f>B18-F18</f>
        <v>1500.57</v>
      </c>
      <c r="C19" s="20">
        <v>0.0139</v>
      </c>
      <c r="D19" s="17">
        <v>0.004063</v>
      </c>
      <c r="E19" s="15">
        <f t="shared" si="0"/>
        <v>26.95473891</v>
      </c>
      <c r="F19" s="15">
        <v>0</v>
      </c>
      <c r="G19" s="18">
        <f>E19+F19</f>
        <v>26.95473891</v>
      </c>
    </row>
    <row r="20" spans="1:7" ht="12.75">
      <c r="A20" s="12">
        <v>2005</v>
      </c>
      <c r="B20" s="12"/>
      <c r="C20" s="21"/>
      <c r="D20" s="21"/>
      <c r="E20" s="21"/>
      <c r="F20" s="21"/>
      <c r="G20" s="21"/>
    </row>
    <row r="21" spans="1:7" ht="12.75">
      <c r="A21" s="7" t="s">
        <v>7</v>
      </c>
      <c r="B21" s="8">
        <f>B19-F19</f>
        <v>1500.57</v>
      </c>
      <c r="C21" s="19">
        <v>0.02345</v>
      </c>
      <c r="D21" s="10">
        <v>0.004063</v>
      </c>
      <c r="E21" s="8">
        <f t="shared" si="0"/>
        <v>41.28518241</v>
      </c>
      <c r="F21" s="8"/>
      <c r="G21" s="11">
        <f>E21+F21</f>
        <v>41.28518241</v>
      </c>
    </row>
    <row r="22" spans="1:7" ht="13.5" thickBot="1">
      <c r="A22" s="14" t="s">
        <v>6</v>
      </c>
      <c r="B22" s="15">
        <f>B21-F21</f>
        <v>1500.57</v>
      </c>
      <c r="C22" s="20">
        <v>0.02345</v>
      </c>
      <c r="D22" s="17">
        <v>0.004063</v>
      </c>
      <c r="E22" s="15">
        <f t="shared" si="0"/>
        <v>41.28518241</v>
      </c>
      <c r="F22" s="15">
        <f>1500.57/20</f>
        <v>75.0285</v>
      </c>
      <c r="G22" s="18">
        <f>E22+F22</f>
        <v>116.31368240999998</v>
      </c>
    </row>
    <row r="23" spans="1:7" ht="12.75">
      <c r="A23" s="12">
        <v>2006</v>
      </c>
      <c r="B23" s="12"/>
      <c r="C23" s="21"/>
      <c r="D23" s="21"/>
      <c r="E23" s="21"/>
      <c r="F23" s="21"/>
      <c r="G23" s="21"/>
    </row>
    <row r="24" spans="1:7" ht="12.75">
      <c r="A24" s="7" t="s">
        <v>7</v>
      </c>
      <c r="B24" s="8">
        <v>1500.57</v>
      </c>
      <c r="C24" s="19">
        <v>0.02795</v>
      </c>
      <c r="D24" s="10">
        <v>0.004063</v>
      </c>
      <c r="E24" s="8">
        <f t="shared" si="0"/>
        <v>48.037747409999994</v>
      </c>
      <c r="F24" s="8">
        <f aca="true" t="shared" si="1" ref="F24:F51">1500.57/20</f>
        <v>75.0285</v>
      </c>
      <c r="G24" s="11">
        <f>E24+F24</f>
        <v>123.06624740999999</v>
      </c>
    </row>
    <row r="25" spans="1:7" ht="13.5" thickBot="1">
      <c r="A25" s="14" t="s">
        <v>6</v>
      </c>
      <c r="B25" s="8">
        <v>1500.57</v>
      </c>
      <c r="C25" s="20">
        <v>0.02795</v>
      </c>
      <c r="D25" s="17">
        <v>0.004063</v>
      </c>
      <c r="E25" s="15">
        <f t="shared" si="0"/>
        <v>48.037747409999994</v>
      </c>
      <c r="F25" s="15">
        <f t="shared" si="1"/>
        <v>75.0285</v>
      </c>
      <c r="G25" s="18">
        <f>E25+F25</f>
        <v>123.06624740999999</v>
      </c>
    </row>
    <row r="26" spans="1:7" ht="12.75">
      <c r="A26" s="12">
        <v>2007</v>
      </c>
      <c r="B26" s="12"/>
      <c r="C26" s="21"/>
      <c r="D26" s="21"/>
      <c r="E26" s="21"/>
      <c r="F26" s="21"/>
      <c r="G26" s="21"/>
    </row>
    <row r="27" spans="1:7" ht="12.75">
      <c r="A27" s="7" t="s">
        <v>7</v>
      </c>
      <c r="B27" s="8">
        <v>1500.57</v>
      </c>
      <c r="C27" s="22">
        <v>0.025</v>
      </c>
      <c r="D27" s="10">
        <v>0.004063</v>
      </c>
      <c r="E27" s="8">
        <f t="shared" si="0"/>
        <v>43.61106591</v>
      </c>
      <c r="F27" s="8">
        <f t="shared" si="1"/>
        <v>75.0285</v>
      </c>
      <c r="G27" s="11">
        <f>E27+F27</f>
        <v>118.63956590999999</v>
      </c>
    </row>
    <row r="28" spans="1:7" ht="13.5" thickBot="1">
      <c r="A28" s="14" t="s">
        <v>6</v>
      </c>
      <c r="B28" s="8">
        <v>1500.57</v>
      </c>
      <c r="C28" s="23">
        <v>0.025</v>
      </c>
      <c r="D28" s="17">
        <v>0.004063</v>
      </c>
      <c r="E28" s="15">
        <f t="shared" si="0"/>
        <v>43.61106591</v>
      </c>
      <c r="F28" s="15">
        <f t="shared" si="1"/>
        <v>75.0285</v>
      </c>
      <c r="G28" s="18">
        <f>E28+F28</f>
        <v>118.63956590999999</v>
      </c>
    </row>
    <row r="29" spans="1:7" ht="12.75">
      <c r="A29" s="12">
        <v>2008</v>
      </c>
      <c r="B29" s="12"/>
      <c r="C29" s="21"/>
      <c r="D29" s="21"/>
      <c r="E29" s="21"/>
      <c r="F29" s="21"/>
      <c r="G29" s="21"/>
    </row>
    <row r="30" spans="1:7" ht="12.75">
      <c r="A30" s="7" t="s">
        <v>7</v>
      </c>
      <c r="B30" s="8">
        <v>1500.57</v>
      </c>
      <c r="C30" s="22">
        <v>0.025</v>
      </c>
      <c r="D30" s="10">
        <v>0.004063</v>
      </c>
      <c r="E30" s="8">
        <f t="shared" si="0"/>
        <v>43.61106591</v>
      </c>
      <c r="F30" s="8">
        <f t="shared" si="1"/>
        <v>75.0285</v>
      </c>
      <c r="G30" s="11">
        <f>E30+F30</f>
        <v>118.63956590999999</v>
      </c>
    </row>
    <row r="31" spans="1:7" ht="13.5" thickBot="1">
      <c r="A31" s="14" t="s">
        <v>6</v>
      </c>
      <c r="B31" s="8">
        <v>1500.57</v>
      </c>
      <c r="C31" s="23">
        <v>0.025</v>
      </c>
      <c r="D31" s="17">
        <v>0.004063</v>
      </c>
      <c r="E31" s="15">
        <f t="shared" si="0"/>
        <v>43.61106591</v>
      </c>
      <c r="F31" s="15">
        <f t="shared" si="1"/>
        <v>75.0285</v>
      </c>
      <c r="G31" s="18">
        <f>E31+F31</f>
        <v>118.63956590999999</v>
      </c>
    </row>
    <row r="32" spans="1:7" ht="12.75">
      <c r="A32" s="12">
        <v>2009</v>
      </c>
      <c r="B32" s="12"/>
      <c r="C32" s="21"/>
      <c r="D32" s="21"/>
      <c r="E32" s="21"/>
      <c r="F32" s="21"/>
      <c r="G32" s="21"/>
    </row>
    <row r="33" spans="1:7" ht="12.75">
      <c r="A33" s="7" t="s">
        <v>7</v>
      </c>
      <c r="B33" s="8">
        <v>1500.57</v>
      </c>
      <c r="C33" s="22">
        <v>0.025</v>
      </c>
      <c r="D33" s="10">
        <v>0.004063</v>
      </c>
      <c r="E33" s="8">
        <f t="shared" si="0"/>
        <v>43.61106591</v>
      </c>
      <c r="F33" s="8">
        <f t="shared" si="1"/>
        <v>75.0285</v>
      </c>
      <c r="G33" s="11">
        <f>E33+F33</f>
        <v>118.63956590999999</v>
      </c>
    </row>
    <row r="34" spans="1:7" ht="13.5" thickBot="1">
      <c r="A34" s="14" t="s">
        <v>6</v>
      </c>
      <c r="B34" s="8">
        <v>1500.57</v>
      </c>
      <c r="C34" s="23">
        <v>0.025</v>
      </c>
      <c r="D34" s="17">
        <v>0.004063</v>
      </c>
      <c r="E34" s="15">
        <f t="shared" si="0"/>
        <v>43.61106591</v>
      </c>
      <c r="F34" s="15">
        <f t="shared" si="1"/>
        <v>75.0285</v>
      </c>
      <c r="G34" s="18">
        <f>E34+F34</f>
        <v>118.63956590999999</v>
      </c>
    </row>
    <row r="35" spans="1:7" ht="12.75">
      <c r="A35" s="12">
        <v>2010</v>
      </c>
      <c r="B35" s="12"/>
      <c r="C35" s="21"/>
      <c r="D35" s="21"/>
      <c r="E35" s="21"/>
      <c r="F35" s="21"/>
      <c r="G35" s="21"/>
    </row>
    <row r="36" spans="1:7" ht="12.75">
      <c r="A36" s="7" t="s">
        <v>7</v>
      </c>
      <c r="B36" s="8">
        <v>1500.57</v>
      </c>
      <c r="C36" s="22">
        <v>0.025</v>
      </c>
      <c r="D36" s="10">
        <v>0.004063</v>
      </c>
      <c r="E36" s="8">
        <f t="shared" si="0"/>
        <v>43.61106591</v>
      </c>
      <c r="F36" s="8">
        <f t="shared" si="1"/>
        <v>75.0285</v>
      </c>
      <c r="G36" s="11">
        <f>E36+F36</f>
        <v>118.63956590999999</v>
      </c>
    </row>
    <row r="37" spans="1:7" ht="13.5" thickBot="1">
      <c r="A37" s="14" t="s">
        <v>6</v>
      </c>
      <c r="B37" s="8">
        <v>1500.57</v>
      </c>
      <c r="C37" s="23">
        <v>0.025</v>
      </c>
      <c r="D37" s="17">
        <v>0.004063</v>
      </c>
      <c r="E37" s="15">
        <f t="shared" si="0"/>
        <v>43.61106591</v>
      </c>
      <c r="F37" s="15">
        <f t="shared" si="1"/>
        <v>75.0285</v>
      </c>
      <c r="G37" s="18">
        <f>E37+F37</f>
        <v>118.63956590999999</v>
      </c>
    </row>
    <row r="38" spans="1:7" ht="12.75">
      <c r="A38" s="12">
        <v>2011</v>
      </c>
      <c r="B38" s="12"/>
      <c r="C38" s="12"/>
      <c r="D38" s="12"/>
      <c r="E38" s="12"/>
      <c r="F38" s="12"/>
      <c r="G38" s="12"/>
    </row>
    <row r="39" spans="1:7" ht="12.75">
      <c r="A39" s="7" t="s">
        <v>7</v>
      </c>
      <c r="B39" s="8">
        <v>1500.57</v>
      </c>
      <c r="C39" s="13">
        <v>0.025</v>
      </c>
      <c r="D39" s="24">
        <v>0.004063</v>
      </c>
      <c r="E39" s="25">
        <f>B39*(C39+D39)</f>
        <v>43.61106591</v>
      </c>
      <c r="F39" s="8">
        <f t="shared" si="1"/>
        <v>75.0285</v>
      </c>
      <c r="G39" s="25">
        <f>E39+F39</f>
        <v>118.63956590999999</v>
      </c>
    </row>
    <row r="40" spans="1:7" ht="13.5" thickBot="1">
      <c r="A40" s="14" t="s">
        <v>6</v>
      </c>
      <c r="B40" s="8">
        <v>1500.57</v>
      </c>
      <c r="C40" s="16">
        <v>0.025</v>
      </c>
      <c r="D40" s="26">
        <v>0.004063</v>
      </c>
      <c r="E40" s="27">
        <f>B40*(C40+D40)</f>
        <v>43.61106591</v>
      </c>
      <c r="F40" s="15">
        <f t="shared" si="1"/>
        <v>75.0285</v>
      </c>
      <c r="G40" s="27">
        <f>E40+F40</f>
        <v>118.63956590999999</v>
      </c>
    </row>
    <row r="41" spans="1:7" ht="12.75">
      <c r="A41" s="12">
        <v>2012</v>
      </c>
      <c r="B41" s="12"/>
      <c r="C41" s="12"/>
      <c r="D41" s="12"/>
      <c r="E41" s="12"/>
      <c r="F41" s="12"/>
      <c r="G41" s="12"/>
    </row>
    <row r="42" spans="1:7" ht="12.75">
      <c r="A42" s="7" t="s">
        <v>7</v>
      </c>
      <c r="B42" s="8">
        <v>1500.57</v>
      </c>
      <c r="C42" s="13">
        <v>0.025</v>
      </c>
      <c r="D42" s="10">
        <v>0.004063</v>
      </c>
      <c r="E42" s="25">
        <f>B42*(C42+D42)</f>
        <v>43.61106591</v>
      </c>
      <c r="F42" s="8">
        <f t="shared" si="1"/>
        <v>75.0285</v>
      </c>
      <c r="G42" s="25">
        <f>E42+F42</f>
        <v>118.63956590999999</v>
      </c>
    </row>
    <row r="43" spans="1:7" ht="13.5" thickBot="1">
      <c r="A43" s="14" t="s">
        <v>6</v>
      </c>
      <c r="B43" s="8">
        <v>1500.57</v>
      </c>
      <c r="C43" s="16">
        <v>0.025</v>
      </c>
      <c r="D43" s="17">
        <v>0.004063</v>
      </c>
      <c r="E43" s="27">
        <f>B43*(C43+D43)</f>
        <v>43.61106591</v>
      </c>
      <c r="F43" s="15">
        <f t="shared" si="1"/>
        <v>75.0285</v>
      </c>
      <c r="G43" s="27">
        <f>E43+F43</f>
        <v>118.63956590999999</v>
      </c>
    </row>
    <row r="44" spans="1:7" ht="12.75">
      <c r="A44" s="12">
        <v>2013</v>
      </c>
      <c r="B44" s="12"/>
      <c r="C44" s="12"/>
      <c r="D44" s="12"/>
      <c r="E44" s="12"/>
      <c r="F44" s="12"/>
      <c r="G44" s="12"/>
    </row>
    <row r="45" spans="1:7" ht="12.75">
      <c r="A45" s="7" t="s">
        <v>7</v>
      </c>
      <c r="B45" s="8">
        <v>1500.57</v>
      </c>
      <c r="C45" s="13">
        <v>0.025</v>
      </c>
      <c r="D45" s="10">
        <v>0.004063</v>
      </c>
      <c r="E45" s="25">
        <f>B45*(C45+D45)</f>
        <v>43.61106591</v>
      </c>
      <c r="F45" s="8">
        <f t="shared" si="1"/>
        <v>75.0285</v>
      </c>
      <c r="G45" s="25">
        <f>E45+F45</f>
        <v>118.63956590999999</v>
      </c>
    </row>
    <row r="46" spans="1:7" ht="13.5" thickBot="1">
      <c r="A46" s="14" t="s">
        <v>6</v>
      </c>
      <c r="B46" s="8">
        <v>1500.57</v>
      </c>
      <c r="C46" s="16">
        <v>0.025</v>
      </c>
      <c r="D46" s="17">
        <v>0.004063</v>
      </c>
      <c r="E46" s="27">
        <f>B46*(C46+D46)</f>
        <v>43.61106591</v>
      </c>
      <c r="F46" s="15">
        <f t="shared" si="1"/>
        <v>75.0285</v>
      </c>
      <c r="G46" s="27">
        <f>E46+F46</f>
        <v>118.63956590999999</v>
      </c>
    </row>
    <row r="47" spans="1:7" ht="12.75">
      <c r="A47" s="12">
        <v>2014</v>
      </c>
      <c r="B47" s="12"/>
      <c r="C47" s="12"/>
      <c r="D47" s="12"/>
      <c r="E47" s="12"/>
      <c r="F47" s="12"/>
      <c r="G47" s="12"/>
    </row>
    <row r="48" spans="1:7" ht="12.75">
      <c r="A48" s="7" t="s">
        <v>7</v>
      </c>
      <c r="B48" s="8">
        <v>1500.57</v>
      </c>
      <c r="C48" s="13">
        <v>0.025</v>
      </c>
      <c r="D48" s="10">
        <v>0.004063</v>
      </c>
      <c r="E48" s="25">
        <f>B48*(C48+D48)</f>
        <v>43.61106591</v>
      </c>
      <c r="F48" s="8">
        <f t="shared" si="1"/>
        <v>75.0285</v>
      </c>
      <c r="G48" s="25">
        <f>E48+F48</f>
        <v>118.63956590999999</v>
      </c>
    </row>
    <row r="49" spans="1:7" ht="13.5" thickBot="1">
      <c r="A49" s="14" t="s">
        <v>6</v>
      </c>
      <c r="B49" s="8">
        <v>1500.57</v>
      </c>
      <c r="C49" s="16">
        <v>0.025</v>
      </c>
      <c r="D49" s="17">
        <v>0.004063</v>
      </c>
      <c r="E49" s="27">
        <f>B49*(C49+D49)</f>
        <v>43.61106591</v>
      </c>
      <c r="F49" s="15">
        <f t="shared" si="1"/>
        <v>75.0285</v>
      </c>
      <c r="G49" s="27">
        <f>E49+F49</f>
        <v>118.63956590999999</v>
      </c>
    </row>
    <row r="50" spans="1:7" ht="12.75">
      <c r="A50" s="7">
        <v>2015</v>
      </c>
      <c r="B50" s="12"/>
      <c r="C50" s="7"/>
      <c r="D50" s="7"/>
      <c r="E50" s="7"/>
      <c r="F50" s="28"/>
      <c r="G50" s="7"/>
    </row>
    <row r="51" spans="1:7" ht="13.5" thickBot="1">
      <c r="A51" s="7" t="s">
        <v>7</v>
      </c>
      <c r="B51" s="15">
        <v>1500.57</v>
      </c>
      <c r="C51" s="13">
        <v>0.025</v>
      </c>
      <c r="D51" s="10">
        <v>0.004063</v>
      </c>
      <c r="E51" s="25">
        <f>B51*(C51+D51)</f>
        <v>43.61106591</v>
      </c>
      <c r="F51" s="8">
        <f t="shared" si="1"/>
        <v>75.0285</v>
      </c>
      <c r="G51" s="25">
        <f>E51+F51</f>
        <v>118.63956590999999</v>
      </c>
    </row>
    <row r="52" spans="1:7" ht="13.5" thickBot="1">
      <c r="A52" s="41" t="s">
        <v>8</v>
      </c>
      <c r="B52" s="42"/>
      <c r="C52" s="42"/>
      <c r="D52" s="42"/>
      <c r="E52" s="42"/>
      <c r="F52" s="43"/>
      <c r="G52" s="29">
        <f>SUM(G7:G51)</f>
        <v>2632.5850022999985</v>
      </c>
    </row>
  </sheetData>
  <mergeCells count="6">
    <mergeCell ref="A1:G1"/>
    <mergeCell ref="A52:F52"/>
    <mergeCell ref="A4:A5"/>
    <mergeCell ref="D4:D5"/>
    <mergeCell ref="E4:E5"/>
    <mergeCell ref="G4:G5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42">
      <selection activeCell="A1" sqref="A1:G54"/>
    </sheetView>
  </sheetViews>
  <sheetFormatPr defaultColWidth="11.421875" defaultRowHeight="12.75"/>
  <cols>
    <col min="1" max="1" width="25.421875" style="0" bestFit="1" customWidth="1"/>
    <col min="2" max="2" width="15.8515625" style="0" bestFit="1" customWidth="1"/>
    <col min="3" max="3" width="7.57421875" style="0" bestFit="1" customWidth="1"/>
    <col min="4" max="4" width="8.7109375" style="0" bestFit="1" customWidth="1"/>
    <col min="5" max="5" width="7.140625" style="0" bestFit="1" customWidth="1"/>
    <col min="6" max="6" width="13.00390625" style="0" bestFit="1" customWidth="1"/>
    <col min="7" max="7" width="9.00390625" style="0" bestFit="1" customWidth="1"/>
  </cols>
  <sheetData>
    <row r="1" spans="1:7" ht="18.75" thickBot="1">
      <c r="A1" s="38" t="s">
        <v>13</v>
      </c>
      <c r="B1" s="39"/>
      <c r="C1" s="39"/>
      <c r="D1" s="39"/>
      <c r="E1" s="39"/>
      <c r="F1" s="39"/>
      <c r="G1" s="40"/>
    </row>
    <row r="2" spans="1:7" ht="12.75">
      <c r="A2" s="12" t="s">
        <v>21</v>
      </c>
      <c r="B2" s="4">
        <v>0</v>
      </c>
      <c r="C2" s="5"/>
      <c r="D2" s="5"/>
      <c r="E2" s="5"/>
      <c r="F2" s="5"/>
      <c r="G2" s="6"/>
    </row>
    <row r="3" spans="1:7" ht="13.5" thickBot="1">
      <c r="A3" s="14" t="s">
        <v>23</v>
      </c>
      <c r="B3" s="4" t="s">
        <v>17</v>
      </c>
      <c r="C3" s="5"/>
      <c r="D3" s="5"/>
      <c r="E3" s="5"/>
      <c r="F3" s="5"/>
      <c r="G3" s="6"/>
    </row>
    <row r="4" spans="1:7" ht="12.75">
      <c r="A4" s="44" t="s">
        <v>0</v>
      </c>
      <c r="B4" s="36" t="s">
        <v>1</v>
      </c>
      <c r="C4" s="36" t="s">
        <v>3</v>
      </c>
      <c r="D4" s="44" t="s">
        <v>9</v>
      </c>
      <c r="E4" s="44" t="s">
        <v>4</v>
      </c>
      <c r="F4" s="36" t="s">
        <v>10</v>
      </c>
      <c r="G4" s="44" t="s">
        <v>5</v>
      </c>
    </row>
    <row r="5" spans="1:7" ht="13.5" thickBot="1">
      <c r="A5" s="45"/>
      <c r="B5" s="37" t="s">
        <v>2</v>
      </c>
      <c r="C5" s="37" t="s">
        <v>4</v>
      </c>
      <c r="D5" s="45"/>
      <c r="E5" s="45"/>
      <c r="F5" s="37" t="s">
        <v>18</v>
      </c>
      <c r="G5" s="45"/>
    </row>
    <row r="6" spans="1:7" ht="12.75">
      <c r="A6" s="7">
        <v>2000</v>
      </c>
      <c r="B6" s="7"/>
      <c r="C6" s="7"/>
      <c r="D6" s="7"/>
      <c r="E6" s="7"/>
      <c r="F6" s="7"/>
      <c r="G6" s="7"/>
    </row>
    <row r="7" spans="1:7" ht="13.5" thickBot="1">
      <c r="A7" s="7" t="s">
        <v>6</v>
      </c>
      <c r="B7" s="8">
        <v>545.66</v>
      </c>
      <c r="C7" s="9">
        <v>0.0311</v>
      </c>
      <c r="D7" s="10">
        <v>0.004063</v>
      </c>
      <c r="E7" s="8">
        <f>B7*(C7+D7)</f>
        <v>19.18704258</v>
      </c>
      <c r="F7" s="8">
        <v>0</v>
      </c>
      <c r="G7" s="11">
        <f>E7+F7</f>
        <v>19.18704258</v>
      </c>
    </row>
    <row r="8" spans="1:7" ht="12.75">
      <c r="A8" s="12">
        <v>2001</v>
      </c>
      <c r="B8" s="12"/>
      <c r="C8" s="12"/>
      <c r="D8" s="12"/>
      <c r="E8" s="12"/>
      <c r="F8" s="12" t="s">
        <v>11</v>
      </c>
      <c r="G8" s="12"/>
    </row>
    <row r="9" spans="1:7" ht="12.75">
      <c r="A9" s="7" t="s">
        <v>7</v>
      </c>
      <c r="B9" s="8">
        <f>B7-F7</f>
        <v>545.66</v>
      </c>
      <c r="C9" s="13">
        <v>0.0099</v>
      </c>
      <c r="D9" s="10">
        <v>0.004063</v>
      </c>
      <c r="E9" s="8">
        <f>B9*(C9+D9)</f>
        <v>7.61905058</v>
      </c>
      <c r="F9" s="8">
        <v>0</v>
      </c>
      <c r="G9" s="11">
        <f>E9+F9</f>
        <v>7.61905058</v>
      </c>
    </row>
    <row r="10" spans="1:7" ht="13.5" thickBot="1">
      <c r="A10" s="14" t="s">
        <v>6</v>
      </c>
      <c r="B10" s="15">
        <f>B9-F9</f>
        <v>545.66</v>
      </c>
      <c r="C10" s="16">
        <v>0.0099</v>
      </c>
      <c r="D10" s="17">
        <v>0.004063</v>
      </c>
      <c r="E10" s="15">
        <f>B10*(C10+D10)</f>
        <v>7.61905058</v>
      </c>
      <c r="F10" s="15">
        <v>0</v>
      </c>
      <c r="G10" s="18">
        <f>E10+F10</f>
        <v>7.61905058</v>
      </c>
    </row>
    <row r="11" spans="1:7" ht="12.75">
      <c r="A11" s="12">
        <v>2002</v>
      </c>
      <c r="B11" s="12"/>
      <c r="C11" s="12"/>
      <c r="D11" s="12"/>
      <c r="E11" s="12"/>
      <c r="F11" s="12"/>
      <c r="G11" s="12"/>
    </row>
    <row r="12" spans="1:7" ht="12.75">
      <c r="A12" s="7" t="s">
        <v>7</v>
      </c>
      <c r="B12" s="8">
        <f>B10-F10</f>
        <v>545.66</v>
      </c>
      <c r="C12" s="19">
        <v>0.0069</v>
      </c>
      <c r="D12" s="10">
        <v>0.004063</v>
      </c>
      <c r="E12" s="8">
        <f>B12*(C12+D12)</f>
        <v>5.98207058</v>
      </c>
      <c r="F12" s="8">
        <v>0</v>
      </c>
      <c r="G12" s="11">
        <f>E12+F12</f>
        <v>5.98207058</v>
      </c>
    </row>
    <row r="13" spans="1:7" ht="13.5" thickBot="1">
      <c r="A13" s="14" t="s">
        <v>6</v>
      </c>
      <c r="B13" s="15">
        <f>B12-F12</f>
        <v>545.66</v>
      </c>
      <c r="C13" s="20">
        <v>0.0069</v>
      </c>
      <c r="D13" s="17">
        <v>0.004063</v>
      </c>
      <c r="E13" s="15">
        <f>B13*(C13+D13)</f>
        <v>5.98207058</v>
      </c>
      <c r="F13" s="15">
        <v>0</v>
      </c>
      <c r="G13" s="18">
        <f>E13+F13</f>
        <v>5.98207058</v>
      </c>
    </row>
    <row r="14" spans="1:7" ht="12.75">
      <c r="A14" s="12">
        <v>2003</v>
      </c>
      <c r="B14" s="12"/>
      <c r="C14" s="12"/>
      <c r="D14" s="12"/>
      <c r="E14" s="12"/>
      <c r="F14" s="12"/>
      <c r="G14" s="12"/>
    </row>
    <row r="15" spans="1:7" ht="12.75">
      <c r="A15" s="7" t="s">
        <v>7</v>
      </c>
      <c r="B15" s="8">
        <f>B13-F13</f>
        <v>545.66</v>
      </c>
      <c r="C15" s="19">
        <v>0.0061</v>
      </c>
      <c r="D15" s="10">
        <v>0.004063</v>
      </c>
      <c r="E15" s="8">
        <f>B15*(C15+D15)</f>
        <v>5.545542579999999</v>
      </c>
      <c r="F15" s="8">
        <v>0</v>
      </c>
      <c r="G15" s="11">
        <f>E15+F15</f>
        <v>5.545542579999999</v>
      </c>
    </row>
    <row r="16" spans="1:7" ht="13.5" thickBot="1">
      <c r="A16" s="14" t="s">
        <v>6</v>
      </c>
      <c r="B16" s="15">
        <f>B15-F15</f>
        <v>545.66</v>
      </c>
      <c r="C16" s="20">
        <v>0.0061</v>
      </c>
      <c r="D16" s="17">
        <v>0.004063</v>
      </c>
      <c r="E16" s="15">
        <f>B16*(C16+D16)</f>
        <v>5.545542579999999</v>
      </c>
      <c r="F16" s="15">
        <v>0</v>
      </c>
      <c r="G16" s="18">
        <f>E16+F16</f>
        <v>5.545542579999999</v>
      </c>
    </row>
    <row r="17" spans="1:7" ht="12.75">
      <c r="A17" s="12">
        <v>2004</v>
      </c>
      <c r="B17" s="12"/>
      <c r="C17" s="21"/>
      <c r="D17" s="21"/>
      <c r="E17" s="21"/>
      <c r="F17" s="21"/>
      <c r="G17" s="21"/>
    </row>
    <row r="18" spans="1:7" ht="12.75">
      <c r="A18" s="7" t="s">
        <v>7</v>
      </c>
      <c r="B18" s="8">
        <f>B16-F16</f>
        <v>545.66</v>
      </c>
      <c r="C18" s="19">
        <v>0.0139</v>
      </c>
      <c r="D18" s="10">
        <v>0.004063</v>
      </c>
      <c r="E18" s="8">
        <f>B18*(C18+D18)</f>
        <v>9.801690579999999</v>
      </c>
      <c r="F18" s="8">
        <v>0</v>
      </c>
      <c r="G18" s="11">
        <f>E18+F18</f>
        <v>9.801690579999999</v>
      </c>
    </row>
    <row r="19" spans="1:7" ht="13.5" thickBot="1">
      <c r="A19" s="14" t="s">
        <v>6</v>
      </c>
      <c r="B19" s="15">
        <f>B18-F18</f>
        <v>545.66</v>
      </c>
      <c r="C19" s="20">
        <v>0.0139</v>
      </c>
      <c r="D19" s="17">
        <v>0.004063</v>
      </c>
      <c r="E19" s="15">
        <f>B19*(C19+D19)</f>
        <v>9.801690579999999</v>
      </c>
      <c r="F19" s="15">
        <v>0</v>
      </c>
      <c r="G19" s="18">
        <f>E19+F19</f>
        <v>9.801690579999999</v>
      </c>
    </row>
    <row r="20" spans="1:7" ht="12.75">
      <c r="A20" s="12">
        <v>2005</v>
      </c>
      <c r="B20" s="12"/>
      <c r="C20" s="21"/>
      <c r="D20" s="21"/>
      <c r="E20" s="21"/>
      <c r="F20" s="21"/>
      <c r="G20" s="21"/>
    </row>
    <row r="21" spans="1:7" ht="12.75">
      <c r="A21" s="7" t="s">
        <v>7</v>
      </c>
      <c r="B21" s="8">
        <f>B19-F19</f>
        <v>545.66</v>
      </c>
      <c r="C21" s="19">
        <v>0.02345</v>
      </c>
      <c r="D21" s="10">
        <v>0.004063</v>
      </c>
      <c r="E21" s="8">
        <f>B21*(C21+D21)</f>
        <v>15.012743579999999</v>
      </c>
      <c r="F21" s="8"/>
      <c r="G21" s="11">
        <f>E21+F21</f>
        <v>15.012743579999999</v>
      </c>
    </row>
    <row r="22" spans="1:7" ht="13.5" thickBot="1">
      <c r="A22" s="14" t="s">
        <v>6</v>
      </c>
      <c r="B22" s="15">
        <f>B21-F21</f>
        <v>545.66</v>
      </c>
      <c r="C22" s="20">
        <v>0.02345</v>
      </c>
      <c r="D22" s="17">
        <v>0.004063</v>
      </c>
      <c r="E22" s="15">
        <f>B22*(C22+D22)</f>
        <v>15.012743579999999</v>
      </c>
      <c r="F22" s="15">
        <f>545.66/20</f>
        <v>27.282999999999998</v>
      </c>
      <c r="G22" s="18">
        <f>E22+F22</f>
        <v>42.29574357999999</v>
      </c>
    </row>
    <row r="23" spans="1:7" ht="12.75">
      <c r="A23" s="12">
        <v>2006</v>
      </c>
      <c r="B23" s="12"/>
      <c r="C23" s="21"/>
      <c r="D23" s="21"/>
      <c r="E23" s="21"/>
      <c r="F23" s="21" t="s">
        <v>19</v>
      </c>
      <c r="G23" s="21"/>
    </row>
    <row r="24" spans="1:7" ht="12.75">
      <c r="A24" s="7" t="s">
        <v>7</v>
      </c>
      <c r="B24" s="8">
        <f>B22-F22</f>
        <v>518.377</v>
      </c>
      <c r="C24" s="19">
        <v>0.02795</v>
      </c>
      <c r="D24" s="10">
        <v>0.004063</v>
      </c>
      <c r="E24" s="8">
        <f>B24*(C24+D24)</f>
        <v>16.594802900999998</v>
      </c>
      <c r="F24" s="8">
        <f>$F$22</f>
        <v>27.282999999999998</v>
      </c>
      <c r="G24" s="11">
        <f>E24+F24</f>
        <v>43.877802900999995</v>
      </c>
    </row>
    <row r="25" spans="1:7" ht="13.5" thickBot="1">
      <c r="A25" s="14" t="s">
        <v>6</v>
      </c>
      <c r="B25" s="8">
        <f>B24-F24</f>
        <v>491.09399999999994</v>
      </c>
      <c r="C25" s="20">
        <v>0.02795</v>
      </c>
      <c r="D25" s="17">
        <v>0.004063</v>
      </c>
      <c r="E25" s="15">
        <f>B25*(C25+D25)</f>
        <v>15.721392221999999</v>
      </c>
      <c r="F25" s="8">
        <f>$F$22</f>
        <v>27.282999999999998</v>
      </c>
      <c r="G25" s="18">
        <f>E25+F25</f>
        <v>43.00439222199999</v>
      </c>
    </row>
    <row r="26" spans="1:7" ht="12.75">
      <c r="A26" s="12">
        <v>2007</v>
      </c>
      <c r="B26" s="12"/>
      <c r="C26" s="21"/>
      <c r="D26" s="21"/>
      <c r="E26" s="21"/>
      <c r="F26" s="21"/>
      <c r="G26" s="21"/>
    </row>
    <row r="27" spans="1:7" ht="12.75">
      <c r="A27" s="7" t="s">
        <v>7</v>
      </c>
      <c r="B27" s="8">
        <f>B25-F25</f>
        <v>463.8109999999999</v>
      </c>
      <c r="C27" s="22">
        <v>0.025</v>
      </c>
      <c r="D27" s="10">
        <v>0.004063</v>
      </c>
      <c r="E27" s="8">
        <f>B27*(C27+D27)</f>
        <v>13.479739093</v>
      </c>
      <c r="F27" s="8">
        <f>$F$22</f>
        <v>27.282999999999998</v>
      </c>
      <c r="G27" s="11">
        <f>E27+F27</f>
        <v>40.76273909299999</v>
      </c>
    </row>
    <row r="28" spans="1:7" ht="13.5" thickBot="1">
      <c r="A28" s="14" t="s">
        <v>6</v>
      </c>
      <c r="B28" s="8">
        <f>B27-F27</f>
        <v>436.5279999999999</v>
      </c>
      <c r="C28" s="23">
        <v>0.025</v>
      </c>
      <c r="D28" s="17">
        <v>0.004063</v>
      </c>
      <c r="E28" s="15">
        <f>B28*(C28+D28)</f>
        <v>12.686813263999998</v>
      </c>
      <c r="F28" s="8">
        <f>$F$22</f>
        <v>27.282999999999998</v>
      </c>
      <c r="G28" s="18">
        <f>E28+F28</f>
        <v>39.969813263999995</v>
      </c>
    </row>
    <row r="29" spans="1:7" ht="12.75">
      <c r="A29" s="12">
        <v>2008</v>
      </c>
      <c r="B29" s="12"/>
      <c r="C29" s="21"/>
      <c r="D29" s="21"/>
      <c r="E29" s="21"/>
      <c r="F29" s="21"/>
      <c r="G29" s="21"/>
    </row>
    <row r="30" spans="1:7" ht="12.75">
      <c r="A30" s="7" t="s">
        <v>7</v>
      </c>
      <c r="B30" s="8">
        <f>B28-F28</f>
        <v>409.2449999999999</v>
      </c>
      <c r="C30" s="22">
        <v>0.025</v>
      </c>
      <c r="D30" s="10">
        <v>0.004063</v>
      </c>
      <c r="E30" s="8">
        <f>B30*(C30+D30)</f>
        <v>11.893887434999998</v>
      </c>
      <c r="F30" s="8">
        <f>$F$22</f>
        <v>27.282999999999998</v>
      </c>
      <c r="G30" s="11">
        <f>E30+F30</f>
        <v>39.176887435</v>
      </c>
    </row>
    <row r="31" spans="1:7" ht="13.5" thickBot="1">
      <c r="A31" s="14" t="s">
        <v>6</v>
      </c>
      <c r="B31" s="8">
        <f>B30-F30</f>
        <v>381.9619999999999</v>
      </c>
      <c r="C31" s="23">
        <v>0.025</v>
      </c>
      <c r="D31" s="17">
        <v>0.004063</v>
      </c>
      <c r="E31" s="15">
        <f>B31*(C31+D31)</f>
        <v>11.100961605999997</v>
      </c>
      <c r="F31" s="8">
        <f>$F$22</f>
        <v>27.282999999999998</v>
      </c>
      <c r="G31" s="18">
        <f>E31+F31</f>
        <v>38.38396160599999</v>
      </c>
    </row>
    <row r="32" spans="1:7" ht="12.75">
      <c r="A32" s="12">
        <v>2009</v>
      </c>
      <c r="B32" s="12"/>
      <c r="C32" s="21"/>
      <c r="D32" s="21"/>
      <c r="E32" s="21"/>
      <c r="F32" s="21"/>
      <c r="G32" s="21"/>
    </row>
    <row r="33" spans="1:7" ht="12.75">
      <c r="A33" s="7" t="s">
        <v>7</v>
      </c>
      <c r="B33" s="8">
        <f>B31-F31</f>
        <v>354.67899999999986</v>
      </c>
      <c r="C33" s="22">
        <v>0.025</v>
      </c>
      <c r="D33" s="10">
        <v>0.004063</v>
      </c>
      <c r="E33" s="8">
        <f>B33*(C33+D33)</f>
        <v>10.308035776999997</v>
      </c>
      <c r="F33" s="8">
        <f>$F$22</f>
        <v>27.282999999999998</v>
      </c>
      <c r="G33" s="11">
        <f>E33+F33</f>
        <v>37.591035776999995</v>
      </c>
    </row>
    <row r="34" spans="1:7" ht="13.5" thickBot="1">
      <c r="A34" s="14" t="s">
        <v>6</v>
      </c>
      <c r="B34" s="8">
        <f>B33-F33</f>
        <v>327.39599999999984</v>
      </c>
      <c r="C34" s="23">
        <v>0.025</v>
      </c>
      <c r="D34" s="17">
        <v>0.004063</v>
      </c>
      <c r="E34" s="15">
        <f>B34*(C34+D34)</f>
        <v>9.515109947999996</v>
      </c>
      <c r="F34" s="8">
        <f>$F$22</f>
        <v>27.282999999999998</v>
      </c>
      <c r="G34" s="18">
        <f>E34+F34</f>
        <v>36.79810994799999</v>
      </c>
    </row>
    <row r="35" spans="1:7" ht="12.75">
      <c r="A35" s="12">
        <v>2010</v>
      </c>
      <c r="B35" s="12"/>
      <c r="C35" s="21"/>
      <c r="D35" s="21"/>
      <c r="E35" s="21"/>
      <c r="F35" s="21"/>
      <c r="G35" s="21"/>
    </row>
    <row r="36" spans="1:7" ht="12.75">
      <c r="A36" s="7" t="s">
        <v>7</v>
      </c>
      <c r="B36" s="8">
        <f>B34-F34</f>
        <v>300.11299999999983</v>
      </c>
      <c r="C36" s="22">
        <v>0.025</v>
      </c>
      <c r="D36" s="10">
        <v>0.004063</v>
      </c>
      <c r="E36" s="8">
        <f>B36*(C36+D36)</f>
        <v>8.722184118999996</v>
      </c>
      <c r="F36" s="8">
        <f>$F$22</f>
        <v>27.282999999999998</v>
      </c>
      <c r="G36" s="11">
        <f>E36+F36</f>
        <v>36.00518411899999</v>
      </c>
    </row>
    <row r="37" spans="1:7" ht="13.5" thickBot="1">
      <c r="A37" s="14" t="s">
        <v>6</v>
      </c>
      <c r="B37" s="8">
        <f>B36-F36</f>
        <v>272.8299999999998</v>
      </c>
      <c r="C37" s="23">
        <v>0.025</v>
      </c>
      <c r="D37" s="17">
        <v>0.004063</v>
      </c>
      <c r="E37" s="15">
        <f>B37*(C37+D37)</f>
        <v>7.9292582899999955</v>
      </c>
      <c r="F37" s="8">
        <f>$F$22</f>
        <v>27.282999999999998</v>
      </c>
      <c r="G37" s="18">
        <f>E37+F37</f>
        <v>35.212258289999994</v>
      </c>
    </row>
    <row r="38" spans="1:7" ht="12.75">
      <c r="A38" s="12">
        <v>2011</v>
      </c>
      <c r="B38" s="12"/>
      <c r="C38" s="12"/>
      <c r="D38" s="12"/>
      <c r="E38" s="12"/>
      <c r="F38" s="12"/>
      <c r="G38" s="12"/>
    </row>
    <row r="39" spans="1:7" ht="12.75">
      <c r="A39" s="7" t="s">
        <v>7</v>
      </c>
      <c r="B39" s="8">
        <f>B37-F37</f>
        <v>245.54699999999983</v>
      </c>
      <c r="C39" s="13">
        <v>0.025</v>
      </c>
      <c r="D39" s="24">
        <v>0.004063</v>
      </c>
      <c r="E39" s="25">
        <f>B39*(C39+D39)</f>
        <v>7.136332460999996</v>
      </c>
      <c r="F39" s="8">
        <f>$F$22</f>
        <v>27.282999999999998</v>
      </c>
      <c r="G39" s="25">
        <f>E39+F39</f>
        <v>34.419332460999996</v>
      </c>
    </row>
    <row r="40" spans="1:7" ht="13.5" thickBot="1">
      <c r="A40" s="14" t="s">
        <v>6</v>
      </c>
      <c r="B40" s="8">
        <f>B39-F39</f>
        <v>218.26399999999984</v>
      </c>
      <c r="C40" s="16">
        <v>0.025</v>
      </c>
      <c r="D40" s="26">
        <v>0.004063</v>
      </c>
      <c r="E40" s="27">
        <f>B40*(C40+D40)</f>
        <v>6.343406631999996</v>
      </c>
      <c r="F40" s="8">
        <f>$F$22</f>
        <v>27.282999999999998</v>
      </c>
      <c r="G40" s="27">
        <f>E40+F40</f>
        <v>33.62640663199999</v>
      </c>
    </row>
    <row r="41" spans="1:7" ht="12.75">
      <c r="A41" s="12">
        <v>2012</v>
      </c>
      <c r="B41" s="12"/>
      <c r="C41" s="12"/>
      <c r="D41" s="12"/>
      <c r="E41" s="12"/>
      <c r="F41" s="12"/>
      <c r="G41" s="12"/>
    </row>
    <row r="42" spans="1:7" ht="12.75">
      <c r="A42" s="7" t="s">
        <v>7</v>
      </c>
      <c r="B42" s="8">
        <f>B40-F40</f>
        <v>190.98099999999985</v>
      </c>
      <c r="C42" s="13">
        <v>0.025</v>
      </c>
      <c r="D42" s="10">
        <v>0.004063</v>
      </c>
      <c r="E42" s="25">
        <f>B42*(C42+D42)</f>
        <v>5.550480802999996</v>
      </c>
      <c r="F42" s="8">
        <f>$F$22</f>
        <v>27.282999999999998</v>
      </c>
      <c r="G42" s="25">
        <f>E42+F42</f>
        <v>32.83348080299999</v>
      </c>
    </row>
    <row r="43" spans="1:7" ht="13.5" thickBot="1">
      <c r="A43" s="14" t="s">
        <v>6</v>
      </c>
      <c r="B43" s="8">
        <f>B42-F42</f>
        <v>163.69799999999987</v>
      </c>
      <c r="C43" s="16">
        <v>0.025</v>
      </c>
      <c r="D43" s="17">
        <v>0.004063</v>
      </c>
      <c r="E43" s="27">
        <f>B43*(C43+D43)</f>
        <v>4.757554973999996</v>
      </c>
      <c r="F43" s="8">
        <f>$F$22</f>
        <v>27.282999999999998</v>
      </c>
      <c r="G43" s="27">
        <f>E43+F43</f>
        <v>32.040554973999996</v>
      </c>
    </row>
    <row r="44" spans="1:7" ht="12.75">
      <c r="A44" s="12">
        <v>2013</v>
      </c>
      <c r="B44" s="12"/>
      <c r="C44" s="12"/>
      <c r="D44" s="12"/>
      <c r="E44" s="12"/>
      <c r="F44" s="12"/>
      <c r="G44" s="12"/>
    </row>
    <row r="45" spans="1:7" ht="12.75">
      <c r="A45" s="7" t="s">
        <v>7</v>
      </c>
      <c r="B45" s="8">
        <f>B43-F43</f>
        <v>136.41499999999988</v>
      </c>
      <c r="C45" s="13">
        <v>0.025</v>
      </c>
      <c r="D45" s="10">
        <v>0.004063</v>
      </c>
      <c r="E45" s="25">
        <f>B45*(C45+D45)</f>
        <v>3.964629144999997</v>
      </c>
      <c r="F45" s="8">
        <f>$F$22</f>
        <v>27.282999999999998</v>
      </c>
      <c r="G45" s="25">
        <f>E45+F45</f>
        <v>31.247629144999994</v>
      </c>
    </row>
    <row r="46" spans="1:7" ht="13.5" thickBot="1">
      <c r="A46" s="14" t="s">
        <v>6</v>
      </c>
      <c r="B46" s="8">
        <f>B45-F45</f>
        <v>109.13199999999988</v>
      </c>
      <c r="C46" s="16">
        <v>0.025</v>
      </c>
      <c r="D46" s="17">
        <v>0.004063</v>
      </c>
      <c r="E46" s="27">
        <f>B46*(C46+D46)</f>
        <v>3.1717033159999968</v>
      </c>
      <c r="F46" s="8">
        <f>$F$22</f>
        <v>27.282999999999998</v>
      </c>
      <c r="G46" s="27">
        <f>E46+F46</f>
        <v>30.454703315999993</v>
      </c>
    </row>
    <row r="47" spans="1:7" ht="12.75">
      <c r="A47" s="12">
        <v>2014</v>
      </c>
      <c r="B47" s="12"/>
      <c r="C47" s="12"/>
      <c r="D47" s="12"/>
      <c r="E47" s="12"/>
      <c r="F47" s="12"/>
      <c r="G47" s="12"/>
    </row>
    <row r="48" spans="1:7" ht="12.75">
      <c r="A48" s="7" t="s">
        <v>7</v>
      </c>
      <c r="B48" s="8">
        <f>B46-F46</f>
        <v>81.84899999999988</v>
      </c>
      <c r="C48" s="13">
        <v>0.025</v>
      </c>
      <c r="D48" s="10">
        <v>0.004063</v>
      </c>
      <c r="E48" s="25">
        <f>B48*(C48+D48)</f>
        <v>2.3787774869999967</v>
      </c>
      <c r="F48" s="8">
        <f>$F$22</f>
        <v>27.282999999999998</v>
      </c>
      <c r="G48" s="25">
        <f>E48+F48</f>
        <v>29.661777486999995</v>
      </c>
    </row>
    <row r="49" spans="1:7" ht="13.5" thickBot="1">
      <c r="A49" s="14" t="s">
        <v>6</v>
      </c>
      <c r="B49" s="8">
        <f>B48-F48</f>
        <v>54.565999999999875</v>
      </c>
      <c r="C49" s="16">
        <v>0.025</v>
      </c>
      <c r="D49" s="17">
        <v>0.004063</v>
      </c>
      <c r="E49" s="27">
        <f>B49*(C49+D49)</f>
        <v>1.5858516579999964</v>
      </c>
      <c r="F49" s="8">
        <f>$F$22</f>
        <v>27.282999999999998</v>
      </c>
      <c r="G49" s="27">
        <f>E49+F49</f>
        <v>28.868851657999993</v>
      </c>
    </row>
    <row r="50" spans="1:7" ht="12.75">
      <c r="A50" s="7">
        <v>2015</v>
      </c>
      <c r="B50" s="12"/>
      <c r="C50" s="7"/>
      <c r="D50" s="7"/>
      <c r="E50" s="7"/>
      <c r="F50" s="28"/>
      <c r="G50" s="7"/>
    </row>
    <row r="51" spans="1:7" ht="13.5" thickBot="1">
      <c r="A51" s="7" t="s">
        <v>7</v>
      </c>
      <c r="B51" s="15">
        <f>B49-F49</f>
        <v>27.282999999999877</v>
      </c>
      <c r="C51" s="13">
        <v>0.025</v>
      </c>
      <c r="D51" s="10">
        <v>0.004063</v>
      </c>
      <c r="E51" s="25">
        <f>B51*(C51+D51)</f>
        <v>0.7929258289999965</v>
      </c>
      <c r="F51" s="8">
        <f>$F$22</f>
        <v>27.282999999999998</v>
      </c>
      <c r="G51" s="25">
        <f>E51+F51</f>
        <v>28.075925828999996</v>
      </c>
    </row>
    <row r="52" spans="1:7" ht="13.5" thickBot="1">
      <c r="A52" s="41" t="s">
        <v>8</v>
      </c>
      <c r="B52" s="42"/>
      <c r="C52" s="42"/>
      <c r="D52" s="42"/>
      <c r="E52" s="42"/>
      <c r="F52" s="43"/>
      <c r="G52" s="29">
        <f>SUM(G7:G51)</f>
        <v>806.4030853399998</v>
      </c>
    </row>
    <row r="54" s="2" customFormat="1" ht="11.25">
      <c r="A54" s="1" t="s">
        <v>20</v>
      </c>
    </row>
  </sheetData>
  <mergeCells count="6">
    <mergeCell ref="A1:G1"/>
    <mergeCell ref="A52:F52"/>
    <mergeCell ref="A4:A5"/>
    <mergeCell ref="D4:D5"/>
    <mergeCell ref="E4:E5"/>
    <mergeCell ref="G4:G5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42">
      <selection activeCell="A1" sqref="A1:G52"/>
    </sheetView>
  </sheetViews>
  <sheetFormatPr defaultColWidth="11.421875" defaultRowHeight="12.75"/>
  <cols>
    <col min="1" max="1" width="25.421875" style="0" bestFit="1" customWidth="1"/>
    <col min="2" max="2" width="15.8515625" style="0" bestFit="1" customWidth="1"/>
    <col min="3" max="3" width="7.57421875" style="0" bestFit="1" customWidth="1"/>
    <col min="4" max="4" width="8.7109375" style="0" bestFit="1" customWidth="1"/>
    <col min="5" max="5" width="7.140625" style="0" bestFit="1" customWidth="1"/>
    <col min="6" max="6" width="13.00390625" style="0" bestFit="1" customWidth="1"/>
    <col min="7" max="7" width="9.00390625" style="0" bestFit="1" customWidth="1"/>
  </cols>
  <sheetData>
    <row r="1" spans="1:7" ht="18.75" thickBot="1">
      <c r="A1" s="38" t="s">
        <v>13</v>
      </c>
      <c r="B1" s="39"/>
      <c r="C1" s="39"/>
      <c r="D1" s="39"/>
      <c r="E1" s="39"/>
      <c r="F1" s="39"/>
      <c r="G1" s="40"/>
    </row>
    <row r="2" spans="1:7" ht="12.75">
      <c r="A2" s="12" t="s">
        <v>21</v>
      </c>
      <c r="B2" s="4">
        <v>0</v>
      </c>
      <c r="C2" s="5"/>
      <c r="D2" s="5"/>
      <c r="E2" s="5"/>
      <c r="F2" s="5"/>
      <c r="G2" s="6"/>
    </row>
    <row r="3" spans="1:7" ht="13.5" thickBot="1">
      <c r="A3" s="14" t="s">
        <v>22</v>
      </c>
      <c r="B3" s="4" t="s">
        <v>15</v>
      </c>
      <c r="C3" s="5"/>
      <c r="D3" s="5"/>
      <c r="E3" s="5"/>
      <c r="F3" s="5"/>
      <c r="G3" s="6"/>
    </row>
    <row r="4" spans="1:7" ht="12.75">
      <c r="A4" s="44" t="s">
        <v>0</v>
      </c>
      <c r="B4" s="36" t="s">
        <v>1</v>
      </c>
      <c r="C4" s="36" t="s">
        <v>3</v>
      </c>
      <c r="D4" s="44" t="s">
        <v>9</v>
      </c>
      <c r="E4" s="44" t="s">
        <v>4</v>
      </c>
      <c r="F4" s="36" t="s">
        <v>10</v>
      </c>
      <c r="G4" s="44" t="s">
        <v>5</v>
      </c>
    </row>
    <row r="5" spans="1:7" ht="13.5" thickBot="1">
      <c r="A5" s="45"/>
      <c r="B5" s="37" t="s">
        <v>2</v>
      </c>
      <c r="C5" s="37" t="s">
        <v>4</v>
      </c>
      <c r="D5" s="45"/>
      <c r="E5" s="45"/>
      <c r="F5" s="37" t="s">
        <v>12</v>
      </c>
      <c r="G5" s="45"/>
    </row>
    <row r="6" spans="1:7" ht="12.75">
      <c r="A6" s="7">
        <v>2000</v>
      </c>
      <c r="B6" s="7"/>
      <c r="C6" s="7"/>
      <c r="D6" s="7"/>
      <c r="E6" s="7"/>
      <c r="F6" s="7"/>
      <c r="G6" s="7"/>
    </row>
    <row r="7" spans="1:7" ht="13.5" thickBot="1">
      <c r="A7" s="7" t="s">
        <v>6</v>
      </c>
      <c r="B7" s="8">
        <v>2728.3</v>
      </c>
      <c r="C7" s="9">
        <v>0.0311</v>
      </c>
      <c r="D7" s="10">
        <v>0.004063</v>
      </c>
      <c r="E7" s="8">
        <f>B7*(C7+D7)</f>
        <v>95.93521290000001</v>
      </c>
      <c r="F7" s="8">
        <v>0</v>
      </c>
      <c r="G7" s="11">
        <f>E7+F7</f>
        <v>95.93521290000001</v>
      </c>
    </row>
    <row r="8" spans="1:7" ht="12.75">
      <c r="A8" s="12">
        <v>2001</v>
      </c>
      <c r="B8" s="12"/>
      <c r="C8" s="12"/>
      <c r="D8" s="12"/>
      <c r="E8" s="12"/>
      <c r="F8" s="12" t="s">
        <v>11</v>
      </c>
      <c r="G8" s="12"/>
    </row>
    <row r="9" spans="1:7" ht="12.75">
      <c r="A9" s="7" t="s">
        <v>7</v>
      </c>
      <c r="B9" s="8">
        <f>B7-F7</f>
        <v>2728.3</v>
      </c>
      <c r="C9" s="13">
        <v>0.0099</v>
      </c>
      <c r="D9" s="10">
        <v>0.004063</v>
      </c>
      <c r="E9" s="8">
        <f>B9*(C9+D9)</f>
        <v>38.0952529</v>
      </c>
      <c r="F9" s="8">
        <v>0</v>
      </c>
      <c r="G9" s="11">
        <f>E9+F9</f>
        <v>38.0952529</v>
      </c>
    </row>
    <row r="10" spans="1:7" ht="13.5" thickBot="1">
      <c r="A10" s="14" t="s">
        <v>6</v>
      </c>
      <c r="B10" s="15">
        <f>B9-F9</f>
        <v>2728.3</v>
      </c>
      <c r="C10" s="16">
        <v>0.0099</v>
      </c>
      <c r="D10" s="17">
        <v>0.004063</v>
      </c>
      <c r="E10" s="15">
        <f>B10*(C10+D10)</f>
        <v>38.0952529</v>
      </c>
      <c r="F10" s="15">
        <v>0</v>
      </c>
      <c r="G10" s="18">
        <f>E10+F10</f>
        <v>38.0952529</v>
      </c>
    </row>
    <row r="11" spans="1:7" ht="12.75">
      <c r="A11" s="12">
        <v>2002</v>
      </c>
      <c r="B11" s="12"/>
      <c r="C11" s="12"/>
      <c r="D11" s="12"/>
      <c r="E11" s="12"/>
      <c r="F11" s="12"/>
      <c r="G11" s="12"/>
    </row>
    <row r="12" spans="1:7" ht="12.75">
      <c r="A12" s="7" t="s">
        <v>7</v>
      </c>
      <c r="B12" s="8">
        <f>B10-F10</f>
        <v>2728.3</v>
      </c>
      <c r="C12" s="19">
        <v>0.0069</v>
      </c>
      <c r="D12" s="10">
        <v>0.004063</v>
      </c>
      <c r="E12" s="8">
        <f>B12*(C12+D12)</f>
        <v>29.910352900000003</v>
      </c>
      <c r="F12" s="8">
        <v>0</v>
      </c>
      <c r="G12" s="11">
        <f>E12+F12</f>
        <v>29.910352900000003</v>
      </c>
    </row>
    <row r="13" spans="1:7" ht="13.5" thickBot="1">
      <c r="A13" s="14" t="s">
        <v>6</v>
      </c>
      <c r="B13" s="15">
        <f>B12-F12</f>
        <v>2728.3</v>
      </c>
      <c r="C13" s="20">
        <v>0.0069</v>
      </c>
      <c r="D13" s="17">
        <v>0.004063</v>
      </c>
      <c r="E13" s="15">
        <f>B13*(C13+D13)</f>
        <v>29.910352900000003</v>
      </c>
      <c r="F13" s="15">
        <v>0</v>
      </c>
      <c r="G13" s="18">
        <f>E13+F13</f>
        <v>29.910352900000003</v>
      </c>
    </row>
    <row r="14" spans="1:7" ht="12.75">
      <c r="A14" s="12">
        <v>2003</v>
      </c>
      <c r="B14" s="12"/>
      <c r="C14" s="12"/>
      <c r="D14" s="12"/>
      <c r="E14" s="12"/>
      <c r="F14" s="12"/>
      <c r="G14" s="12"/>
    </row>
    <row r="15" spans="1:7" ht="12.75">
      <c r="A15" s="7" t="s">
        <v>7</v>
      </c>
      <c r="B15" s="8">
        <f>B13-F13</f>
        <v>2728.3</v>
      </c>
      <c r="C15" s="19">
        <v>0.0061</v>
      </c>
      <c r="D15" s="10">
        <v>0.004063</v>
      </c>
      <c r="E15" s="8">
        <f>B15*(C15+D15)</f>
        <v>27.727712900000004</v>
      </c>
      <c r="F15" s="8">
        <v>0</v>
      </c>
      <c r="G15" s="11">
        <f>E15+F15</f>
        <v>27.727712900000004</v>
      </c>
    </row>
    <row r="16" spans="1:7" ht="13.5" thickBot="1">
      <c r="A16" s="14" t="s">
        <v>6</v>
      </c>
      <c r="B16" s="15">
        <f>B15-F15</f>
        <v>2728.3</v>
      </c>
      <c r="C16" s="20">
        <v>0.0061</v>
      </c>
      <c r="D16" s="17">
        <v>0.004063</v>
      </c>
      <c r="E16" s="15">
        <f>B16*(C16+D16)</f>
        <v>27.727712900000004</v>
      </c>
      <c r="F16" s="15">
        <v>0</v>
      </c>
      <c r="G16" s="18">
        <f>E16+F16</f>
        <v>27.727712900000004</v>
      </c>
    </row>
    <row r="17" spans="1:7" ht="12.75">
      <c r="A17" s="12">
        <v>2004</v>
      </c>
      <c r="B17" s="12"/>
      <c r="C17" s="21"/>
      <c r="D17" s="21"/>
      <c r="E17" s="21"/>
      <c r="F17" s="21"/>
      <c r="G17" s="21"/>
    </row>
    <row r="18" spans="1:7" ht="12.75">
      <c r="A18" s="7" t="s">
        <v>7</v>
      </c>
      <c r="B18" s="8">
        <f>B16-F16</f>
        <v>2728.3</v>
      </c>
      <c r="C18" s="19">
        <v>0.0139</v>
      </c>
      <c r="D18" s="10">
        <v>0.004063</v>
      </c>
      <c r="E18" s="8">
        <f>B18*(C18+D18)</f>
        <v>49.0084529</v>
      </c>
      <c r="F18" s="8">
        <v>0</v>
      </c>
      <c r="G18" s="11">
        <f>E18+F18</f>
        <v>49.0084529</v>
      </c>
    </row>
    <row r="19" spans="1:7" ht="13.5" thickBot="1">
      <c r="A19" s="14" t="s">
        <v>6</v>
      </c>
      <c r="B19" s="15">
        <f>B18-F18</f>
        <v>2728.3</v>
      </c>
      <c r="C19" s="20">
        <v>0.0139</v>
      </c>
      <c r="D19" s="17">
        <v>0.004063</v>
      </c>
      <c r="E19" s="15">
        <f>B19*(C19+D19)</f>
        <v>49.0084529</v>
      </c>
      <c r="F19" s="15">
        <v>0</v>
      </c>
      <c r="G19" s="18">
        <f>E19+F19</f>
        <v>49.0084529</v>
      </c>
    </row>
    <row r="20" spans="1:7" ht="12.75">
      <c r="A20" s="12">
        <v>2005</v>
      </c>
      <c r="B20" s="12"/>
      <c r="C20" s="21"/>
      <c r="D20" s="21"/>
      <c r="E20" s="21"/>
      <c r="F20" s="21"/>
      <c r="G20" s="21"/>
    </row>
    <row r="21" spans="1:7" ht="12.75">
      <c r="A21" s="7" t="s">
        <v>7</v>
      </c>
      <c r="B21" s="8">
        <f>B19-F19</f>
        <v>2728.3</v>
      </c>
      <c r="C21" s="19">
        <v>0.02345</v>
      </c>
      <c r="D21" s="10">
        <v>0.004063</v>
      </c>
      <c r="E21" s="8">
        <f>B21*(C21+D21)</f>
        <v>75.0637179</v>
      </c>
      <c r="F21" s="8"/>
      <c r="G21" s="11">
        <f>E21+F21</f>
        <v>75.0637179</v>
      </c>
    </row>
    <row r="22" spans="1:7" ht="13.5" thickBot="1">
      <c r="A22" s="14" t="s">
        <v>6</v>
      </c>
      <c r="B22" s="15">
        <f>B21-F21</f>
        <v>2728.3</v>
      </c>
      <c r="C22" s="20">
        <v>0.02345</v>
      </c>
      <c r="D22" s="17">
        <v>0.004063</v>
      </c>
      <c r="E22" s="15">
        <f>B22*(C22+D22)</f>
        <v>75.0637179</v>
      </c>
      <c r="F22" s="15">
        <f>2728.3/20</f>
        <v>136.41500000000002</v>
      </c>
      <c r="G22" s="18">
        <f>E22+F22</f>
        <v>211.47871790000002</v>
      </c>
    </row>
    <row r="23" spans="1:7" ht="12.75">
      <c r="A23" s="12">
        <v>2006</v>
      </c>
      <c r="B23" s="12"/>
      <c r="C23" s="21"/>
      <c r="D23" s="21"/>
      <c r="E23" s="21"/>
      <c r="F23" s="21"/>
      <c r="G23" s="21"/>
    </row>
    <row r="24" spans="1:7" ht="12.75">
      <c r="A24" s="7" t="s">
        <v>7</v>
      </c>
      <c r="B24" s="8">
        <f>B22-F22</f>
        <v>2591.885</v>
      </c>
      <c r="C24" s="19">
        <v>0.02795</v>
      </c>
      <c r="D24" s="10">
        <v>0.004063</v>
      </c>
      <c r="E24" s="8">
        <f>B24*(C24+D24)</f>
        <v>82.974014505</v>
      </c>
      <c r="F24" s="8">
        <f>F22</f>
        <v>136.41500000000002</v>
      </c>
      <c r="G24" s="11">
        <f>E24+F24</f>
        <v>219.38901450500003</v>
      </c>
    </row>
    <row r="25" spans="1:7" ht="13.5" thickBot="1">
      <c r="A25" s="14" t="s">
        <v>6</v>
      </c>
      <c r="B25" s="8">
        <f>B24-F24</f>
        <v>2455.4700000000003</v>
      </c>
      <c r="C25" s="20">
        <v>0.02795</v>
      </c>
      <c r="D25" s="17">
        <v>0.004063</v>
      </c>
      <c r="E25" s="15">
        <f>B25*(C25+D25)</f>
        <v>78.60696111000001</v>
      </c>
      <c r="F25" s="15">
        <f>2728.3/20</f>
        <v>136.41500000000002</v>
      </c>
      <c r="G25" s="18">
        <f>E25+F25</f>
        <v>215.02196111000003</v>
      </c>
    </row>
    <row r="26" spans="1:7" ht="12.75">
      <c r="A26" s="12">
        <v>2007</v>
      </c>
      <c r="B26" s="12"/>
      <c r="C26" s="21"/>
      <c r="D26" s="21"/>
      <c r="E26" s="21"/>
      <c r="F26" s="21"/>
      <c r="G26" s="21"/>
    </row>
    <row r="27" spans="1:7" ht="12.75">
      <c r="A27" s="7" t="s">
        <v>7</v>
      </c>
      <c r="B27" s="8">
        <f>B25-F25</f>
        <v>2319.0550000000003</v>
      </c>
      <c r="C27" s="22">
        <v>0.025</v>
      </c>
      <c r="D27" s="10">
        <v>0.004063</v>
      </c>
      <c r="E27" s="8">
        <f>B27*(C27+D27)</f>
        <v>67.39869546500002</v>
      </c>
      <c r="F27" s="8">
        <f>2728.3/20</f>
        <v>136.41500000000002</v>
      </c>
      <c r="G27" s="11">
        <f>E27+F27</f>
        <v>203.81369546500002</v>
      </c>
    </row>
    <row r="28" spans="1:7" ht="13.5" thickBot="1">
      <c r="A28" s="14" t="s">
        <v>6</v>
      </c>
      <c r="B28" s="8">
        <f>B27-F27</f>
        <v>2182.6400000000003</v>
      </c>
      <c r="C28" s="23">
        <v>0.025</v>
      </c>
      <c r="D28" s="17">
        <v>0.004063</v>
      </c>
      <c r="E28" s="15">
        <f>B28*(C28+D28)</f>
        <v>63.434066320000014</v>
      </c>
      <c r="F28" s="15">
        <f>2728.3/20</f>
        <v>136.41500000000002</v>
      </c>
      <c r="G28" s="18">
        <f>E28+F28</f>
        <v>199.84906632000002</v>
      </c>
    </row>
    <row r="29" spans="1:7" ht="12.75">
      <c r="A29" s="12">
        <v>2008</v>
      </c>
      <c r="B29" s="12"/>
      <c r="C29" s="21"/>
      <c r="D29" s="21"/>
      <c r="E29" s="21"/>
      <c r="F29" s="21"/>
      <c r="G29" s="21"/>
    </row>
    <row r="30" spans="1:7" ht="12.75">
      <c r="A30" s="7" t="s">
        <v>7</v>
      </c>
      <c r="B30" s="8">
        <f>B28-F28</f>
        <v>2046.2250000000004</v>
      </c>
      <c r="C30" s="22">
        <v>0.025</v>
      </c>
      <c r="D30" s="10">
        <v>0.004063</v>
      </c>
      <c r="E30" s="8">
        <f>B30*(C30+D30)</f>
        <v>59.46943717500002</v>
      </c>
      <c r="F30" s="8">
        <f>2728.3/20</f>
        <v>136.41500000000002</v>
      </c>
      <c r="G30" s="11">
        <f>E30+F30</f>
        <v>195.88443717500004</v>
      </c>
    </row>
    <row r="31" spans="1:7" ht="13.5" thickBot="1">
      <c r="A31" s="14" t="s">
        <v>6</v>
      </c>
      <c r="B31" s="8">
        <f>B30-F30</f>
        <v>1909.8100000000004</v>
      </c>
      <c r="C31" s="23">
        <v>0.025</v>
      </c>
      <c r="D31" s="17">
        <v>0.004063</v>
      </c>
      <c r="E31" s="15">
        <f>B31*(C31+D31)</f>
        <v>55.504808030000014</v>
      </c>
      <c r="F31" s="15">
        <f>2728.3/20</f>
        <v>136.41500000000002</v>
      </c>
      <c r="G31" s="18">
        <f>E31+F31</f>
        <v>191.91980803000004</v>
      </c>
    </row>
    <row r="32" spans="1:7" ht="12.75">
      <c r="A32" s="12">
        <v>2009</v>
      </c>
      <c r="B32" s="12"/>
      <c r="C32" s="21"/>
      <c r="D32" s="21"/>
      <c r="E32" s="21"/>
      <c r="F32" s="21"/>
      <c r="G32" s="21"/>
    </row>
    <row r="33" spans="1:7" ht="12.75">
      <c r="A33" s="7" t="s">
        <v>7</v>
      </c>
      <c r="B33" s="8">
        <f>B31-F31</f>
        <v>1773.3950000000004</v>
      </c>
      <c r="C33" s="22">
        <v>0.025</v>
      </c>
      <c r="D33" s="10">
        <v>0.004063</v>
      </c>
      <c r="E33" s="8">
        <f>B33*(C33+D33)</f>
        <v>51.54017888500002</v>
      </c>
      <c r="F33" s="8">
        <f>2728.3/20</f>
        <v>136.41500000000002</v>
      </c>
      <c r="G33" s="11">
        <f>E33+F33</f>
        <v>187.95517888500004</v>
      </c>
    </row>
    <row r="34" spans="1:7" ht="13.5" thickBot="1">
      <c r="A34" s="14" t="s">
        <v>6</v>
      </c>
      <c r="B34" s="8">
        <f>B33-F33</f>
        <v>1636.9800000000005</v>
      </c>
      <c r="C34" s="23">
        <v>0.025</v>
      </c>
      <c r="D34" s="17">
        <v>0.004063</v>
      </c>
      <c r="E34" s="15">
        <f>B34*(C34+D34)</f>
        <v>47.575549740000014</v>
      </c>
      <c r="F34" s="15">
        <f>2728.3/20</f>
        <v>136.41500000000002</v>
      </c>
      <c r="G34" s="18">
        <f>E34+F34</f>
        <v>183.99054974000003</v>
      </c>
    </row>
    <row r="35" spans="1:7" ht="12.75">
      <c r="A35" s="12">
        <v>2010</v>
      </c>
      <c r="B35" s="12"/>
      <c r="C35" s="21"/>
      <c r="D35" s="21"/>
      <c r="E35" s="21"/>
      <c r="F35" s="21"/>
      <c r="G35" s="21"/>
    </row>
    <row r="36" spans="1:7" ht="12.75">
      <c r="A36" s="7" t="s">
        <v>7</v>
      </c>
      <c r="B36" s="8">
        <f>B34-F34</f>
        <v>1500.5650000000005</v>
      </c>
      <c r="C36" s="22">
        <v>0.025</v>
      </c>
      <c r="D36" s="10">
        <v>0.004063</v>
      </c>
      <c r="E36" s="8">
        <f>B36*(C36+D36)</f>
        <v>43.61092059500002</v>
      </c>
      <c r="F36" s="8">
        <f>2728.3/20</f>
        <v>136.41500000000002</v>
      </c>
      <c r="G36" s="11">
        <f>E36+F36</f>
        <v>180.02592059500003</v>
      </c>
    </row>
    <row r="37" spans="1:7" ht="13.5" thickBot="1">
      <c r="A37" s="14" t="s">
        <v>6</v>
      </c>
      <c r="B37" s="8">
        <f>B36-F36</f>
        <v>1364.1500000000005</v>
      </c>
      <c r="C37" s="23">
        <v>0.025</v>
      </c>
      <c r="D37" s="17">
        <v>0.004063</v>
      </c>
      <c r="E37" s="15">
        <f>B37*(C37+D37)</f>
        <v>39.64629145000002</v>
      </c>
      <c r="F37" s="15">
        <f>2728.3/20</f>
        <v>136.41500000000002</v>
      </c>
      <c r="G37" s="18">
        <f>E37+F37</f>
        <v>176.06129145000006</v>
      </c>
    </row>
    <row r="38" spans="1:7" ht="12.75">
      <c r="A38" s="12">
        <v>2011</v>
      </c>
      <c r="B38" s="12"/>
      <c r="C38" s="12"/>
      <c r="D38" s="12"/>
      <c r="E38" s="12"/>
      <c r="F38" s="12"/>
      <c r="G38" s="12"/>
    </row>
    <row r="39" spans="1:7" ht="12.75">
      <c r="A39" s="7" t="s">
        <v>7</v>
      </c>
      <c r="B39" s="8">
        <f>B37-F37</f>
        <v>1227.7350000000006</v>
      </c>
      <c r="C39" s="13">
        <v>0.025</v>
      </c>
      <c r="D39" s="24">
        <v>0.004063</v>
      </c>
      <c r="E39" s="25">
        <f>B39*(C39+D39)</f>
        <v>35.68166230500002</v>
      </c>
      <c r="F39" s="8">
        <f>2728.3/20</f>
        <v>136.41500000000002</v>
      </c>
      <c r="G39" s="25">
        <f>E39+F39</f>
        <v>172.09666230500005</v>
      </c>
    </row>
    <row r="40" spans="1:7" ht="13.5" thickBot="1">
      <c r="A40" s="14" t="s">
        <v>6</v>
      </c>
      <c r="B40" s="8">
        <f>B39-F39</f>
        <v>1091.3200000000006</v>
      </c>
      <c r="C40" s="16">
        <v>0.025</v>
      </c>
      <c r="D40" s="26">
        <v>0.004063</v>
      </c>
      <c r="E40" s="27">
        <f>B40*(C40+D40)</f>
        <v>31.71703316000002</v>
      </c>
      <c r="F40" s="15">
        <f>2728.3/20</f>
        <v>136.41500000000002</v>
      </c>
      <c r="G40" s="27">
        <f>E40+F40</f>
        <v>168.13203316000005</v>
      </c>
    </row>
    <row r="41" spans="1:7" ht="12.75">
      <c r="A41" s="12">
        <v>2012</v>
      </c>
      <c r="B41" s="12"/>
      <c r="C41" s="12"/>
      <c r="D41" s="12"/>
      <c r="E41" s="12"/>
      <c r="F41" s="12"/>
      <c r="G41" s="12"/>
    </row>
    <row r="42" spans="1:7" ht="12.75">
      <c r="A42" s="7" t="s">
        <v>7</v>
      </c>
      <c r="B42" s="8">
        <f>B40-F40</f>
        <v>954.9050000000007</v>
      </c>
      <c r="C42" s="13">
        <v>0.025</v>
      </c>
      <c r="D42" s="10">
        <v>0.004063</v>
      </c>
      <c r="E42" s="25">
        <f>B42*(C42+D42)</f>
        <v>27.75240401500002</v>
      </c>
      <c r="F42" s="8">
        <f>2728.3/20</f>
        <v>136.41500000000002</v>
      </c>
      <c r="G42" s="25">
        <f>E42+F42</f>
        <v>164.16740401500005</v>
      </c>
    </row>
    <row r="43" spans="1:7" ht="13.5" thickBot="1">
      <c r="A43" s="14" t="s">
        <v>6</v>
      </c>
      <c r="B43" s="8">
        <f>B42-F42</f>
        <v>818.4900000000007</v>
      </c>
      <c r="C43" s="16">
        <v>0.025</v>
      </c>
      <c r="D43" s="17">
        <v>0.004063</v>
      </c>
      <c r="E43" s="27">
        <f>B43*(C43+D43)</f>
        <v>23.78777487000002</v>
      </c>
      <c r="F43" s="15">
        <f>2728.3/20</f>
        <v>136.41500000000002</v>
      </c>
      <c r="G43" s="27">
        <f>E43+F43</f>
        <v>160.20277487000004</v>
      </c>
    </row>
    <row r="44" spans="1:7" ht="12.75">
      <c r="A44" s="12">
        <v>2013</v>
      </c>
      <c r="B44" s="12"/>
      <c r="C44" s="12"/>
      <c r="D44" s="12"/>
      <c r="E44" s="12"/>
      <c r="F44" s="12"/>
      <c r="G44" s="12"/>
    </row>
    <row r="45" spans="1:7" ht="12.75">
      <c r="A45" s="7" t="s">
        <v>7</v>
      </c>
      <c r="B45" s="8">
        <f>B43-F43</f>
        <v>682.0750000000007</v>
      </c>
      <c r="C45" s="13">
        <v>0.025</v>
      </c>
      <c r="D45" s="10">
        <v>0.004063</v>
      </c>
      <c r="E45" s="25">
        <f>B45*(C45+D45)</f>
        <v>19.82314572500002</v>
      </c>
      <c r="F45" s="8">
        <f>2728.3/20</f>
        <v>136.41500000000002</v>
      </c>
      <c r="G45" s="25">
        <f>E45+F45</f>
        <v>156.23814572500004</v>
      </c>
    </row>
    <row r="46" spans="1:7" ht="13.5" thickBot="1">
      <c r="A46" s="14" t="s">
        <v>6</v>
      </c>
      <c r="B46" s="8">
        <f>B45-F45</f>
        <v>545.6600000000008</v>
      </c>
      <c r="C46" s="16">
        <v>0.025</v>
      </c>
      <c r="D46" s="17">
        <v>0.004063</v>
      </c>
      <c r="E46" s="27">
        <f>B46*(C46+D46)</f>
        <v>15.858516580000023</v>
      </c>
      <c r="F46" s="15">
        <f>2728.3/20</f>
        <v>136.41500000000002</v>
      </c>
      <c r="G46" s="27">
        <f>E46+F46</f>
        <v>152.27351658000003</v>
      </c>
    </row>
    <row r="47" spans="1:7" ht="12.75">
      <c r="A47" s="12">
        <v>2014</v>
      </c>
      <c r="B47" s="12"/>
      <c r="C47" s="12"/>
      <c r="D47" s="12"/>
      <c r="E47" s="12"/>
      <c r="F47" s="12"/>
      <c r="G47" s="12"/>
    </row>
    <row r="48" spans="1:7" ht="12.75">
      <c r="A48" s="7" t="s">
        <v>7</v>
      </c>
      <c r="B48" s="8">
        <f>B46-F46</f>
        <v>409.24500000000074</v>
      </c>
      <c r="C48" s="13">
        <v>0.025</v>
      </c>
      <c r="D48" s="10">
        <v>0.004063</v>
      </c>
      <c r="E48" s="25">
        <f>B48*(C48+D48)</f>
        <v>11.893887435000023</v>
      </c>
      <c r="F48" s="8">
        <f>2728.3/20</f>
        <v>136.41500000000002</v>
      </c>
      <c r="G48" s="25">
        <f>E48+F48</f>
        <v>148.30888743500003</v>
      </c>
    </row>
    <row r="49" spans="1:7" ht="13.5" thickBot="1">
      <c r="A49" s="14" t="s">
        <v>6</v>
      </c>
      <c r="B49" s="8">
        <f>B48-F48</f>
        <v>272.8300000000007</v>
      </c>
      <c r="C49" s="16">
        <v>0.025</v>
      </c>
      <c r="D49" s="17">
        <v>0.004063</v>
      </c>
      <c r="E49" s="27">
        <f>B49*(C49+D49)</f>
        <v>7.929258290000021</v>
      </c>
      <c r="F49" s="15">
        <f>2728.3/20</f>
        <v>136.41500000000002</v>
      </c>
      <c r="G49" s="27">
        <f>E49+F49</f>
        <v>144.34425829000003</v>
      </c>
    </row>
    <row r="50" spans="1:7" ht="12.75">
      <c r="A50" s="7">
        <v>2015</v>
      </c>
      <c r="B50" s="12"/>
      <c r="C50" s="7"/>
      <c r="D50" s="7"/>
      <c r="E50" s="7"/>
      <c r="F50" s="28"/>
      <c r="G50" s="7"/>
    </row>
    <row r="51" spans="1:7" ht="13.5" thickBot="1">
      <c r="A51" s="7" t="s">
        <v>7</v>
      </c>
      <c r="B51" s="8">
        <f>B49-F49</f>
        <v>136.4150000000007</v>
      </c>
      <c r="C51" s="13">
        <v>0.025</v>
      </c>
      <c r="D51" s="10">
        <v>0.004063</v>
      </c>
      <c r="E51" s="25">
        <f>B51*(C51+D51)</f>
        <v>3.964629145000021</v>
      </c>
      <c r="F51" s="15">
        <f>2728.3/20</f>
        <v>136.41500000000002</v>
      </c>
      <c r="G51" s="25">
        <f>E51+F51</f>
        <v>140.37962914500005</v>
      </c>
    </row>
    <row r="52" spans="1:7" ht="13.5" thickBot="1">
      <c r="A52" s="41" t="s">
        <v>8</v>
      </c>
      <c r="B52" s="42"/>
      <c r="C52" s="42"/>
      <c r="D52" s="42"/>
      <c r="E52" s="42"/>
      <c r="F52" s="43"/>
      <c r="G52" s="29">
        <f>SUM(G7:G51)</f>
        <v>4032.015426700001</v>
      </c>
    </row>
  </sheetData>
  <mergeCells count="6">
    <mergeCell ref="A1:G1"/>
    <mergeCell ref="A52:F52"/>
    <mergeCell ref="A4:A5"/>
    <mergeCell ref="D4:D5"/>
    <mergeCell ref="E4:E5"/>
    <mergeCell ref="G4:G5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Marelita</dc:creator>
  <cp:keywords/>
  <dc:description/>
  <cp:lastModifiedBy>Monica</cp:lastModifiedBy>
  <cp:lastPrinted>2008-05-22T16:47:51Z</cp:lastPrinted>
  <dcterms:created xsi:type="dcterms:W3CDTF">2004-09-06T22:02:36Z</dcterms:created>
  <dcterms:modified xsi:type="dcterms:W3CDTF">2008-05-22T16:48:22Z</dcterms:modified>
  <cp:category/>
  <cp:version/>
  <cp:contentType/>
  <cp:contentStatus/>
</cp:coreProperties>
</file>