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76" windowWidth="5370" windowHeight="6660" activeTab="0"/>
  </bookViews>
  <sheets>
    <sheet name="PROD.MAYOR MOV." sheetId="1" r:id="rId1"/>
    <sheet name="Hoja2" sheetId="2" r:id="rId2"/>
    <sheet name="CAPAC. VOL.PERCHASxMARCA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<sst xmlns="http://schemas.openxmlformats.org/spreadsheetml/2006/main" count="811" uniqueCount="228">
  <si>
    <t>MODELO</t>
  </si>
  <si>
    <t>TIPO</t>
  </si>
  <si>
    <t>MARCA</t>
  </si>
  <si>
    <t>CODIGO</t>
  </si>
  <si>
    <t>DIMENSIONES</t>
  </si>
  <si>
    <t xml:space="preserve">Altura  </t>
  </si>
  <si>
    <t>L1</t>
  </si>
  <si>
    <t>L2</t>
  </si>
  <si>
    <t>APILAMIENTO</t>
  </si>
  <si>
    <t>MAXIMO</t>
  </si>
  <si>
    <t>Panasonic</t>
  </si>
  <si>
    <t>CW-XC240KP</t>
  </si>
  <si>
    <t>PESO (Kg)</t>
  </si>
  <si>
    <t>CW-C240EP</t>
  </si>
  <si>
    <t>CW-XC120VP</t>
  </si>
  <si>
    <t>TANTUS FLAT</t>
  </si>
  <si>
    <t>SF-VK80D</t>
  </si>
  <si>
    <t>CT-Z1423</t>
  </si>
  <si>
    <t>RX-ES27</t>
  </si>
  <si>
    <t>SB-VK90D</t>
  </si>
  <si>
    <t>SF-VK90D</t>
  </si>
  <si>
    <t>Aspiradora</t>
  </si>
  <si>
    <t>MC-4950</t>
  </si>
  <si>
    <t>CT-G2973</t>
  </si>
  <si>
    <t>Samsung</t>
  </si>
  <si>
    <t>CT20F3</t>
  </si>
  <si>
    <t>CT20V10MN</t>
  </si>
  <si>
    <t>MAX-VS990</t>
  </si>
  <si>
    <t>PSVS990RW</t>
  </si>
  <si>
    <t>PSFVS940E</t>
  </si>
  <si>
    <t>PSFVS950E</t>
  </si>
  <si>
    <t>MAX-VS940</t>
  </si>
  <si>
    <t>Microondas</t>
  </si>
  <si>
    <t>MW1040WA</t>
  </si>
  <si>
    <t>CPU</t>
  </si>
  <si>
    <t>AW18FBMBD</t>
  </si>
  <si>
    <t>CL29K5MQ</t>
  </si>
  <si>
    <t>ASO9S8GB</t>
  </si>
  <si>
    <t>ASO9S8BB/XAP</t>
  </si>
  <si>
    <t>AS12SGGB</t>
  </si>
  <si>
    <t>US24SGGB</t>
  </si>
  <si>
    <t xml:space="preserve">Ventiladores elect. </t>
  </si>
  <si>
    <t>KDK</t>
  </si>
  <si>
    <t>B56XL</t>
  </si>
  <si>
    <t>Competitor Bench</t>
  </si>
  <si>
    <t>MPEX</t>
  </si>
  <si>
    <t>CB430</t>
  </si>
  <si>
    <t>Marcy Circuit</t>
  </si>
  <si>
    <t>Home Gym</t>
  </si>
  <si>
    <t>CR5N</t>
  </si>
  <si>
    <t xml:space="preserve">Power House </t>
  </si>
  <si>
    <t>PH1500</t>
  </si>
  <si>
    <t>Max 300- GRIP</t>
  </si>
  <si>
    <t>Fan Bike</t>
  </si>
  <si>
    <t>PL-105</t>
  </si>
  <si>
    <t>Air Flow-Cambria</t>
  </si>
  <si>
    <t>PROFORM e355</t>
  </si>
  <si>
    <t>VOLUMEN (m3)</t>
  </si>
  <si>
    <t>SC-AK411</t>
  </si>
  <si>
    <t>Tv PANABLACK</t>
  </si>
  <si>
    <t>Telefax</t>
  </si>
  <si>
    <t>KX-FHD351LA</t>
  </si>
  <si>
    <t>AC</t>
  </si>
  <si>
    <t>CWC120VP</t>
  </si>
  <si>
    <t>CU2400TP</t>
  </si>
  <si>
    <t>CWXC180KP</t>
  </si>
  <si>
    <t>CWXC100VP</t>
  </si>
  <si>
    <t>AC/split1</t>
  </si>
  <si>
    <t>CSC24BKP</t>
  </si>
  <si>
    <t>CSC12CKP</t>
  </si>
  <si>
    <t>AC/split2</t>
  </si>
  <si>
    <t>CUC24BKP6</t>
  </si>
  <si>
    <t>CSC12CKP6</t>
  </si>
  <si>
    <t>Altavoces</t>
  </si>
  <si>
    <t>Aiwa</t>
  </si>
  <si>
    <t>SXWZA85</t>
  </si>
  <si>
    <t>Cocina</t>
  </si>
  <si>
    <t>Durex</t>
  </si>
  <si>
    <t>CDE35MMBB4EC</t>
  </si>
  <si>
    <t>CDE24LLX0</t>
  </si>
  <si>
    <t>Indurama</t>
  </si>
  <si>
    <t>Napoles</t>
  </si>
  <si>
    <t>Silicia</t>
  </si>
  <si>
    <t>Marsella</t>
  </si>
  <si>
    <t>Verona</t>
  </si>
  <si>
    <t>Parma</t>
  </si>
  <si>
    <t>Mabe</t>
  </si>
  <si>
    <t>Dvd</t>
  </si>
  <si>
    <t>XDAX10</t>
  </si>
  <si>
    <t>DMRE50PLS</t>
  </si>
  <si>
    <t>DVDS25PLAS</t>
  </si>
  <si>
    <t>DVDF65PLS</t>
  </si>
  <si>
    <t>Sony</t>
  </si>
  <si>
    <t>Eq.sonido</t>
  </si>
  <si>
    <t>CADW541</t>
  </si>
  <si>
    <t>JAXPK9</t>
  </si>
  <si>
    <t>NXSTR99</t>
  </si>
  <si>
    <t>NSXR70</t>
  </si>
  <si>
    <t>CXZA85</t>
  </si>
  <si>
    <t>NSXR20</t>
  </si>
  <si>
    <t>NSXR30</t>
  </si>
  <si>
    <t>BMZK1</t>
  </si>
  <si>
    <t>SCVK700</t>
  </si>
  <si>
    <t>SCAK311</t>
  </si>
  <si>
    <t>SCAK411</t>
  </si>
  <si>
    <t>SSRG77RS</t>
  </si>
  <si>
    <t>HCDRG77</t>
  </si>
  <si>
    <t>MHCWZ8D</t>
  </si>
  <si>
    <t>HCDXGR88</t>
  </si>
  <si>
    <t>SSXGR88</t>
  </si>
  <si>
    <t>SSXGR80</t>
  </si>
  <si>
    <t>MHCRG330</t>
  </si>
  <si>
    <t>HCDGN700</t>
  </si>
  <si>
    <t>MHCWZ5</t>
  </si>
  <si>
    <t>MHCGN600</t>
  </si>
  <si>
    <t>SSGN700RS</t>
  </si>
  <si>
    <t>HCRGN800SW</t>
  </si>
  <si>
    <t>MMHCRG55</t>
  </si>
  <si>
    <t>MHCRG550</t>
  </si>
  <si>
    <t>SSGN800RS</t>
  </si>
  <si>
    <t>Fax</t>
  </si>
  <si>
    <t>KX-FB421</t>
  </si>
  <si>
    <t>KX-FHD332</t>
  </si>
  <si>
    <t>KX-FLB751</t>
  </si>
  <si>
    <t>KX-FPG376</t>
  </si>
  <si>
    <t>Grabadora</t>
  </si>
  <si>
    <t>CSDFD99</t>
  </si>
  <si>
    <t>CSDTD59</t>
  </si>
  <si>
    <t>CFDS550</t>
  </si>
  <si>
    <t>CFDG55</t>
  </si>
  <si>
    <t>Hometheat</t>
  </si>
  <si>
    <t>SCHT67</t>
  </si>
  <si>
    <t>DAVSA30</t>
  </si>
  <si>
    <t>Lavadora</t>
  </si>
  <si>
    <t>Whirpool</t>
  </si>
  <si>
    <t>LSR7133KQ1</t>
  </si>
  <si>
    <t>NN553WF</t>
  </si>
  <si>
    <t>NN962WF</t>
  </si>
  <si>
    <t>MG1660WA</t>
  </si>
  <si>
    <t>MiniComp</t>
  </si>
  <si>
    <t>SCPM28</t>
  </si>
  <si>
    <t>Refrigerador</t>
  </si>
  <si>
    <t>RDE1130YBE1</t>
  </si>
  <si>
    <t>VDE15</t>
  </si>
  <si>
    <t>Tv</t>
  </si>
  <si>
    <t>29”  TC29KLO3P</t>
  </si>
  <si>
    <t>20”  TC20KLO3P</t>
  </si>
  <si>
    <t>14”  CT14F3</t>
  </si>
  <si>
    <t>20”  CT20F3</t>
  </si>
  <si>
    <t>29FA210/9</t>
  </si>
  <si>
    <t>34FS200/9</t>
  </si>
  <si>
    <t>53”  K53V100</t>
  </si>
  <si>
    <t>21”  21FA210/9</t>
  </si>
  <si>
    <t>29FS100L/9</t>
  </si>
  <si>
    <t>21FS100/9</t>
  </si>
  <si>
    <t>38FS200</t>
  </si>
  <si>
    <t>VHS</t>
  </si>
  <si>
    <t>NVFJ6130PN</t>
  </si>
  <si>
    <t>PESO TOTAL (lbs)</t>
  </si>
  <si>
    <t xml:space="preserve">Tv  </t>
  </si>
  <si>
    <t xml:space="preserve">Tv </t>
  </si>
  <si>
    <t>ITEMS VENDIDOS (2003)</t>
  </si>
  <si>
    <t>PERCHAS SONY</t>
  </si>
  <si>
    <t>ALTURA (DEL SUELO AL PRIMER PISO)</t>
  </si>
  <si>
    <t>DIMENSIONES (LARGOx ANCHO)</t>
  </si>
  <si>
    <t>12,1x4</t>
  </si>
  <si>
    <t>12,1x2,45</t>
  </si>
  <si>
    <t>9,3x2,45</t>
  </si>
  <si>
    <t>9,3x4,82</t>
  </si>
  <si>
    <t>VOLUMENxPISO (m3)</t>
  </si>
  <si>
    <t>PISOS</t>
  </si>
  <si>
    <t xml:space="preserve">TOTAL </t>
  </si>
  <si>
    <t>9,3x4,9</t>
  </si>
  <si>
    <t>PERCHAS PANASONIC</t>
  </si>
  <si>
    <t>12,1x4,82</t>
  </si>
  <si>
    <t>12,10x2,22</t>
  </si>
  <si>
    <t>12,10x4,45</t>
  </si>
  <si>
    <t>9,3x2,22</t>
  </si>
  <si>
    <t>9,3x4,45</t>
  </si>
  <si>
    <t>TOTAL</t>
  </si>
  <si>
    <t>PERCHAS SAMSUNG</t>
  </si>
  <si>
    <t>9,30x4,45</t>
  </si>
  <si>
    <t>9,30x2,42</t>
  </si>
  <si>
    <t>PERCHAS GYM Y COLCHONES</t>
  </si>
  <si>
    <t>PERCHAS LG</t>
  </si>
  <si>
    <t>5,88x2,45</t>
  </si>
  <si>
    <t>10,80x2,45</t>
  </si>
  <si>
    <t>DIMENSIONES DE CAJAS</t>
  </si>
  <si>
    <t># DE CAJAS</t>
  </si>
  <si>
    <t>CARACTERISTICA DE LA CAJA</t>
  </si>
  <si>
    <t xml:space="preserve">Grande </t>
  </si>
  <si>
    <t xml:space="preserve">Mediana </t>
  </si>
  <si>
    <t>Pequeña</t>
  </si>
  <si>
    <t>SONY</t>
  </si>
  <si>
    <t xml:space="preserve">Altura </t>
  </si>
  <si>
    <t>1 caja          xxxxxx m3</t>
  </si>
  <si>
    <t>PANASONIC</t>
  </si>
  <si>
    <t>TIPO DE PRODUCTO</t>
  </si>
  <si>
    <t>DVD</t>
  </si>
  <si>
    <t>Equipo de Sonido</t>
  </si>
  <si>
    <t>Grande</t>
  </si>
  <si>
    <t>Equipo deSonido</t>
  </si>
  <si>
    <t>SAMSUNG</t>
  </si>
  <si>
    <t>AC/split 2</t>
  </si>
  <si>
    <t>AIWA</t>
  </si>
  <si>
    <t>GYM</t>
  </si>
  <si>
    <t xml:space="preserve">home Gym </t>
  </si>
  <si>
    <t>Power House</t>
  </si>
  <si>
    <t>LG</t>
  </si>
  <si>
    <t>CAPACIDAD VOLUMETRICA DE LAS PERCHAS PARA LOS DIFERENTES TAMAÑOS DE PRODUCTOS</t>
  </si>
  <si>
    <t>VOLUMEN UNITARIO (m3)</t>
  </si>
  <si>
    <t>CAPACIDAD DE VOLUMEN DISPONIBLE (m3)</t>
  </si>
  <si>
    <t>CAPACIDAD VOLUMETRICA (m3)</t>
  </si>
  <si>
    <t>PERCHAS AIWA</t>
  </si>
  <si>
    <t>Olla arrocera</t>
  </si>
  <si>
    <t>Secadora</t>
  </si>
  <si>
    <t>Oster</t>
  </si>
  <si>
    <t xml:space="preserve">planchas </t>
  </si>
  <si>
    <t>APILM.</t>
  </si>
  <si>
    <t>U. DE CARGA (CAJAS)</t>
  </si>
  <si>
    <t>Comp. Bench</t>
  </si>
  <si>
    <t>Air Flow-</t>
  </si>
  <si>
    <t>Licuadora crom.</t>
  </si>
  <si>
    <t>APENDICE B</t>
  </si>
  <si>
    <t>TABLA 17</t>
  </si>
  <si>
    <t>UNIDAD DE CARGA DE LA MERCADERIA DE ALTA ROTACION (17)</t>
  </si>
  <si>
    <r>
      <t>AREAS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</si>
  <si>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VOL.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</si>
</sst>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"/>
    <numFmt numFmtId="178" formatCode="&quot; &quot;\ \L\bs\."/>
    <numFmt numFmtId="179" formatCode="&quot;#&quot;\ \L\bs\."/>
    <numFmt numFmtId="180" formatCode="&quot;&quot;\ \L\bs\."/>
    <numFmt numFmtId="181" formatCode="&quot;&quot;\ \L\b\."/>
    <numFmt numFmtId="182" formatCode="&quot;           &quot;\ \L\b\.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Border="1" applyAlignment="1">
      <alignment horizontal="center"/>
    </xf>
    <xf numFmtId="0" fontId="2" fillId="3" borderId="0" xfId="0" applyFill="1" applyBorder="1" applyAlignment="1">
      <alignment horizontal="center"/>
    </xf>
    <xf numFmtId="0" fontId="2" fillId="0" borderId="0" xfId="0" applyBorder="1" applyAlignment="1">
      <alignment horizontal="right"/>
    </xf>
    <xf numFmtId="0" fontId="2" fillId="4" borderId="0" xfId="0" applyFill="1" applyBorder="1" applyAlignment="1">
      <alignment horizontal="center"/>
    </xf>
    <xf numFmtId="0" fontId="2" fillId="0" borderId="3" xfId="0" applyBorder="1" applyAlignment="1">
      <alignment horizontal="center"/>
    </xf>
    <xf numFmtId="0" fontId="2" fillId="4" borderId="3" xfId="0" applyFill="1" applyBorder="1" applyAlignment="1">
      <alignment horizontal="center"/>
    </xf>
    <xf numFmtId="0" fontId="2" fillId="0" borderId="3" xfId="0" applyBorder="1" applyAlignment="1">
      <alignment horizontal="right"/>
    </xf>
    <xf numFmtId="2" fontId="0" fillId="0" borderId="3" xfId="0" applyNumberFormat="1" applyBorder="1" applyAlignment="1">
      <alignment/>
    </xf>
    <xf numFmtId="0" fontId="2" fillId="0" borderId="2" xfId="0" applyBorder="1" applyAlignment="1">
      <alignment horizontal="center"/>
    </xf>
    <xf numFmtId="0" fontId="2" fillId="4" borderId="2" xfId="0" applyFill="1" applyBorder="1" applyAlignment="1">
      <alignment horizontal="center"/>
    </xf>
    <xf numFmtId="0" fontId="2" fillId="0" borderId="2" xfId="0" applyBorder="1" applyAlignment="1">
      <alignment horizontal="right"/>
    </xf>
    <xf numFmtId="0" fontId="0" fillId="0" borderId="4" xfId="0" applyFill="1" applyBorder="1" applyAlignment="1">
      <alignment/>
    </xf>
    <xf numFmtId="0" fontId="2" fillId="0" borderId="5" xfId="0" applyBorder="1" applyAlignment="1">
      <alignment horizontal="center"/>
    </xf>
    <xf numFmtId="0" fontId="2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6" xfId="0" applyBorder="1" applyAlignment="1">
      <alignment horizontal="center"/>
    </xf>
    <xf numFmtId="0" fontId="2" fillId="0" borderId="2" xfId="0" applyBorder="1" applyAlignment="1">
      <alignment horizontal="center"/>
    </xf>
    <xf numFmtId="0" fontId="2" fillId="0" borderId="0" xfId="0" applyBorder="1" applyAlignment="1">
      <alignment horizontal="center"/>
    </xf>
    <xf numFmtId="0" fontId="2" fillId="5" borderId="0" xfId="0" applyFill="1" applyBorder="1" applyAlignment="1">
      <alignment horizontal="center"/>
    </xf>
    <xf numFmtId="0" fontId="2" fillId="0" borderId="3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/>
    </xf>
    <xf numFmtId="0" fontId="2" fillId="7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center" vertical="center"/>
    </xf>
    <xf numFmtId="0" fontId="4" fillId="6" borderId="7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justify" vertical="center"/>
    </xf>
    <xf numFmtId="0" fontId="4" fillId="6" borderId="8" xfId="0" applyFont="1" applyFill="1" applyBorder="1" applyAlignment="1">
      <alignment horizontal="justify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0" fillId="6" borderId="7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8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" xfId="0" applyBorder="1" applyAlignment="1">
      <alignment horizontal="center"/>
    </xf>
    <xf numFmtId="0" fontId="2" fillId="0" borderId="1" xfId="0" applyBorder="1" applyAlignment="1">
      <alignment horizontal="center"/>
    </xf>
    <xf numFmtId="0" fontId="2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8" borderId="1" xfId="0" applyFill="1" applyBorder="1" applyAlignment="1">
      <alignment horizontal="center"/>
    </xf>
    <xf numFmtId="2" fontId="0" fillId="6" borderId="1" xfId="0" applyNumberFormat="1" applyFill="1" applyBorder="1" applyAlignment="1">
      <alignment/>
    </xf>
    <xf numFmtId="1" fontId="0" fillId="6" borderId="1" xfId="0" applyNumberFormat="1" applyFill="1" applyBorder="1" applyAlignment="1">
      <alignment horizontal="center"/>
    </xf>
    <xf numFmtId="0" fontId="2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 applyAlignment="1">
      <alignment/>
    </xf>
    <xf numFmtId="0" fontId="2" fillId="7" borderId="1" xfId="0" applyFill="1" applyBorder="1" applyAlignment="1">
      <alignment horizontal="right"/>
    </xf>
    <xf numFmtId="0" fontId="4" fillId="0" borderId="13" xfId="0" applyFont="1" applyBorder="1" applyAlignment="1">
      <alignment horizontal="justify" vertic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" fontId="0" fillId="0" borderId="1" xfId="0" applyNumberFormat="1" applyFill="1" applyBorder="1" applyAlignment="1">
      <alignment/>
    </xf>
    <xf numFmtId="0" fontId="1" fillId="9" borderId="11" xfId="0" applyFont="1" applyFill="1" applyBorder="1" applyAlignment="1">
      <alignment horizontal="center"/>
    </xf>
    <xf numFmtId="0" fontId="1" fillId="9" borderId="1" xfId="0" applyFont="1" applyFill="1" applyBorder="1" applyAlignment="1">
      <alignment/>
    </xf>
    <xf numFmtId="0" fontId="1" fillId="9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6" borderId="7" xfId="0" applyFont="1" applyFill="1" applyBorder="1" applyAlignment="1">
      <alignment horizontal="justify" vertical="center"/>
    </xf>
    <xf numFmtId="0" fontId="0" fillId="6" borderId="8" xfId="0" applyFill="1" applyBorder="1" applyAlignment="1">
      <alignment horizontal="justify" vertical="center"/>
    </xf>
    <xf numFmtId="0" fontId="4" fillId="6" borderId="1" xfId="0" applyFont="1" applyFill="1" applyBorder="1" applyAlignment="1">
      <alignment horizontal="justify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75" zoomScaleNormal="75" workbookViewId="0" topLeftCell="A1">
      <selection activeCell="O12" sqref="O12"/>
    </sheetView>
  </sheetViews>
  <sheetFormatPr defaultColWidth="11.421875" defaultRowHeight="12.75"/>
  <cols>
    <col min="1" max="1" width="4.00390625" style="0" customWidth="1"/>
    <col min="2" max="2" width="14.00390625" style="0" customWidth="1"/>
    <col min="3" max="3" width="10.28125" style="0" customWidth="1"/>
    <col min="4" max="4" width="14.7109375" style="73" customWidth="1"/>
    <col min="5" max="5" width="6.7109375" style="0" customWidth="1"/>
    <col min="6" max="6" width="5.00390625" style="0" customWidth="1"/>
    <col min="7" max="7" width="4.7109375" style="0" customWidth="1"/>
    <col min="8" max="8" width="9.421875" style="0" customWidth="1"/>
    <col min="9" max="9" width="7.140625" style="0" customWidth="1"/>
    <col min="10" max="10" width="5.8515625" style="0" customWidth="1"/>
    <col min="11" max="11" width="8.57421875" style="0" customWidth="1"/>
    <col min="12" max="12" width="9.140625" style="0" customWidth="1"/>
    <col min="13" max="13" width="8.7109375" style="0" customWidth="1"/>
  </cols>
  <sheetData>
    <row r="1" spans="1:13" ht="12.75" customHeight="1">
      <c r="A1" s="95" t="s">
        <v>224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8:10" ht="12.75">
      <c r="H2" s="96"/>
      <c r="I2" s="96"/>
      <c r="J2" s="96"/>
    </row>
    <row r="3" spans="8:10" ht="12.75">
      <c r="H3" s="3"/>
      <c r="I3" s="3"/>
      <c r="J3" s="3"/>
    </row>
    <row r="4" spans="1:13" ht="12.75" customHeight="1">
      <c r="A4" s="95" t="s">
        <v>225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7:13" ht="12.75">
      <c r="G5" s="97"/>
      <c r="H5" s="97"/>
      <c r="I5" s="97"/>
      <c r="J5" s="97"/>
      <c r="K5" s="97"/>
      <c r="M5" s="78"/>
    </row>
    <row r="6" spans="2:13" ht="12.75">
      <c r="B6" s="101" t="s">
        <v>0</v>
      </c>
      <c r="C6" s="102"/>
      <c r="D6" s="103"/>
      <c r="E6" s="101" t="s">
        <v>4</v>
      </c>
      <c r="F6" s="102"/>
      <c r="G6" s="103"/>
      <c r="H6" s="93" t="s">
        <v>218</v>
      </c>
      <c r="I6" s="98" t="s">
        <v>12</v>
      </c>
      <c r="J6" s="98" t="s">
        <v>227</v>
      </c>
      <c r="K6" s="98" t="s">
        <v>226</v>
      </c>
      <c r="L6" s="98" t="s">
        <v>219</v>
      </c>
      <c r="M6" s="98" t="s">
        <v>158</v>
      </c>
    </row>
    <row r="7" spans="1:13" ht="12.75">
      <c r="A7" s="80"/>
      <c r="B7" s="92" t="s">
        <v>1</v>
      </c>
      <c r="C7" s="93" t="s">
        <v>2</v>
      </c>
      <c r="D7" s="94" t="s">
        <v>3</v>
      </c>
      <c r="E7" s="93" t="s">
        <v>5</v>
      </c>
      <c r="F7" s="93" t="s">
        <v>6</v>
      </c>
      <c r="G7" s="93" t="s">
        <v>7</v>
      </c>
      <c r="H7" s="93" t="s">
        <v>9</v>
      </c>
      <c r="I7" s="99"/>
      <c r="J7" s="99"/>
      <c r="K7" s="100"/>
      <c r="L7" s="100"/>
      <c r="M7" s="99"/>
    </row>
    <row r="8" spans="1:13" ht="12.75">
      <c r="A8" s="1">
        <v>1</v>
      </c>
      <c r="B8" s="60" t="s">
        <v>62</v>
      </c>
      <c r="C8" s="61" t="s">
        <v>10</v>
      </c>
      <c r="D8" s="74" t="s">
        <v>64</v>
      </c>
      <c r="E8" s="71">
        <v>0.81</v>
      </c>
      <c r="F8" s="60">
        <v>1</v>
      </c>
      <c r="G8" s="60">
        <v>0.45</v>
      </c>
      <c r="H8" s="62">
        <v>4</v>
      </c>
      <c r="I8" s="60">
        <v>34</v>
      </c>
      <c r="J8" s="63">
        <f aca="true" t="shared" si="0" ref="J8:J22">E8*F8*G8</f>
        <v>0.36450000000000005</v>
      </c>
      <c r="K8" s="1">
        <f>F8*G8</f>
        <v>0.45</v>
      </c>
      <c r="L8" s="64">
        <v>10.139917695473251</v>
      </c>
      <c r="M8" s="65">
        <f>L8*I8*2.2</f>
        <v>758.4658436213992</v>
      </c>
    </row>
    <row r="9" spans="1:15" ht="12.75">
      <c r="A9" s="1">
        <v>2</v>
      </c>
      <c r="B9" s="60" t="s">
        <v>62</v>
      </c>
      <c r="C9" s="61" t="s">
        <v>10</v>
      </c>
      <c r="D9" s="74" t="s">
        <v>63</v>
      </c>
      <c r="E9" s="71">
        <v>0.43</v>
      </c>
      <c r="F9" s="60">
        <v>0.62</v>
      </c>
      <c r="G9" s="60">
        <v>0.77</v>
      </c>
      <c r="H9" s="62">
        <v>6</v>
      </c>
      <c r="I9" s="60">
        <v>37</v>
      </c>
      <c r="J9" s="63">
        <f t="shared" si="0"/>
        <v>0.20528200000000002</v>
      </c>
      <c r="K9" s="1">
        <f aca="true" t="shared" si="1" ref="K9:K71">F9*G9</f>
        <v>0.4774</v>
      </c>
      <c r="L9" s="64">
        <v>18.004501125281323</v>
      </c>
      <c r="M9" s="65">
        <f>L9*I9*2.2</f>
        <v>1465.5663915978998</v>
      </c>
      <c r="O9" s="79"/>
    </row>
    <row r="10" spans="1:13" ht="12.75">
      <c r="A10" s="1">
        <v>3</v>
      </c>
      <c r="B10" s="66" t="s">
        <v>62</v>
      </c>
      <c r="C10" s="1" t="s">
        <v>10</v>
      </c>
      <c r="D10" s="75" t="s">
        <v>13</v>
      </c>
      <c r="E10" s="72">
        <v>0.54</v>
      </c>
      <c r="F10" s="66">
        <v>0.83</v>
      </c>
      <c r="G10" s="66">
        <v>0.75</v>
      </c>
      <c r="H10" s="1">
        <v>6</v>
      </c>
      <c r="I10" s="66">
        <v>74</v>
      </c>
      <c r="J10" s="63">
        <f t="shared" si="0"/>
        <v>0.33615</v>
      </c>
      <c r="K10" s="1">
        <f t="shared" si="1"/>
        <v>0.6224999999999999</v>
      </c>
      <c r="L10" s="66">
        <v>12</v>
      </c>
      <c r="M10" s="65">
        <f aca="true" t="shared" si="2" ref="M10:M49">L10*I10*2.2</f>
        <v>1953.6000000000001</v>
      </c>
    </row>
    <row r="11" spans="1:13" ht="12.75">
      <c r="A11" s="1">
        <v>4</v>
      </c>
      <c r="B11" s="60" t="s">
        <v>62</v>
      </c>
      <c r="C11" s="61" t="s">
        <v>10</v>
      </c>
      <c r="D11" s="74" t="s">
        <v>66</v>
      </c>
      <c r="E11" s="71">
        <v>0.43</v>
      </c>
      <c r="F11" s="60">
        <v>0.76</v>
      </c>
      <c r="G11" s="60">
        <v>0.63</v>
      </c>
      <c r="H11" s="62">
        <v>6</v>
      </c>
      <c r="I11" s="60">
        <v>37</v>
      </c>
      <c r="J11" s="63">
        <f t="shared" si="0"/>
        <v>0.20588399999999998</v>
      </c>
      <c r="K11" s="1">
        <f t="shared" si="1"/>
        <v>0.4788</v>
      </c>
      <c r="L11" s="64">
        <v>17.951856385148922</v>
      </c>
      <c r="M11" s="65">
        <f t="shared" si="2"/>
        <v>1461.2811097511224</v>
      </c>
    </row>
    <row r="12" spans="1:13" ht="12.75">
      <c r="A12" s="1">
        <v>5</v>
      </c>
      <c r="B12" s="66" t="s">
        <v>62</v>
      </c>
      <c r="C12" s="1" t="s">
        <v>10</v>
      </c>
      <c r="D12" s="75" t="s">
        <v>14</v>
      </c>
      <c r="E12" s="72">
        <v>0.45</v>
      </c>
      <c r="F12" s="66">
        <v>0.63</v>
      </c>
      <c r="G12" s="66">
        <v>0.76</v>
      </c>
      <c r="H12" s="1">
        <v>6</v>
      </c>
      <c r="I12" s="66">
        <v>37</v>
      </c>
      <c r="J12" s="63">
        <f t="shared" si="0"/>
        <v>0.21546</v>
      </c>
      <c r="K12" s="1">
        <f t="shared" si="1"/>
        <v>0.4788</v>
      </c>
      <c r="L12" s="66">
        <v>12</v>
      </c>
      <c r="M12" s="65">
        <f t="shared" si="2"/>
        <v>976.8000000000001</v>
      </c>
    </row>
    <row r="13" spans="1:13" ht="12.75">
      <c r="A13" s="1">
        <v>6</v>
      </c>
      <c r="B13" s="60" t="s">
        <v>62</v>
      </c>
      <c r="C13" s="61" t="s">
        <v>10</v>
      </c>
      <c r="D13" s="74" t="s">
        <v>65</v>
      </c>
      <c r="E13" s="71">
        <v>0.48</v>
      </c>
      <c r="F13" s="60">
        <v>0.75</v>
      </c>
      <c r="G13" s="60">
        <v>0.86</v>
      </c>
      <c r="H13" s="62">
        <v>6</v>
      </c>
      <c r="I13" s="60">
        <v>74</v>
      </c>
      <c r="J13" s="63">
        <f t="shared" si="0"/>
        <v>0.3096</v>
      </c>
      <c r="K13" s="1">
        <f t="shared" si="1"/>
        <v>0.645</v>
      </c>
      <c r="L13" s="64">
        <v>11.937984496124033</v>
      </c>
      <c r="M13" s="65">
        <f>L13*I13*2.2</f>
        <v>1943.5038759689926</v>
      </c>
    </row>
    <row r="14" spans="1:13" ht="12.75">
      <c r="A14" s="1">
        <v>7</v>
      </c>
      <c r="B14" s="66" t="s">
        <v>62</v>
      </c>
      <c r="C14" s="1" t="s">
        <v>10</v>
      </c>
      <c r="D14" s="75" t="s">
        <v>11</v>
      </c>
      <c r="E14" s="72">
        <v>0.58</v>
      </c>
      <c r="F14" s="66">
        <v>0.86</v>
      </c>
      <c r="G14" s="66">
        <v>0.75</v>
      </c>
      <c r="H14" s="1">
        <v>6</v>
      </c>
      <c r="I14" s="66">
        <v>82</v>
      </c>
      <c r="J14" s="63">
        <f>E14*F14*G14</f>
        <v>0.3741</v>
      </c>
      <c r="K14" s="1">
        <f>F14*G14</f>
        <v>0.645</v>
      </c>
      <c r="L14" s="66">
        <v>12</v>
      </c>
      <c r="M14" s="65">
        <f>L14*I14*2.2</f>
        <v>2164.8</v>
      </c>
    </row>
    <row r="15" spans="1:13" ht="12.75">
      <c r="A15" s="1">
        <v>8</v>
      </c>
      <c r="B15" s="66" t="s">
        <v>62</v>
      </c>
      <c r="C15" s="1" t="s">
        <v>24</v>
      </c>
      <c r="D15" s="75" t="s">
        <v>35</v>
      </c>
      <c r="E15" s="72">
        <v>0.55</v>
      </c>
      <c r="F15" s="66">
        <v>0.72</v>
      </c>
      <c r="G15" s="66">
        <v>0.8</v>
      </c>
      <c r="H15" s="1">
        <v>6</v>
      </c>
      <c r="I15" s="66">
        <v>82</v>
      </c>
      <c r="J15" s="63">
        <f t="shared" si="0"/>
        <v>0.3168</v>
      </c>
      <c r="K15" s="1">
        <f t="shared" si="1"/>
        <v>0.576</v>
      </c>
      <c r="L15" s="66">
        <v>12</v>
      </c>
      <c r="M15" s="65">
        <f t="shared" si="2"/>
        <v>2164.8</v>
      </c>
    </row>
    <row r="16" spans="1:13" ht="12.75">
      <c r="A16" s="1">
        <v>9</v>
      </c>
      <c r="B16" s="66" t="s">
        <v>62</v>
      </c>
      <c r="C16" s="1" t="s">
        <v>24</v>
      </c>
      <c r="D16" s="75" t="s">
        <v>40</v>
      </c>
      <c r="E16" s="72">
        <v>0.71</v>
      </c>
      <c r="F16" s="66">
        <v>1.02</v>
      </c>
      <c r="G16" s="66">
        <v>0.41</v>
      </c>
      <c r="H16" s="1">
        <v>4</v>
      </c>
      <c r="I16" s="66">
        <v>76</v>
      </c>
      <c r="J16" s="63">
        <f t="shared" si="0"/>
        <v>0.29692199999999996</v>
      </c>
      <c r="K16" s="1">
        <f t="shared" si="1"/>
        <v>0.41819999999999996</v>
      </c>
      <c r="L16" s="66">
        <v>12</v>
      </c>
      <c r="M16" s="65">
        <f t="shared" si="2"/>
        <v>2006.4</v>
      </c>
    </row>
    <row r="17" spans="1:13" ht="12.75">
      <c r="A17" s="1">
        <v>10</v>
      </c>
      <c r="B17" s="60" t="s">
        <v>67</v>
      </c>
      <c r="C17" s="61" t="s">
        <v>10</v>
      </c>
      <c r="D17" s="74" t="s">
        <v>69</v>
      </c>
      <c r="E17" s="71">
        <v>0.28</v>
      </c>
      <c r="F17" s="60">
        <v>0.84</v>
      </c>
      <c r="G17" s="60">
        <v>0.32</v>
      </c>
      <c r="H17" s="62">
        <v>12</v>
      </c>
      <c r="I17" s="60">
        <v>11</v>
      </c>
      <c r="J17" s="63">
        <f t="shared" si="0"/>
        <v>0.07526400000000001</v>
      </c>
      <c r="K17" s="1">
        <f t="shared" si="1"/>
        <v>0.2688</v>
      </c>
      <c r="L17" s="64">
        <v>49.10714285714286</v>
      </c>
      <c r="M17" s="65">
        <f t="shared" si="2"/>
        <v>1188.3928571428573</v>
      </c>
    </row>
    <row r="18" spans="1:13" ht="12.75">
      <c r="A18" s="1">
        <v>11</v>
      </c>
      <c r="B18" s="60" t="s">
        <v>67</v>
      </c>
      <c r="C18" s="61" t="s">
        <v>10</v>
      </c>
      <c r="D18" s="74" t="s">
        <v>68</v>
      </c>
      <c r="E18" s="71">
        <v>0.28</v>
      </c>
      <c r="F18" s="60">
        <v>1.04</v>
      </c>
      <c r="G18" s="60">
        <v>0.33</v>
      </c>
      <c r="H18" s="62">
        <v>12</v>
      </c>
      <c r="I18" s="60">
        <v>14</v>
      </c>
      <c r="J18" s="63">
        <f t="shared" si="0"/>
        <v>0.09609600000000001</v>
      </c>
      <c r="K18" s="1">
        <f t="shared" si="1"/>
        <v>0.3432</v>
      </c>
      <c r="L18" s="64">
        <v>38.46153846153847</v>
      </c>
      <c r="M18" s="65">
        <f t="shared" si="2"/>
        <v>1184.615384615385</v>
      </c>
    </row>
    <row r="19" spans="1:13" ht="12.75">
      <c r="A19" s="1">
        <v>12</v>
      </c>
      <c r="B19" s="67" t="s">
        <v>67</v>
      </c>
      <c r="C19" s="1" t="s">
        <v>24</v>
      </c>
      <c r="D19" s="75" t="s">
        <v>39</v>
      </c>
      <c r="E19" s="72">
        <v>0.25</v>
      </c>
      <c r="F19" s="66">
        <v>0.96</v>
      </c>
      <c r="G19" s="66">
        <v>0.35</v>
      </c>
      <c r="H19" s="1">
        <v>14</v>
      </c>
      <c r="I19" s="66">
        <v>15</v>
      </c>
      <c r="J19" s="63">
        <f t="shared" si="0"/>
        <v>0.08399999999999999</v>
      </c>
      <c r="K19" s="1">
        <f t="shared" si="1"/>
        <v>0.33599999999999997</v>
      </c>
      <c r="L19" s="66">
        <v>45</v>
      </c>
      <c r="M19" s="65">
        <f t="shared" si="2"/>
        <v>1485.0000000000002</v>
      </c>
    </row>
    <row r="20" spans="1:13" ht="12.75">
      <c r="A20" s="1">
        <v>13</v>
      </c>
      <c r="B20" s="60" t="s">
        <v>67</v>
      </c>
      <c r="C20" s="1" t="s">
        <v>24</v>
      </c>
      <c r="D20" s="75" t="s">
        <v>38</v>
      </c>
      <c r="E20" s="72">
        <v>0.52</v>
      </c>
      <c r="F20" s="66">
        <v>0.85</v>
      </c>
      <c r="G20" s="66">
        <v>0.33</v>
      </c>
      <c r="H20" s="1">
        <v>6</v>
      </c>
      <c r="I20" s="66">
        <v>16</v>
      </c>
      <c r="J20" s="63">
        <f t="shared" si="0"/>
        <v>0.14586000000000002</v>
      </c>
      <c r="K20" s="1">
        <f t="shared" si="1"/>
        <v>0.2805</v>
      </c>
      <c r="L20" s="66">
        <v>24</v>
      </c>
      <c r="M20" s="65">
        <f t="shared" si="2"/>
        <v>844.8000000000001</v>
      </c>
    </row>
    <row r="21" spans="1:13" ht="12.75">
      <c r="A21" s="1">
        <v>14</v>
      </c>
      <c r="B21" s="67" t="s">
        <v>67</v>
      </c>
      <c r="C21" s="1" t="s">
        <v>24</v>
      </c>
      <c r="D21" s="75" t="s">
        <v>37</v>
      </c>
      <c r="E21" s="72">
        <v>0.25</v>
      </c>
      <c r="F21" s="66">
        <v>0.32</v>
      </c>
      <c r="G21" s="66">
        <v>0.85</v>
      </c>
      <c r="H21" s="1">
        <v>14</v>
      </c>
      <c r="I21" s="66">
        <v>14</v>
      </c>
      <c r="J21" s="63">
        <f t="shared" si="0"/>
        <v>0.068</v>
      </c>
      <c r="K21" s="1">
        <f>F21*G21</f>
        <v>0.272</v>
      </c>
      <c r="L21" s="66">
        <v>54</v>
      </c>
      <c r="M21" s="41">
        <f t="shared" si="2"/>
        <v>1663.2</v>
      </c>
    </row>
    <row r="22" spans="1:13" ht="12.75">
      <c r="A22" s="1">
        <v>15</v>
      </c>
      <c r="B22" s="60" t="s">
        <v>70</v>
      </c>
      <c r="C22" s="61" t="s">
        <v>10</v>
      </c>
      <c r="D22" s="74" t="s">
        <v>72</v>
      </c>
      <c r="E22" s="71">
        <v>0.6</v>
      </c>
      <c r="F22" s="60">
        <v>0.41</v>
      </c>
      <c r="G22" s="60">
        <v>0.91</v>
      </c>
      <c r="H22" s="62">
        <v>6</v>
      </c>
      <c r="I22" s="60">
        <v>37</v>
      </c>
      <c r="J22" s="63">
        <f t="shared" si="0"/>
        <v>0.22385999999999998</v>
      </c>
      <c r="K22" s="1">
        <f>F22*G22</f>
        <v>0.3731</v>
      </c>
      <c r="L22" s="64">
        <v>16.510318949343343</v>
      </c>
      <c r="M22" s="41">
        <f t="shared" si="2"/>
        <v>1343.9399624765483</v>
      </c>
    </row>
    <row r="23" spans="1:13" ht="12.75">
      <c r="A23" s="1">
        <v>16</v>
      </c>
      <c r="B23" s="60" t="s">
        <v>70</v>
      </c>
      <c r="C23" s="61" t="s">
        <v>10</v>
      </c>
      <c r="D23" s="74" t="s">
        <v>71</v>
      </c>
      <c r="E23" s="71">
        <v>0.79</v>
      </c>
      <c r="F23" s="60">
        <v>1.01</v>
      </c>
      <c r="G23" s="60">
        <v>0.44</v>
      </c>
      <c r="H23" s="62">
        <v>4</v>
      </c>
      <c r="I23" s="60">
        <v>67</v>
      </c>
      <c r="J23" s="63">
        <f aca="true" t="shared" si="3" ref="J23:J84">E23*F23*G23</f>
        <v>0.351076</v>
      </c>
      <c r="K23" s="1">
        <f t="shared" si="1"/>
        <v>0.4444</v>
      </c>
      <c r="L23" s="64">
        <v>10.527635041985214</v>
      </c>
      <c r="M23" s="41">
        <f t="shared" si="2"/>
        <v>1551.7734051886207</v>
      </c>
    </row>
    <row r="24" spans="1:13" ht="12.75">
      <c r="A24" s="1">
        <v>17</v>
      </c>
      <c r="B24" s="66" t="s">
        <v>221</v>
      </c>
      <c r="C24" s="1"/>
      <c r="D24" s="75"/>
      <c r="E24" s="72">
        <v>0.22</v>
      </c>
      <c r="F24" s="66">
        <v>0.54</v>
      </c>
      <c r="G24" s="66">
        <v>0.35</v>
      </c>
      <c r="H24" s="1">
        <v>5</v>
      </c>
      <c r="I24" s="66">
        <v>34</v>
      </c>
      <c r="J24" s="63">
        <f t="shared" si="3"/>
        <v>0.04158</v>
      </c>
      <c r="K24" s="1">
        <f t="shared" si="1"/>
        <v>0.189</v>
      </c>
      <c r="L24" s="66">
        <v>40</v>
      </c>
      <c r="M24" s="41">
        <f t="shared" si="2"/>
        <v>2992.0000000000005</v>
      </c>
    </row>
    <row r="25" spans="1:13" ht="12.75">
      <c r="A25" s="1">
        <v>18</v>
      </c>
      <c r="B25" s="60" t="s">
        <v>73</v>
      </c>
      <c r="C25" s="61" t="s">
        <v>74</v>
      </c>
      <c r="D25" s="74" t="s">
        <v>75</v>
      </c>
      <c r="E25" s="71">
        <v>0.55</v>
      </c>
      <c r="F25" s="60">
        <v>0.5</v>
      </c>
      <c r="G25" s="60">
        <v>0.65</v>
      </c>
      <c r="H25" s="62">
        <v>6</v>
      </c>
      <c r="I25" s="60">
        <v>28</v>
      </c>
      <c r="J25" s="63">
        <f t="shared" si="3"/>
        <v>0.17875000000000002</v>
      </c>
      <c r="K25" s="1">
        <f t="shared" si="1"/>
        <v>0.325</v>
      </c>
      <c r="L25" s="64">
        <v>20.676923076923078</v>
      </c>
      <c r="M25" s="41">
        <f t="shared" si="2"/>
        <v>1273.6984615384615</v>
      </c>
    </row>
    <row r="26" spans="1:13" ht="12.75">
      <c r="A26" s="1">
        <v>19</v>
      </c>
      <c r="B26" s="66" t="s">
        <v>21</v>
      </c>
      <c r="C26" s="1" t="s">
        <v>10</v>
      </c>
      <c r="D26" s="75" t="s">
        <v>22</v>
      </c>
      <c r="E26" s="72">
        <v>0.31</v>
      </c>
      <c r="F26" s="66">
        <v>0.52</v>
      </c>
      <c r="G26" s="66">
        <v>0.34</v>
      </c>
      <c r="H26" s="1">
        <v>6</v>
      </c>
      <c r="I26" s="66">
        <v>24</v>
      </c>
      <c r="J26" s="63">
        <f t="shared" si="3"/>
        <v>0.05480800000000001</v>
      </c>
      <c r="K26" s="1">
        <f>F26*G26</f>
        <v>0.1768</v>
      </c>
      <c r="L26" s="66">
        <v>54</v>
      </c>
      <c r="M26" s="41">
        <f t="shared" si="2"/>
        <v>2851.2000000000003</v>
      </c>
    </row>
    <row r="27" spans="1:13" ht="12.75">
      <c r="A27" s="1">
        <v>20</v>
      </c>
      <c r="B27" s="60" t="s">
        <v>76</v>
      </c>
      <c r="C27" s="61" t="s">
        <v>77</v>
      </c>
      <c r="D27" s="74" t="s">
        <v>79</v>
      </c>
      <c r="E27" s="71">
        <v>0.99</v>
      </c>
      <c r="F27" s="60">
        <v>0.66</v>
      </c>
      <c r="G27" s="60">
        <v>0.62</v>
      </c>
      <c r="H27" s="62">
        <v>4</v>
      </c>
      <c r="I27" s="60">
        <v>42</v>
      </c>
      <c r="J27" s="63">
        <f t="shared" si="3"/>
        <v>0.40510799999999997</v>
      </c>
      <c r="K27" s="1">
        <f t="shared" si="1"/>
        <v>0.4092</v>
      </c>
      <c r="L27" s="64">
        <v>8</v>
      </c>
      <c r="M27" s="41">
        <f t="shared" si="2"/>
        <v>739.2</v>
      </c>
    </row>
    <row r="28" spans="1:13" ht="12.75">
      <c r="A28" s="1">
        <v>21</v>
      </c>
      <c r="B28" s="60" t="s">
        <v>76</v>
      </c>
      <c r="C28" s="61" t="s">
        <v>77</v>
      </c>
      <c r="D28" s="74" t="s">
        <v>78</v>
      </c>
      <c r="E28" s="71">
        <v>0.99</v>
      </c>
      <c r="F28" s="60">
        <v>0.55</v>
      </c>
      <c r="G28" s="60">
        <v>0.94</v>
      </c>
      <c r="H28" s="62">
        <v>3</v>
      </c>
      <c r="I28" s="60">
        <v>42</v>
      </c>
      <c r="J28" s="63">
        <f t="shared" si="3"/>
        <v>0.51183</v>
      </c>
      <c r="K28" s="1">
        <f t="shared" si="1"/>
        <v>0.517</v>
      </c>
      <c r="L28" s="64">
        <v>7.2211476466795625</v>
      </c>
      <c r="M28" s="41">
        <f t="shared" si="2"/>
        <v>667.2340425531917</v>
      </c>
    </row>
    <row r="29" spans="1:13" ht="12.75">
      <c r="A29" s="1">
        <v>22</v>
      </c>
      <c r="B29" s="60" t="s">
        <v>76</v>
      </c>
      <c r="C29" s="61" t="s">
        <v>80</v>
      </c>
      <c r="D29" s="74" t="s">
        <v>83</v>
      </c>
      <c r="E29" s="71">
        <v>0.97</v>
      </c>
      <c r="F29" s="60">
        <v>0.58</v>
      </c>
      <c r="G29" s="60">
        <v>0.83</v>
      </c>
      <c r="H29" s="62">
        <v>4</v>
      </c>
      <c r="I29" s="60">
        <v>38</v>
      </c>
      <c r="J29" s="63">
        <f t="shared" si="3"/>
        <v>0.466958</v>
      </c>
      <c r="K29" s="1">
        <f t="shared" si="1"/>
        <v>0.48139999999999994</v>
      </c>
      <c r="L29" s="64">
        <v>7.915058741899703</v>
      </c>
      <c r="M29" s="41">
        <f t="shared" si="2"/>
        <v>661.6989108228153</v>
      </c>
    </row>
    <row r="30" spans="1:13" ht="12.75">
      <c r="A30" s="1">
        <v>23</v>
      </c>
      <c r="B30" s="60" t="s">
        <v>76</v>
      </c>
      <c r="C30" s="61" t="s">
        <v>80</v>
      </c>
      <c r="D30" s="74" t="s">
        <v>81</v>
      </c>
      <c r="E30" s="71">
        <v>0.97</v>
      </c>
      <c r="F30" s="60">
        <v>0.58</v>
      </c>
      <c r="G30" s="60">
        <v>0.83</v>
      </c>
      <c r="H30" s="62">
        <v>4</v>
      </c>
      <c r="I30" s="60">
        <v>41</v>
      </c>
      <c r="J30" s="63">
        <f t="shared" si="3"/>
        <v>0.466958</v>
      </c>
      <c r="K30" s="1">
        <f t="shared" si="1"/>
        <v>0.48139999999999994</v>
      </c>
      <c r="L30" s="64">
        <v>7.915058741899703</v>
      </c>
      <c r="M30" s="41">
        <f t="shared" si="2"/>
        <v>713.9382985193532</v>
      </c>
    </row>
    <row r="31" spans="1:13" ht="12.75">
      <c r="A31" s="1">
        <v>24</v>
      </c>
      <c r="B31" s="60" t="s">
        <v>76</v>
      </c>
      <c r="C31" s="61" t="s">
        <v>80</v>
      </c>
      <c r="D31" s="74" t="s">
        <v>85</v>
      </c>
      <c r="E31" s="71">
        <v>0.97</v>
      </c>
      <c r="F31" s="60">
        <v>0.58</v>
      </c>
      <c r="G31" s="60">
        <v>0.83</v>
      </c>
      <c r="H31" s="62">
        <v>4</v>
      </c>
      <c r="I31" s="60">
        <v>43</v>
      </c>
      <c r="J31" s="63">
        <f t="shared" si="3"/>
        <v>0.466958</v>
      </c>
      <c r="K31" s="1">
        <f t="shared" si="1"/>
        <v>0.48139999999999994</v>
      </c>
      <c r="L31" s="64">
        <v>7.915058741899703</v>
      </c>
      <c r="M31" s="41">
        <f t="shared" si="2"/>
        <v>748.7645569837119</v>
      </c>
    </row>
    <row r="32" spans="1:13" ht="12.75">
      <c r="A32" s="1">
        <v>25</v>
      </c>
      <c r="B32" s="60" t="s">
        <v>76</v>
      </c>
      <c r="C32" s="61" t="s">
        <v>80</v>
      </c>
      <c r="D32" s="74" t="s">
        <v>82</v>
      </c>
      <c r="E32" s="71">
        <v>0.97</v>
      </c>
      <c r="F32" s="60">
        <v>0.58</v>
      </c>
      <c r="G32" s="60">
        <v>0.83</v>
      </c>
      <c r="H32" s="62">
        <v>4</v>
      </c>
      <c r="I32" s="60">
        <v>42</v>
      </c>
      <c r="J32" s="63">
        <f t="shared" si="3"/>
        <v>0.466958</v>
      </c>
      <c r="K32" s="1">
        <f t="shared" si="1"/>
        <v>0.48139999999999994</v>
      </c>
      <c r="L32" s="64">
        <v>7.915058741899703</v>
      </c>
      <c r="M32" s="41">
        <f t="shared" si="2"/>
        <v>731.3514277515326</v>
      </c>
    </row>
    <row r="33" spans="1:13" ht="12.75">
      <c r="A33" s="1">
        <v>26</v>
      </c>
      <c r="B33" s="60" t="s">
        <v>76</v>
      </c>
      <c r="C33" s="61" t="s">
        <v>80</v>
      </c>
      <c r="D33" s="74" t="s">
        <v>84</v>
      </c>
      <c r="E33" s="71">
        <v>0.97</v>
      </c>
      <c r="F33" s="60">
        <v>0.58</v>
      </c>
      <c r="G33" s="60">
        <v>0.83</v>
      </c>
      <c r="H33" s="62">
        <v>4</v>
      </c>
      <c r="I33" s="60">
        <v>40</v>
      </c>
      <c r="J33" s="63">
        <f t="shared" si="3"/>
        <v>0.466958</v>
      </c>
      <c r="K33" s="1">
        <f t="shared" si="1"/>
        <v>0.48139999999999994</v>
      </c>
      <c r="L33" s="64">
        <v>7.915058741899703</v>
      </c>
      <c r="M33" s="41">
        <f t="shared" si="2"/>
        <v>696.5251692871739</v>
      </c>
    </row>
    <row r="34" spans="1:13" ht="12.75">
      <c r="A34" s="1">
        <v>27</v>
      </c>
      <c r="B34" s="60" t="s">
        <v>76</v>
      </c>
      <c r="C34" s="61" t="s">
        <v>86</v>
      </c>
      <c r="D34" s="74"/>
      <c r="E34" s="71">
        <v>0.99</v>
      </c>
      <c r="F34" s="60">
        <v>0.65</v>
      </c>
      <c r="G34" s="60">
        <v>0.61</v>
      </c>
      <c r="H34" s="62">
        <v>4</v>
      </c>
      <c r="I34" s="60">
        <v>38</v>
      </c>
      <c r="J34" s="63">
        <f t="shared" si="3"/>
        <v>0.39253499999999997</v>
      </c>
      <c r="K34" s="1">
        <f t="shared" si="1"/>
        <v>0.3965</v>
      </c>
      <c r="L34" s="64">
        <v>8</v>
      </c>
      <c r="M34" s="41">
        <f t="shared" si="2"/>
        <v>668.8000000000001</v>
      </c>
    </row>
    <row r="35" spans="1:13" ht="12.75">
      <c r="A35" s="1">
        <v>28</v>
      </c>
      <c r="B35" s="66" t="s">
        <v>220</v>
      </c>
      <c r="C35" s="1" t="s">
        <v>45</v>
      </c>
      <c r="D35" s="75" t="s">
        <v>46</v>
      </c>
      <c r="E35" s="72">
        <v>0.15</v>
      </c>
      <c r="F35" s="66">
        <v>1.58</v>
      </c>
      <c r="G35" s="66">
        <v>0.58</v>
      </c>
      <c r="H35" s="1">
        <v>12</v>
      </c>
      <c r="I35" s="66">
        <v>43.18</v>
      </c>
      <c r="J35" s="63">
        <f t="shared" si="3"/>
        <v>0.13745999999999997</v>
      </c>
      <c r="K35" s="1">
        <f t="shared" si="1"/>
        <v>0.9164</v>
      </c>
      <c r="L35" s="66">
        <v>12</v>
      </c>
      <c r="M35" s="41">
        <f t="shared" si="2"/>
        <v>1139.952</v>
      </c>
    </row>
    <row r="36" spans="1:13" ht="12.75">
      <c r="A36" s="1">
        <v>29</v>
      </c>
      <c r="B36" s="66" t="s">
        <v>34</v>
      </c>
      <c r="C36" s="1" t="s">
        <v>24</v>
      </c>
      <c r="D36" s="75"/>
      <c r="E36" s="72">
        <v>0.58</v>
      </c>
      <c r="F36" s="66">
        <v>0.27</v>
      </c>
      <c r="G36" s="66">
        <v>0.52</v>
      </c>
      <c r="H36" s="1">
        <v>5</v>
      </c>
      <c r="I36" s="66">
        <v>5</v>
      </c>
      <c r="J36" s="63">
        <f t="shared" si="3"/>
        <v>0.08143199999999999</v>
      </c>
      <c r="K36" s="1">
        <f t="shared" si="1"/>
        <v>0.14040000000000002</v>
      </c>
      <c r="L36" s="66">
        <v>36</v>
      </c>
      <c r="M36" s="41">
        <f t="shared" si="2"/>
        <v>396.00000000000006</v>
      </c>
    </row>
    <row r="37" spans="1:13" ht="12.75">
      <c r="A37" s="1">
        <v>30</v>
      </c>
      <c r="B37" s="60" t="s">
        <v>87</v>
      </c>
      <c r="C37" s="61" t="s">
        <v>74</v>
      </c>
      <c r="D37" s="74" t="s">
        <v>88</v>
      </c>
      <c r="E37" s="71">
        <v>0.14</v>
      </c>
      <c r="F37" s="60">
        <v>0.38</v>
      </c>
      <c r="G37" s="60">
        <v>0.5</v>
      </c>
      <c r="H37" s="62"/>
      <c r="I37" s="60">
        <v>6</v>
      </c>
      <c r="J37" s="63">
        <f t="shared" si="3"/>
        <v>0.026600000000000002</v>
      </c>
      <c r="K37" s="1">
        <f t="shared" si="1"/>
        <v>0.19</v>
      </c>
      <c r="L37" s="64">
        <v>138.94736842105263</v>
      </c>
      <c r="M37" s="41">
        <f t="shared" si="2"/>
        <v>1834.105263157895</v>
      </c>
    </row>
    <row r="38" spans="1:13" ht="12.75">
      <c r="A38" s="1">
        <v>31</v>
      </c>
      <c r="B38" s="60" t="s">
        <v>87</v>
      </c>
      <c r="C38" s="61" t="s">
        <v>10</v>
      </c>
      <c r="D38" s="74" t="s">
        <v>89</v>
      </c>
      <c r="E38" s="71">
        <v>0.16</v>
      </c>
      <c r="F38" s="60">
        <v>0.51</v>
      </c>
      <c r="G38" s="60">
        <v>0.49</v>
      </c>
      <c r="H38" s="62">
        <v>12</v>
      </c>
      <c r="I38" s="60">
        <v>6</v>
      </c>
      <c r="J38" s="63">
        <f t="shared" si="3"/>
        <v>0.039984</v>
      </c>
      <c r="K38" s="1">
        <f t="shared" si="1"/>
        <v>0.2499</v>
      </c>
      <c r="L38" s="64">
        <v>92.43697478991596</v>
      </c>
      <c r="M38" s="41">
        <f t="shared" si="2"/>
        <v>1220.1680672268908</v>
      </c>
    </row>
    <row r="39" spans="1:13" ht="12.75">
      <c r="A39" s="1">
        <v>32</v>
      </c>
      <c r="B39" s="60" t="s">
        <v>87</v>
      </c>
      <c r="C39" s="61" t="s">
        <v>10</v>
      </c>
      <c r="D39" s="74" t="s">
        <v>91</v>
      </c>
      <c r="E39" s="71">
        <v>0.15</v>
      </c>
      <c r="F39" s="60">
        <v>0.51</v>
      </c>
      <c r="G39" s="60">
        <v>0.5</v>
      </c>
      <c r="H39" s="62">
        <v>16</v>
      </c>
      <c r="I39" s="81">
        <v>7.66</v>
      </c>
      <c r="J39" s="82">
        <f t="shared" si="3"/>
        <v>0.03825</v>
      </c>
      <c r="K39" s="38">
        <f t="shared" si="1"/>
        <v>0.255</v>
      </c>
      <c r="L39" s="83">
        <v>96.62745098039217</v>
      </c>
      <c r="M39" s="41">
        <f t="shared" si="2"/>
        <v>1628.3658039215688</v>
      </c>
    </row>
    <row r="40" spans="1:13" ht="12.75">
      <c r="A40" s="1">
        <v>33</v>
      </c>
      <c r="B40" s="60" t="s">
        <v>87</v>
      </c>
      <c r="C40" s="61" t="s">
        <v>10</v>
      </c>
      <c r="D40" s="74" t="s">
        <v>90</v>
      </c>
      <c r="E40" s="71">
        <v>0.13</v>
      </c>
      <c r="F40" s="60">
        <v>0.49</v>
      </c>
      <c r="G40" s="60">
        <v>0.33</v>
      </c>
      <c r="H40" s="62">
        <v>16</v>
      </c>
      <c r="I40" s="84">
        <v>6</v>
      </c>
      <c r="J40" s="82">
        <f t="shared" si="3"/>
        <v>0.021021</v>
      </c>
      <c r="K40" s="38">
        <f t="shared" si="1"/>
        <v>0.1617</v>
      </c>
      <c r="L40" s="83">
        <v>175.82417582417582</v>
      </c>
      <c r="M40" s="41">
        <f t="shared" si="2"/>
        <v>2320.879120879121</v>
      </c>
    </row>
    <row r="41" spans="1:13" ht="12.75">
      <c r="A41" s="1">
        <v>34</v>
      </c>
      <c r="B41" s="60" t="s">
        <v>87</v>
      </c>
      <c r="C41" s="61" t="s">
        <v>92</v>
      </c>
      <c r="D41" s="74"/>
      <c r="E41" s="71">
        <v>0.14</v>
      </c>
      <c r="F41" s="60">
        <v>0.38</v>
      </c>
      <c r="G41" s="60">
        <v>0.5</v>
      </c>
      <c r="H41" s="62">
        <v>34</v>
      </c>
      <c r="I41" s="84">
        <v>4</v>
      </c>
      <c r="J41" s="82">
        <f t="shared" si="3"/>
        <v>0.026600000000000002</v>
      </c>
      <c r="K41" s="38">
        <f t="shared" si="1"/>
        <v>0.19</v>
      </c>
      <c r="L41" s="83">
        <v>138.94736842105263</v>
      </c>
      <c r="M41" s="41">
        <f t="shared" si="2"/>
        <v>1222.7368421052633</v>
      </c>
    </row>
    <row r="42" spans="1:13" ht="12.75">
      <c r="A42" s="1">
        <v>35</v>
      </c>
      <c r="B42" s="60" t="s">
        <v>93</v>
      </c>
      <c r="C42" s="61" t="s">
        <v>74</v>
      </c>
      <c r="D42" s="74" t="s">
        <v>101</v>
      </c>
      <c r="E42" s="71">
        <v>0.48</v>
      </c>
      <c r="F42" s="60">
        <v>0.93</v>
      </c>
      <c r="G42" s="60">
        <v>0.54</v>
      </c>
      <c r="H42" s="62">
        <v>8</v>
      </c>
      <c r="I42" s="84">
        <v>29</v>
      </c>
      <c r="J42" s="82">
        <f t="shared" si="3"/>
        <v>0.24105600000000002</v>
      </c>
      <c r="K42" s="38">
        <f t="shared" si="1"/>
        <v>0.5022000000000001</v>
      </c>
      <c r="L42" s="83">
        <v>15.332536837913183</v>
      </c>
      <c r="M42" s="41">
        <f t="shared" si="2"/>
        <v>978.2158502588611</v>
      </c>
    </row>
    <row r="43" spans="1:13" ht="12.75">
      <c r="A43" s="1">
        <v>36</v>
      </c>
      <c r="B43" s="60" t="s">
        <v>93</v>
      </c>
      <c r="C43" s="61" t="s">
        <v>74</v>
      </c>
      <c r="D43" s="74" t="s">
        <v>94</v>
      </c>
      <c r="E43" s="71">
        <v>0.3</v>
      </c>
      <c r="F43" s="60">
        <v>0.32</v>
      </c>
      <c r="G43" s="60">
        <v>0.63</v>
      </c>
      <c r="H43" s="62">
        <v>12</v>
      </c>
      <c r="I43" s="84">
        <v>8</v>
      </c>
      <c r="J43" s="82">
        <f t="shared" si="3"/>
        <v>0.06048</v>
      </c>
      <c r="K43" s="38">
        <f t="shared" si="1"/>
        <v>0.2016</v>
      </c>
      <c r="L43" s="83">
        <v>61.11111111111112</v>
      </c>
      <c r="M43" s="41">
        <f t="shared" si="2"/>
        <v>1075.5555555555559</v>
      </c>
    </row>
    <row r="44" spans="1:13" ht="12.75">
      <c r="A44" s="1">
        <v>37</v>
      </c>
      <c r="B44" s="60" t="s">
        <v>93</v>
      </c>
      <c r="C44" s="61" t="s">
        <v>74</v>
      </c>
      <c r="D44" s="74" t="s">
        <v>98</v>
      </c>
      <c r="E44" s="71">
        <v>0.37</v>
      </c>
      <c r="F44" s="60">
        <v>0.62</v>
      </c>
      <c r="G44" s="60">
        <v>0.48</v>
      </c>
      <c r="H44" s="62">
        <v>8</v>
      </c>
      <c r="I44" s="84">
        <v>24</v>
      </c>
      <c r="J44" s="82">
        <f t="shared" si="3"/>
        <v>0.11011199999999999</v>
      </c>
      <c r="K44" s="38">
        <f t="shared" si="1"/>
        <v>0.2976</v>
      </c>
      <c r="L44" s="83">
        <v>30</v>
      </c>
      <c r="M44" s="41">
        <f t="shared" si="2"/>
        <v>1584.0000000000002</v>
      </c>
    </row>
    <row r="45" spans="1:13" ht="12.75">
      <c r="A45" s="1">
        <v>38</v>
      </c>
      <c r="B45" s="60" t="s">
        <v>93</v>
      </c>
      <c r="C45" s="61" t="s">
        <v>74</v>
      </c>
      <c r="D45" s="74" t="s">
        <v>95</v>
      </c>
      <c r="E45" s="71">
        <v>0.5</v>
      </c>
      <c r="F45" s="60">
        <v>1.2</v>
      </c>
      <c r="G45" s="60">
        <v>0.4</v>
      </c>
      <c r="H45" s="62">
        <v>8</v>
      </c>
      <c r="I45" s="84">
        <v>24</v>
      </c>
      <c r="J45" s="82">
        <f t="shared" si="3"/>
        <v>0.24</v>
      </c>
      <c r="K45" s="38">
        <f t="shared" si="1"/>
        <v>0.48</v>
      </c>
      <c r="L45" s="83">
        <v>15.4</v>
      </c>
      <c r="M45" s="41">
        <f t="shared" si="2"/>
        <v>813.1200000000001</v>
      </c>
    </row>
    <row r="46" spans="1:13" ht="12.75">
      <c r="A46" s="1">
        <v>39</v>
      </c>
      <c r="B46" s="60" t="s">
        <v>93</v>
      </c>
      <c r="C46" s="61" t="s">
        <v>74</v>
      </c>
      <c r="D46" s="74" t="s">
        <v>99</v>
      </c>
      <c r="E46" s="71">
        <v>0.37</v>
      </c>
      <c r="F46" s="60">
        <v>0.62</v>
      </c>
      <c r="G46" s="60">
        <v>0.52</v>
      </c>
      <c r="H46" s="62">
        <v>10</v>
      </c>
      <c r="I46" s="84">
        <v>12</v>
      </c>
      <c r="J46" s="82">
        <f t="shared" si="3"/>
        <v>0.119288</v>
      </c>
      <c r="K46" s="38">
        <f t="shared" si="1"/>
        <v>0.3224</v>
      </c>
      <c r="L46" s="83">
        <v>30.98383743545034</v>
      </c>
      <c r="M46" s="41">
        <f t="shared" si="2"/>
        <v>817.9733082958891</v>
      </c>
    </row>
    <row r="47" spans="1:13" ht="12.75">
      <c r="A47" s="1">
        <v>40</v>
      </c>
      <c r="B47" s="60" t="s">
        <v>93</v>
      </c>
      <c r="C47" s="61" t="s">
        <v>74</v>
      </c>
      <c r="D47" s="74" t="s">
        <v>100</v>
      </c>
      <c r="E47" s="71">
        <v>0.37</v>
      </c>
      <c r="F47" s="60">
        <v>0.63</v>
      </c>
      <c r="G47" s="60">
        <v>0.57</v>
      </c>
      <c r="H47" s="62">
        <v>10</v>
      </c>
      <c r="I47" s="84">
        <v>10</v>
      </c>
      <c r="J47" s="82">
        <f t="shared" si="3"/>
        <v>0.13286699999999999</v>
      </c>
      <c r="K47" s="38">
        <f t="shared" si="1"/>
        <v>0.3591</v>
      </c>
      <c r="L47" s="83">
        <v>27.817290975185717</v>
      </c>
      <c r="M47" s="41">
        <f t="shared" si="2"/>
        <v>611.9804014540858</v>
      </c>
    </row>
    <row r="48" spans="1:13" ht="12.75">
      <c r="A48" s="1">
        <v>41</v>
      </c>
      <c r="B48" s="60" t="s">
        <v>93</v>
      </c>
      <c r="C48" s="61" t="s">
        <v>74</v>
      </c>
      <c r="D48" s="74" t="s">
        <v>97</v>
      </c>
      <c r="E48" s="71">
        <v>0.37</v>
      </c>
      <c r="F48" s="60">
        <v>0.63</v>
      </c>
      <c r="G48" s="60">
        <v>0.57</v>
      </c>
      <c r="H48" s="62">
        <v>10</v>
      </c>
      <c r="I48" s="84">
        <v>14</v>
      </c>
      <c r="J48" s="82">
        <f t="shared" si="3"/>
        <v>0.13286699999999999</v>
      </c>
      <c r="K48" s="38">
        <f t="shared" si="1"/>
        <v>0.3591</v>
      </c>
      <c r="L48" s="83">
        <v>27.817290975185717</v>
      </c>
      <c r="M48" s="41">
        <f t="shared" si="2"/>
        <v>856.7725620357201</v>
      </c>
    </row>
    <row r="49" spans="1:13" ht="12.75">
      <c r="A49" s="1">
        <v>42</v>
      </c>
      <c r="B49" s="60" t="s">
        <v>93</v>
      </c>
      <c r="C49" s="61" t="s">
        <v>74</v>
      </c>
      <c r="D49" s="74" t="s">
        <v>96</v>
      </c>
      <c r="E49" s="71">
        <v>0.5</v>
      </c>
      <c r="F49" s="60">
        <v>0.65</v>
      </c>
      <c r="G49" s="60">
        <v>0.75</v>
      </c>
      <c r="H49" s="62">
        <v>8</v>
      </c>
      <c r="I49" s="84">
        <v>18</v>
      </c>
      <c r="J49" s="82">
        <f t="shared" si="3"/>
        <v>0.24375000000000002</v>
      </c>
      <c r="K49" s="38">
        <f t="shared" si="1"/>
        <v>0.48750000000000004</v>
      </c>
      <c r="L49" s="83">
        <v>15.163076923076925</v>
      </c>
      <c r="M49" s="41">
        <f t="shared" si="2"/>
        <v>600.4578461538463</v>
      </c>
    </row>
    <row r="50" spans="1:13" ht="12.75">
      <c r="A50" s="1">
        <v>43</v>
      </c>
      <c r="B50" s="60" t="s">
        <v>93</v>
      </c>
      <c r="C50" s="1" t="s">
        <v>10</v>
      </c>
      <c r="D50" s="75" t="s">
        <v>18</v>
      </c>
      <c r="E50" s="72">
        <v>0.23</v>
      </c>
      <c r="F50" s="66">
        <v>0.33</v>
      </c>
      <c r="G50" s="66">
        <v>0.58</v>
      </c>
      <c r="H50" s="1">
        <v>20</v>
      </c>
      <c r="I50" s="85">
        <v>14</v>
      </c>
      <c r="J50" s="82">
        <f t="shared" si="3"/>
        <v>0.044022000000000006</v>
      </c>
      <c r="K50" s="38">
        <f t="shared" si="1"/>
        <v>0.1914</v>
      </c>
      <c r="L50" s="85">
        <v>72</v>
      </c>
      <c r="M50" s="41">
        <f aca="true" t="shared" si="4" ref="M50:M110">L50*I50*2.2</f>
        <v>2217.6000000000004</v>
      </c>
    </row>
    <row r="51" spans="1:13" ht="12.75">
      <c r="A51" s="1">
        <v>44</v>
      </c>
      <c r="B51" s="60" t="s">
        <v>93</v>
      </c>
      <c r="C51" s="1" t="s">
        <v>10</v>
      </c>
      <c r="D51" s="75" t="s">
        <v>19</v>
      </c>
      <c r="E51" s="72">
        <v>0.54</v>
      </c>
      <c r="F51" s="70">
        <v>0.5</v>
      </c>
      <c r="G51" s="70">
        <v>0.48</v>
      </c>
      <c r="H51" s="68">
        <v>20</v>
      </c>
      <c r="I51" s="85">
        <v>18</v>
      </c>
      <c r="J51" s="82">
        <f t="shared" si="3"/>
        <v>0.1296</v>
      </c>
      <c r="K51" s="38">
        <f t="shared" si="1"/>
        <v>0.24</v>
      </c>
      <c r="L51" s="85">
        <v>28</v>
      </c>
      <c r="M51" s="41">
        <f t="shared" si="4"/>
        <v>1108.8000000000002</v>
      </c>
    </row>
    <row r="52" spans="1:13" ht="12.75">
      <c r="A52" s="1">
        <v>45</v>
      </c>
      <c r="B52" s="60" t="s">
        <v>93</v>
      </c>
      <c r="C52" s="61" t="s">
        <v>10</v>
      </c>
      <c r="D52" s="74" t="s">
        <v>103</v>
      </c>
      <c r="E52" s="71">
        <v>0.4</v>
      </c>
      <c r="F52" s="60">
        <v>0.6</v>
      </c>
      <c r="G52" s="60">
        <v>0.51</v>
      </c>
      <c r="H52" s="62">
        <v>8</v>
      </c>
      <c r="I52" s="84">
        <v>18</v>
      </c>
      <c r="J52" s="82">
        <f t="shared" si="3"/>
        <v>0.1224</v>
      </c>
      <c r="K52" s="38">
        <f t="shared" si="1"/>
        <v>0.306</v>
      </c>
      <c r="L52" s="83">
        <v>30.196078431372555</v>
      </c>
      <c r="M52" s="41">
        <f t="shared" si="4"/>
        <v>1195.7647058823532</v>
      </c>
    </row>
    <row r="53" spans="1:13" ht="12.75">
      <c r="A53" s="1">
        <v>46</v>
      </c>
      <c r="B53" s="60" t="s">
        <v>93</v>
      </c>
      <c r="C53" s="61" t="s">
        <v>10</v>
      </c>
      <c r="D53" s="74" t="s">
        <v>104</v>
      </c>
      <c r="E53" s="71">
        <v>0.4</v>
      </c>
      <c r="F53" s="60">
        <v>0.6</v>
      </c>
      <c r="G53" s="60">
        <v>0.51</v>
      </c>
      <c r="H53" s="62">
        <v>8</v>
      </c>
      <c r="I53" s="84">
        <v>18</v>
      </c>
      <c r="J53" s="82">
        <f t="shared" si="3"/>
        <v>0.1224</v>
      </c>
      <c r="K53" s="38">
        <f t="shared" si="1"/>
        <v>0.306</v>
      </c>
      <c r="L53" s="83">
        <v>30.196078431372555</v>
      </c>
      <c r="M53" s="41">
        <f t="shared" si="4"/>
        <v>1195.7647058823532</v>
      </c>
    </row>
    <row r="54" spans="1:13" ht="12.75">
      <c r="A54" s="1">
        <v>47</v>
      </c>
      <c r="B54" s="60" t="s">
        <v>93</v>
      </c>
      <c r="C54" s="1" t="s">
        <v>10</v>
      </c>
      <c r="D54" s="75" t="s">
        <v>58</v>
      </c>
      <c r="E54" s="72">
        <v>0.41</v>
      </c>
      <c r="F54" s="66">
        <v>0.6</v>
      </c>
      <c r="G54" s="66">
        <v>0.53</v>
      </c>
      <c r="H54" s="1">
        <v>20</v>
      </c>
      <c r="I54" s="85">
        <v>16</v>
      </c>
      <c r="J54" s="82">
        <f t="shared" si="3"/>
        <v>0.13038</v>
      </c>
      <c r="K54" s="38">
        <f t="shared" si="1"/>
        <v>0.318</v>
      </c>
      <c r="L54" s="85">
        <v>25</v>
      </c>
      <c r="M54" s="41">
        <f t="shared" si="4"/>
        <v>880.0000000000001</v>
      </c>
    </row>
    <row r="55" spans="1:13" ht="12.75">
      <c r="A55" s="1">
        <v>48</v>
      </c>
      <c r="B55" s="60" t="s">
        <v>93</v>
      </c>
      <c r="C55" s="61" t="s">
        <v>10</v>
      </c>
      <c r="D55" s="74" t="s">
        <v>102</v>
      </c>
      <c r="E55" s="71">
        <v>0.45</v>
      </c>
      <c r="F55" s="60">
        <v>0.63</v>
      </c>
      <c r="G55" s="60">
        <v>0.57</v>
      </c>
      <c r="H55" s="62">
        <v>8</v>
      </c>
      <c r="I55" s="84">
        <v>26.4</v>
      </c>
      <c r="J55" s="82">
        <f t="shared" si="3"/>
        <v>0.16159500000000002</v>
      </c>
      <c r="K55" s="38">
        <f t="shared" si="1"/>
        <v>0.3591</v>
      </c>
      <c r="L55" s="83">
        <v>22.87199480181937</v>
      </c>
      <c r="M55" s="41">
        <f t="shared" si="4"/>
        <v>1328.4054580896689</v>
      </c>
    </row>
    <row r="56" spans="1:13" ht="12.75">
      <c r="A56" s="1">
        <v>49</v>
      </c>
      <c r="B56" s="60" t="s">
        <v>93</v>
      </c>
      <c r="C56" s="1" t="s">
        <v>10</v>
      </c>
      <c r="D56" s="75" t="s">
        <v>16</v>
      </c>
      <c r="E56" s="72">
        <v>0.48</v>
      </c>
      <c r="F56" s="66">
        <v>0.46</v>
      </c>
      <c r="G56" s="66">
        <v>0.52</v>
      </c>
      <c r="H56" s="1">
        <v>10</v>
      </c>
      <c r="I56" s="85">
        <v>18</v>
      </c>
      <c r="J56" s="82">
        <f t="shared" si="3"/>
        <v>0.114816</v>
      </c>
      <c r="K56" s="38">
        <f t="shared" si="1"/>
        <v>0.23920000000000002</v>
      </c>
      <c r="L56" s="85">
        <v>28</v>
      </c>
      <c r="M56" s="41">
        <f t="shared" si="4"/>
        <v>1108.8000000000002</v>
      </c>
    </row>
    <row r="57" spans="1:13" ht="12.75">
      <c r="A57" s="1">
        <v>50</v>
      </c>
      <c r="B57" s="60" t="s">
        <v>93</v>
      </c>
      <c r="C57" s="1" t="s">
        <v>10</v>
      </c>
      <c r="D57" s="75" t="s">
        <v>20</v>
      </c>
      <c r="E57" s="72">
        <v>0.52</v>
      </c>
      <c r="F57" s="66">
        <v>0.48</v>
      </c>
      <c r="G57" s="66">
        <v>0.46</v>
      </c>
      <c r="H57" s="1">
        <v>20</v>
      </c>
      <c r="I57" s="85">
        <v>18</v>
      </c>
      <c r="J57" s="82">
        <f t="shared" si="3"/>
        <v>0.114816</v>
      </c>
      <c r="K57" s="38">
        <f>F57*G57</f>
        <v>0.2208</v>
      </c>
      <c r="L57" s="85">
        <v>28</v>
      </c>
      <c r="M57" s="41">
        <f t="shared" si="4"/>
        <v>1108.8000000000002</v>
      </c>
    </row>
    <row r="58" spans="1:13" ht="12.75">
      <c r="A58" s="1">
        <v>51</v>
      </c>
      <c r="B58" s="60" t="s">
        <v>93</v>
      </c>
      <c r="C58" s="1" t="s">
        <v>24</v>
      </c>
      <c r="D58" s="75" t="s">
        <v>31</v>
      </c>
      <c r="E58" s="72">
        <v>0.45</v>
      </c>
      <c r="F58" s="66">
        <v>0.37</v>
      </c>
      <c r="G58" s="66">
        <v>0.53</v>
      </c>
      <c r="H58" s="1">
        <v>8</v>
      </c>
      <c r="I58" s="85">
        <v>32</v>
      </c>
      <c r="J58" s="82">
        <f t="shared" si="3"/>
        <v>0.088245</v>
      </c>
      <c r="K58" s="38">
        <f t="shared" si="1"/>
        <v>0.1961</v>
      </c>
      <c r="L58" s="85">
        <v>40</v>
      </c>
      <c r="M58" s="41">
        <f t="shared" si="4"/>
        <v>2816</v>
      </c>
    </row>
    <row r="59" spans="1:13" ht="12.75">
      <c r="A59" s="1">
        <v>52</v>
      </c>
      <c r="B59" s="60" t="s">
        <v>93</v>
      </c>
      <c r="C59" s="1" t="s">
        <v>24</v>
      </c>
      <c r="D59" s="75" t="s">
        <v>27</v>
      </c>
      <c r="E59" s="72">
        <v>0.48</v>
      </c>
      <c r="F59" s="66">
        <v>0.34</v>
      </c>
      <c r="G59" s="66">
        <v>0.46</v>
      </c>
      <c r="H59" s="1">
        <v>6</v>
      </c>
      <c r="I59" s="85">
        <v>34</v>
      </c>
      <c r="J59" s="82">
        <f t="shared" si="3"/>
        <v>0.07507200000000001</v>
      </c>
      <c r="K59" s="38">
        <f t="shared" si="1"/>
        <v>0.1564</v>
      </c>
      <c r="L59" s="85">
        <v>40</v>
      </c>
      <c r="M59" s="41">
        <f t="shared" si="4"/>
        <v>2992.0000000000005</v>
      </c>
    </row>
    <row r="60" spans="1:13" ht="12.75">
      <c r="A60" s="1">
        <v>53</v>
      </c>
      <c r="B60" s="60" t="s">
        <v>93</v>
      </c>
      <c r="C60" s="1" t="s">
        <v>24</v>
      </c>
      <c r="D60" s="75" t="s">
        <v>29</v>
      </c>
      <c r="E60" s="72">
        <v>0.45</v>
      </c>
      <c r="F60" s="66">
        <v>0.64</v>
      </c>
      <c r="G60" s="66">
        <v>0.46</v>
      </c>
      <c r="H60" s="1">
        <v>7</v>
      </c>
      <c r="I60" s="85">
        <v>32</v>
      </c>
      <c r="J60" s="82">
        <f t="shared" si="3"/>
        <v>0.13248000000000001</v>
      </c>
      <c r="K60" s="38">
        <f t="shared" si="1"/>
        <v>0.2944</v>
      </c>
      <c r="L60" s="85">
        <v>25</v>
      </c>
      <c r="M60" s="41">
        <f t="shared" si="4"/>
        <v>1760.0000000000002</v>
      </c>
    </row>
    <row r="61" spans="1:13" ht="12.75">
      <c r="A61" s="1">
        <v>54</v>
      </c>
      <c r="B61" s="60" t="s">
        <v>93</v>
      </c>
      <c r="C61" s="1" t="s">
        <v>24</v>
      </c>
      <c r="D61" s="75" t="s">
        <v>30</v>
      </c>
      <c r="E61" s="72">
        <v>0.48</v>
      </c>
      <c r="F61" s="66">
        <v>0.45</v>
      </c>
      <c r="G61" s="66">
        <v>0.74</v>
      </c>
      <c r="H61" s="1">
        <v>7</v>
      </c>
      <c r="I61" s="85">
        <v>38</v>
      </c>
      <c r="J61" s="82">
        <f t="shared" si="3"/>
        <v>0.15984</v>
      </c>
      <c r="K61" s="38">
        <f t="shared" si="1"/>
        <v>0.333</v>
      </c>
      <c r="L61" s="85">
        <v>20</v>
      </c>
      <c r="M61" s="41">
        <f t="shared" si="4"/>
        <v>1672.0000000000002</v>
      </c>
    </row>
    <row r="62" spans="1:13" ht="12.75">
      <c r="A62" s="1">
        <v>55</v>
      </c>
      <c r="B62" s="60" t="s">
        <v>93</v>
      </c>
      <c r="C62" s="1" t="s">
        <v>24</v>
      </c>
      <c r="D62" s="75" t="s">
        <v>28</v>
      </c>
      <c r="E62" s="72">
        <v>0.53</v>
      </c>
      <c r="F62" s="66">
        <v>0.54</v>
      </c>
      <c r="G62" s="66">
        <v>0.52</v>
      </c>
      <c r="H62" s="1">
        <v>7</v>
      </c>
      <c r="I62" s="85">
        <v>38</v>
      </c>
      <c r="J62" s="82">
        <f t="shared" si="3"/>
        <v>0.148824</v>
      </c>
      <c r="K62" s="38">
        <f t="shared" si="1"/>
        <v>0.28080000000000005</v>
      </c>
      <c r="L62" s="85">
        <v>24</v>
      </c>
      <c r="M62" s="41">
        <f t="shared" si="4"/>
        <v>2006.4</v>
      </c>
    </row>
    <row r="63" spans="1:13" ht="12.75">
      <c r="A63" s="1">
        <v>56</v>
      </c>
      <c r="B63" s="60" t="s">
        <v>93</v>
      </c>
      <c r="C63" s="61" t="s">
        <v>92</v>
      </c>
      <c r="D63" s="74" t="s">
        <v>112</v>
      </c>
      <c r="E63" s="71">
        <v>0.47</v>
      </c>
      <c r="F63" s="60">
        <v>0.46</v>
      </c>
      <c r="G63" s="60">
        <v>0.36</v>
      </c>
      <c r="H63" s="62">
        <v>8</v>
      </c>
      <c r="I63" s="60">
        <v>13</v>
      </c>
      <c r="J63" s="63">
        <f t="shared" si="3"/>
        <v>0.077832</v>
      </c>
      <c r="K63" s="1">
        <f t="shared" si="1"/>
        <v>0.1656</v>
      </c>
      <c r="L63" s="64">
        <v>47.48689485044713</v>
      </c>
      <c r="M63" s="41">
        <f t="shared" si="4"/>
        <v>1358.125192722788</v>
      </c>
    </row>
    <row r="64" spans="1:13" ht="12.75">
      <c r="A64" s="1">
        <v>57</v>
      </c>
      <c r="B64" s="60" t="s">
        <v>93</v>
      </c>
      <c r="C64" s="61" t="s">
        <v>92</v>
      </c>
      <c r="D64" s="74" t="s">
        <v>106</v>
      </c>
      <c r="E64" s="71">
        <v>0.45</v>
      </c>
      <c r="F64" s="60">
        <v>0.53</v>
      </c>
      <c r="G64" s="60">
        <v>0.35</v>
      </c>
      <c r="H64" s="62"/>
      <c r="I64" s="60">
        <v>19</v>
      </c>
      <c r="J64" s="63">
        <f t="shared" si="3"/>
        <v>0.08347500000000001</v>
      </c>
      <c r="K64" s="1">
        <f t="shared" si="1"/>
        <v>0.1855</v>
      </c>
      <c r="L64" s="64">
        <v>44.27672955974844</v>
      </c>
      <c r="M64" s="41">
        <f t="shared" si="4"/>
        <v>1850.767295597485</v>
      </c>
    </row>
    <row r="65" spans="1:13" ht="12.75">
      <c r="A65" s="1">
        <v>58</v>
      </c>
      <c r="B65" s="60" t="s">
        <v>93</v>
      </c>
      <c r="C65" s="61" t="s">
        <v>92</v>
      </c>
      <c r="D65" s="74" t="s">
        <v>108</v>
      </c>
      <c r="E65" s="71">
        <v>0.53</v>
      </c>
      <c r="F65" s="60">
        <v>0.55</v>
      </c>
      <c r="G65" s="60">
        <v>0.45</v>
      </c>
      <c r="H65" s="62">
        <v>8</v>
      </c>
      <c r="I65" s="60">
        <v>19</v>
      </c>
      <c r="J65" s="63">
        <f t="shared" si="3"/>
        <v>0.131175</v>
      </c>
      <c r="K65" s="1">
        <f t="shared" si="1"/>
        <v>0.24750000000000003</v>
      </c>
      <c r="L65" s="64">
        <v>28.17610062893082</v>
      </c>
      <c r="M65" s="41">
        <f t="shared" si="4"/>
        <v>1177.7610062893082</v>
      </c>
    </row>
    <row r="66" spans="1:13" ht="12.75">
      <c r="A66" s="1">
        <v>59</v>
      </c>
      <c r="B66" s="60" t="s">
        <v>93</v>
      </c>
      <c r="C66" s="61" t="s">
        <v>92</v>
      </c>
      <c r="D66" s="74" t="s">
        <v>108</v>
      </c>
      <c r="E66" s="71">
        <v>0.53</v>
      </c>
      <c r="F66" s="60">
        <v>0.55</v>
      </c>
      <c r="G66" s="60">
        <v>0.45</v>
      </c>
      <c r="H66" s="62">
        <v>8</v>
      </c>
      <c r="I66" s="60">
        <v>19</v>
      </c>
      <c r="J66" s="63">
        <f t="shared" si="3"/>
        <v>0.131175</v>
      </c>
      <c r="K66" s="1">
        <f t="shared" si="1"/>
        <v>0.24750000000000003</v>
      </c>
      <c r="L66" s="64">
        <v>28.17610062893082</v>
      </c>
      <c r="M66" s="41">
        <f t="shared" si="4"/>
        <v>1177.7610062893082</v>
      </c>
    </row>
    <row r="67" spans="1:13" ht="12.75">
      <c r="A67" s="1">
        <v>60</v>
      </c>
      <c r="B67" s="60" t="s">
        <v>93</v>
      </c>
      <c r="C67" s="61" t="s">
        <v>92</v>
      </c>
      <c r="D67" s="74" t="s">
        <v>116</v>
      </c>
      <c r="E67" s="71">
        <v>0.52</v>
      </c>
      <c r="F67" s="60">
        <v>0.85</v>
      </c>
      <c r="G67" s="60">
        <v>0.39</v>
      </c>
      <c r="H67" s="62">
        <v>8</v>
      </c>
      <c r="I67" s="60">
        <v>24</v>
      </c>
      <c r="J67" s="63">
        <f t="shared" si="3"/>
        <v>0.17238</v>
      </c>
      <c r="K67" s="1">
        <f t="shared" si="1"/>
        <v>0.3315</v>
      </c>
      <c r="L67" s="64">
        <v>21.441002436477554</v>
      </c>
      <c r="M67" s="41">
        <f t="shared" si="4"/>
        <v>1132.0849286460148</v>
      </c>
    </row>
    <row r="68" spans="1:13" ht="12.75">
      <c r="A68" s="1">
        <v>61</v>
      </c>
      <c r="B68" s="60" t="s">
        <v>93</v>
      </c>
      <c r="C68" s="61" t="s">
        <v>92</v>
      </c>
      <c r="D68" s="74" t="s">
        <v>114</v>
      </c>
      <c r="E68" s="71">
        <v>0.5</v>
      </c>
      <c r="F68" s="60">
        <v>1.2</v>
      </c>
      <c r="G68" s="60">
        <v>0.37</v>
      </c>
      <c r="H68" s="62">
        <v>8</v>
      </c>
      <c r="I68" s="60">
        <v>29</v>
      </c>
      <c r="J68" s="63">
        <f t="shared" si="3"/>
        <v>0.222</v>
      </c>
      <c r="K68" s="1">
        <f t="shared" si="1"/>
        <v>0.444</v>
      </c>
      <c r="L68" s="64">
        <v>16.648648648648653</v>
      </c>
      <c r="M68" s="41">
        <f t="shared" si="4"/>
        <v>1062.183783783784</v>
      </c>
    </row>
    <row r="69" spans="1:13" ht="12.75">
      <c r="A69" s="1">
        <v>62</v>
      </c>
      <c r="B69" s="60" t="s">
        <v>93</v>
      </c>
      <c r="C69" s="61" t="s">
        <v>92</v>
      </c>
      <c r="D69" s="74" t="s">
        <v>111</v>
      </c>
      <c r="E69" s="71">
        <v>0.45</v>
      </c>
      <c r="F69" s="60">
        <v>0.71</v>
      </c>
      <c r="G69" s="60">
        <v>0.56</v>
      </c>
      <c r="H69" s="62">
        <v>8</v>
      </c>
      <c r="I69" s="60">
        <v>23</v>
      </c>
      <c r="J69" s="63">
        <f t="shared" si="3"/>
        <v>0.17892000000000002</v>
      </c>
      <c r="K69" s="1">
        <f t="shared" si="1"/>
        <v>0.3976</v>
      </c>
      <c r="L69" s="64">
        <v>20.657276995305168</v>
      </c>
      <c r="M69" s="41">
        <f t="shared" si="4"/>
        <v>1045.2582159624417</v>
      </c>
    </row>
    <row r="70" spans="1:13" ht="12.75">
      <c r="A70" s="1">
        <v>63</v>
      </c>
      <c r="B70" s="60" t="s">
        <v>93</v>
      </c>
      <c r="C70" s="61" t="s">
        <v>92</v>
      </c>
      <c r="D70" s="74" t="s">
        <v>118</v>
      </c>
      <c r="E70" s="71">
        <v>0.44</v>
      </c>
      <c r="F70" s="60">
        <v>0.71</v>
      </c>
      <c r="G70" s="60">
        <v>0.56</v>
      </c>
      <c r="H70" s="62">
        <v>8</v>
      </c>
      <c r="I70" s="60">
        <v>21</v>
      </c>
      <c r="J70" s="63">
        <f t="shared" si="3"/>
        <v>0.17494400000000002</v>
      </c>
      <c r="K70" s="1">
        <f t="shared" si="1"/>
        <v>0.3976</v>
      </c>
      <c r="L70" s="64">
        <v>21.126760563380284</v>
      </c>
      <c r="M70" s="41">
        <f t="shared" si="4"/>
        <v>976.0563380281692</v>
      </c>
    </row>
    <row r="71" spans="1:13" ht="12.75">
      <c r="A71" s="1">
        <v>64</v>
      </c>
      <c r="B71" s="60" t="s">
        <v>93</v>
      </c>
      <c r="C71" s="61" t="s">
        <v>92</v>
      </c>
      <c r="D71" s="74" t="s">
        <v>113</v>
      </c>
      <c r="E71" s="71">
        <v>0.51</v>
      </c>
      <c r="F71" s="60">
        <v>0.94</v>
      </c>
      <c r="G71" s="60">
        <v>0.36</v>
      </c>
      <c r="H71" s="62">
        <v>6</v>
      </c>
      <c r="I71" s="60">
        <v>25</v>
      </c>
      <c r="J71" s="63">
        <f t="shared" si="3"/>
        <v>0.172584</v>
      </c>
      <c r="K71" s="1">
        <f t="shared" si="1"/>
        <v>0.3384</v>
      </c>
      <c r="L71" s="64">
        <v>21.415658461966352</v>
      </c>
      <c r="M71" s="41">
        <f t="shared" si="4"/>
        <v>1177.8612154081493</v>
      </c>
    </row>
    <row r="72" spans="1:13" ht="12.75">
      <c r="A72" s="1">
        <v>65</v>
      </c>
      <c r="B72" s="60" t="s">
        <v>93</v>
      </c>
      <c r="C72" s="61" t="s">
        <v>92</v>
      </c>
      <c r="D72" s="74" t="s">
        <v>107</v>
      </c>
      <c r="E72" s="71">
        <v>0.51</v>
      </c>
      <c r="F72" s="60">
        <v>0.79</v>
      </c>
      <c r="G72" s="60">
        <v>0.51</v>
      </c>
      <c r="H72" s="62">
        <v>8</v>
      </c>
      <c r="I72" s="60">
        <v>29</v>
      </c>
      <c r="J72" s="63">
        <f t="shared" si="3"/>
        <v>0.20547900000000002</v>
      </c>
      <c r="K72" s="1">
        <f aca="true" t="shared" si="5" ref="K72:K90">F72*G72</f>
        <v>0.40290000000000004</v>
      </c>
      <c r="L72" s="64">
        <v>17.987239571927063</v>
      </c>
      <c r="M72" s="41">
        <f t="shared" si="4"/>
        <v>1147.5858846889466</v>
      </c>
    </row>
    <row r="73" spans="1:13" ht="12.75">
      <c r="A73" s="1">
        <v>66</v>
      </c>
      <c r="B73" s="60" t="s">
        <v>93</v>
      </c>
      <c r="C73" s="61" t="s">
        <v>92</v>
      </c>
      <c r="D73" s="74" t="s">
        <v>117</v>
      </c>
      <c r="E73" s="71">
        <v>0.43</v>
      </c>
      <c r="F73" s="60">
        <v>0.51</v>
      </c>
      <c r="G73" s="60">
        <v>0.7</v>
      </c>
      <c r="H73" s="62">
        <v>10</v>
      </c>
      <c r="I73" s="60">
        <v>20</v>
      </c>
      <c r="J73" s="63">
        <f t="shared" si="3"/>
        <v>0.15350999999999998</v>
      </c>
      <c r="K73" s="1">
        <f t="shared" si="5"/>
        <v>0.357</v>
      </c>
      <c r="L73" s="64">
        <v>24.07660738714091</v>
      </c>
      <c r="M73" s="41">
        <f t="shared" si="4"/>
        <v>1059.3707250342002</v>
      </c>
    </row>
    <row r="74" spans="1:13" ht="12.75">
      <c r="A74" s="1">
        <v>67</v>
      </c>
      <c r="B74" s="60" t="s">
        <v>93</v>
      </c>
      <c r="C74" s="61" t="s">
        <v>92</v>
      </c>
      <c r="D74" s="74" t="s">
        <v>115</v>
      </c>
      <c r="E74" s="71">
        <v>0.5</v>
      </c>
      <c r="F74" s="60">
        <v>1.19</v>
      </c>
      <c r="G74" s="60">
        <v>0.36</v>
      </c>
      <c r="H74" s="62">
        <v>8</v>
      </c>
      <c r="I74" s="60">
        <v>26</v>
      </c>
      <c r="J74" s="63">
        <f t="shared" si="3"/>
        <v>0.21419999999999997</v>
      </c>
      <c r="K74" s="1">
        <f t="shared" si="5"/>
        <v>0.42839999999999995</v>
      </c>
      <c r="L74" s="64">
        <v>17.25490196078432</v>
      </c>
      <c r="M74" s="41">
        <f t="shared" si="4"/>
        <v>986.9803921568632</v>
      </c>
    </row>
    <row r="75" spans="1:13" ht="12.75">
      <c r="A75" s="1">
        <v>68</v>
      </c>
      <c r="B75" s="60" t="s">
        <v>93</v>
      </c>
      <c r="C75" s="61" t="s">
        <v>92</v>
      </c>
      <c r="D75" s="74" t="s">
        <v>119</v>
      </c>
      <c r="E75" s="71">
        <v>0.5</v>
      </c>
      <c r="F75" s="60">
        <v>1.2</v>
      </c>
      <c r="G75" s="60">
        <v>0.37</v>
      </c>
      <c r="H75" s="62">
        <v>8</v>
      </c>
      <c r="I75" s="60">
        <v>26</v>
      </c>
      <c r="J75" s="63">
        <f t="shared" si="3"/>
        <v>0.222</v>
      </c>
      <c r="K75" s="1">
        <f t="shared" si="5"/>
        <v>0.444</v>
      </c>
      <c r="L75" s="64">
        <v>16.648648648648653</v>
      </c>
      <c r="M75" s="41">
        <f t="shared" si="4"/>
        <v>952.302702702703</v>
      </c>
    </row>
    <row r="76" spans="1:13" ht="12.75">
      <c r="A76" s="1">
        <v>69</v>
      </c>
      <c r="B76" s="60" t="s">
        <v>93</v>
      </c>
      <c r="C76" s="61" t="s">
        <v>92</v>
      </c>
      <c r="D76" s="74" t="s">
        <v>105</v>
      </c>
      <c r="E76" s="71">
        <v>0.5</v>
      </c>
      <c r="F76" s="60">
        <v>1</v>
      </c>
      <c r="G76" s="60">
        <v>0.37</v>
      </c>
      <c r="H76" s="62">
        <v>6</v>
      </c>
      <c r="I76" s="60">
        <v>35</v>
      </c>
      <c r="J76" s="63">
        <f t="shared" si="3"/>
        <v>0.185</v>
      </c>
      <c r="K76" s="1">
        <f t="shared" si="5"/>
        <v>0.37</v>
      </c>
      <c r="L76" s="64">
        <v>19.978378378378384</v>
      </c>
      <c r="M76" s="41">
        <f t="shared" si="4"/>
        <v>1538.3351351351357</v>
      </c>
    </row>
    <row r="77" spans="1:13" ht="12.75">
      <c r="A77" s="1">
        <v>70</v>
      </c>
      <c r="B77" s="60" t="s">
        <v>93</v>
      </c>
      <c r="C77" s="61" t="s">
        <v>92</v>
      </c>
      <c r="D77" s="74" t="s">
        <v>110</v>
      </c>
      <c r="E77" s="71">
        <v>0.72</v>
      </c>
      <c r="F77" s="60">
        <v>0.7</v>
      </c>
      <c r="G77" s="60">
        <v>0.53</v>
      </c>
      <c r="H77" s="62">
        <v>6</v>
      </c>
      <c r="I77" s="60">
        <v>35</v>
      </c>
      <c r="J77" s="63">
        <f t="shared" si="3"/>
        <v>0.26712</v>
      </c>
      <c r="K77" s="1">
        <f t="shared" si="5"/>
        <v>0.371</v>
      </c>
      <c r="L77" s="64">
        <v>13.836477987421388</v>
      </c>
      <c r="M77" s="41">
        <f t="shared" si="4"/>
        <v>1065.408805031447</v>
      </c>
    </row>
    <row r="78" spans="1:13" ht="12.75">
      <c r="A78" s="1">
        <v>71</v>
      </c>
      <c r="B78" s="60" t="s">
        <v>93</v>
      </c>
      <c r="C78" s="61" t="s">
        <v>92</v>
      </c>
      <c r="D78" s="74" t="s">
        <v>109</v>
      </c>
      <c r="E78" s="71">
        <v>0.72</v>
      </c>
      <c r="F78" s="60">
        <v>0.52</v>
      </c>
      <c r="G78" s="60">
        <v>0.7</v>
      </c>
      <c r="H78" s="62">
        <v>6</v>
      </c>
      <c r="I78" s="60">
        <v>35</v>
      </c>
      <c r="J78" s="63">
        <f t="shared" si="3"/>
        <v>0.26208</v>
      </c>
      <c r="K78" s="1">
        <f t="shared" si="5"/>
        <v>0.364</v>
      </c>
      <c r="L78" s="64">
        <v>14.102564102564106</v>
      </c>
      <c r="M78" s="41">
        <f t="shared" si="4"/>
        <v>1085.8974358974363</v>
      </c>
    </row>
    <row r="79" spans="1:13" ht="12.75">
      <c r="A79" s="1">
        <v>72</v>
      </c>
      <c r="B79" s="66" t="s">
        <v>53</v>
      </c>
      <c r="C79" s="1"/>
      <c r="D79" s="75" t="s">
        <v>54</v>
      </c>
      <c r="E79" s="72">
        <v>0.56</v>
      </c>
      <c r="F79" s="70">
        <v>1</v>
      </c>
      <c r="G79" s="70">
        <v>0.23</v>
      </c>
      <c r="H79" s="68">
        <v>6</v>
      </c>
      <c r="I79" s="66">
        <v>104</v>
      </c>
      <c r="J79" s="69">
        <f t="shared" si="3"/>
        <v>0.12880000000000003</v>
      </c>
      <c r="K79" s="68">
        <f t="shared" si="5"/>
        <v>0.23</v>
      </c>
      <c r="L79" s="66">
        <v>18</v>
      </c>
      <c r="M79" s="41">
        <f t="shared" si="4"/>
        <v>4118.400000000001</v>
      </c>
    </row>
    <row r="80" spans="1:13" ht="12.75">
      <c r="A80" s="1">
        <v>73</v>
      </c>
      <c r="B80" s="60" t="s">
        <v>120</v>
      </c>
      <c r="C80" s="61" t="s">
        <v>10</v>
      </c>
      <c r="D80" s="74" t="s">
        <v>121</v>
      </c>
      <c r="E80" s="71">
        <v>0.35</v>
      </c>
      <c r="F80" s="60">
        <v>0.52</v>
      </c>
      <c r="G80" s="60">
        <v>0.56</v>
      </c>
      <c r="H80" s="62"/>
      <c r="I80" s="60">
        <v>12</v>
      </c>
      <c r="J80" s="63">
        <f t="shared" si="3"/>
        <v>0.10192000000000001</v>
      </c>
      <c r="K80" s="1">
        <f t="shared" si="5"/>
        <v>0.2912</v>
      </c>
      <c r="L80" s="64">
        <v>36.26373626373627</v>
      </c>
      <c r="M80" s="41">
        <f t="shared" si="4"/>
        <v>957.3626373626377</v>
      </c>
    </row>
    <row r="81" spans="1:13" ht="12.75">
      <c r="A81" s="1">
        <v>74</v>
      </c>
      <c r="B81" s="60" t="s">
        <v>120</v>
      </c>
      <c r="C81" s="61" t="s">
        <v>10</v>
      </c>
      <c r="D81" s="74" t="s">
        <v>122</v>
      </c>
      <c r="E81" s="71">
        <v>0.25</v>
      </c>
      <c r="F81" s="60">
        <v>0.36</v>
      </c>
      <c r="G81" s="60">
        <v>0.41</v>
      </c>
      <c r="H81" s="62">
        <v>16</v>
      </c>
      <c r="I81" s="60">
        <v>12</v>
      </c>
      <c r="J81" s="63">
        <f t="shared" si="3"/>
        <v>0.036899999999999995</v>
      </c>
      <c r="K81" s="1">
        <f t="shared" si="5"/>
        <v>0.14759999999999998</v>
      </c>
      <c r="L81" s="64">
        <v>100.16260162601628</v>
      </c>
      <c r="M81" s="41">
        <f t="shared" si="4"/>
        <v>2644.29268292683</v>
      </c>
    </row>
    <row r="82" spans="1:13" ht="12.75">
      <c r="A82" s="1">
        <v>75</v>
      </c>
      <c r="B82" s="60" t="s">
        <v>120</v>
      </c>
      <c r="C82" s="61" t="s">
        <v>10</v>
      </c>
      <c r="D82" s="74" t="s">
        <v>123</v>
      </c>
      <c r="E82" s="71">
        <v>0.35</v>
      </c>
      <c r="F82" s="60">
        <v>0.5</v>
      </c>
      <c r="G82" s="60">
        <v>0.55</v>
      </c>
      <c r="H82" s="62">
        <v>9</v>
      </c>
      <c r="I82" s="60">
        <v>12</v>
      </c>
      <c r="J82" s="63">
        <f t="shared" si="3"/>
        <v>0.09625</v>
      </c>
      <c r="K82" s="1">
        <f t="shared" si="5"/>
        <v>0.275</v>
      </c>
      <c r="L82" s="64">
        <v>38.4</v>
      </c>
      <c r="M82" s="41">
        <f t="shared" si="4"/>
        <v>1013.76</v>
      </c>
    </row>
    <row r="83" spans="1:13" ht="12.75">
      <c r="A83" s="1">
        <v>76</v>
      </c>
      <c r="B83" s="60" t="s">
        <v>120</v>
      </c>
      <c r="C83" s="61" t="s">
        <v>10</v>
      </c>
      <c r="D83" s="74" t="s">
        <v>124</v>
      </c>
      <c r="E83" s="71">
        <v>0.23</v>
      </c>
      <c r="F83" s="60">
        <v>0.33</v>
      </c>
      <c r="G83" s="60">
        <v>0.45</v>
      </c>
      <c r="H83" s="62">
        <v>16</v>
      </c>
      <c r="I83" s="60">
        <v>12</v>
      </c>
      <c r="J83" s="63">
        <f t="shared" si="3"/>
        <v>0.034155000000000005</v>
      </c>
      <c r="K83" s="1">
        <f t="shared" si="5"/>
        <v>0.14850000000000002</v>
      </c>
      <c r="L83" s="64">
        <v>108.21256038647343</v>
      </c>
      <c r="M83" s="41">
        <f t="shared" si="4"/>
        <v>2856.8115942028985</v>
      </c>
    </row>
    <row r="84" spans="1:13" ht="12.75">
      <c r="A84" s="1">
        <v>77</v>
      </c>
      <c r="B84" s="60" t="s">
        <v>125</v>
      </c>
      <c r="C84" s="61" t="s">
        <v>74</v>
      </c>
      <c r="D84" s="74" t="s">
        <v>126</v>
      </c>
      <c r="E84" s="71">
        <v>0.25</v>
      </c>
      <c r="F84" s="60">
        <v>0.37</v>
      </c>
      <c r="G84" s="60">
        <v>0.52</v>
      </c>
      <c r="H84" s="62">
        <v>16</v>
      </c>
      <c r="I84" s="60">
        <v>6</v>
      </c>
      <c r="J84" s="63">
        <f t="shared" si="3"/>
        <v>0.048100000000000004</v>
      </c>
      <c r="K84" s="1">
        <f t="shared" si="5"/>
        <v>0.19240000000000002</v>
      </c>
      <c r="L84" s="64">
        <v>76.83991683991685</v>
      </c>
      <c r="M84" s="41">
        <f t="shared" si="4"/>
        <v>1014.2869022869027</v>
      </c>
    </row>
    <row r="85" spans="1:13" ht="12.75">
      <c r="A85" s="1">
        <v>78</v>
      </c>
      <c r="B85" s="60" t="s">
        <v>125</v>
      </c>
      <c r="C85" s="61" t="s">
        <v>74</v>
      </c>
      <c r="D85" s="74" t="s">
        <v>127</v>
      </c>
      <c r="E85" s="71">
        <v>0.2</v>
      </c>
      <c r="F85" s="60">
        <v>0.35</v>
      </c>
      <c r="G85" s="60">
        <v>0.31</v>
      </c>
      <c r="H85" s="62"/>
      <c r="I85" s="60">
        <v>6</v>
      </c>
      <c r="J85" s="63">
        <f aca="true" t="shared" si="6" ref="J85:J124">E85*F85*G85</f>
        <v>0.021699999999999997</v>
      </c>
      <c r="K85" s="1">
        <f t="shared" si="5"/>
        <v>0.1085</v>
      </c>
      <c r="L85" s="64">
        <v>170.3225806451613</v>
      </c>
      <c r="M85" s="41">
        <f t="shared" si="4"/>
        <v>2248.2580645161293</v>
      </c>
    </row>
    <row r="86" spans="1:13" ht="12.75">
      <c r="A86" s="1">
        <v>79</v>
      </c>
      <c r="B86" s="60" t="s">
        <v>125</v>
      </c>
      <c r="C86" s="61" t="s">
        <v>92</v>
      </c>
      <c r="D86" s="74" t="s">
        <v>129</v>
      </c>
      <c r="E86" s="71">
        <v>0.42</v>
      </c>
      <c r="F86" s="60">
        <v>0.55</v>
      </c>
      <c r="G86" s="60">
        <v>0.28</v>
      </c>
      <c r="H86" s="62">
        <v>10</v>
      </c>
      <c r="I86" s="60">
        <v>9</v>
      </c>
      <c r="J86" s="63">
        <f t="shared" si="6"/>
        <v>0.06468000000000002</v>
      </c>
      <c r="K86" s="1">
        <f t="shared" si="5"/>
        <v>0.15400000000000003</v>
      </c>
      <c r="L86" s="64">
        <v>57.142857142857146</v>
      </c>
      <c r="M86" s="41">
        <f t="shared" si="4"/>
        <v>1131.4285714285716</v>
      </c>
    </row>
    <row r="87" spans="1:13" ht="12.75">
      <c r="A87" s="1">
        <v>80</v>
      </c>
      <c r="B87" s="60" t="s">
        <v>125</v>
      </c>
      <c r="C87" s="61" t="s">
        <v>92</v>
      </c>
      <c r="D87" s="74" t="s">
        <v>128</v>
      </c>
      <c r="E87" s="71">
        <v>0.34</v>
      </c>
      <c r="F87" s="60">
        <v>0.45</v>
      </c>
      <c r="G87" s="60">
        <v>0.23</v>
      </c>
      <c r="H87" s="62">
        <v>12</v>
      </c>
      <c r="I87" s="60">
        <v>5</v>
      </c>
      <c r="J87" s="63">
        <f t="shared" si="6"/>
        <v>0.035190000000000006</v>
      </c>
      <c r="K87" s="1">
        <f t="shared" si="5"/>
        <v>0.10350000000000001</v>
      </c>
      <c r="L87" s="64">
        <v>105.02983802216539</v>
      </c>
      <c r="M87" s="41">
        <f t="shared" si="4"/>
        <v>1155.3282182438195</v>
      </c>
    </row>
    <row r="88" spans="1:13" ht="12.75">
      <c r="A88" s="1">
        <v>81</v>
      </c>
      <c r="B88" s="66" t="s">
        <v>48</v>
      </c>
      <c r="C88" s="1" t="s">
        <v>47</v>
      </c>
      <c r="D88" s="75" t="s">
        <v>49</v>
      </c>
      <c r="E88" s="72">
        <v>0.22</v>
      </c>
      <c r="F88" s="66">
        <v>1.02</v>
      </c>
      <c r="G88" s="66">
        <v>1.02</v>
      </c>
      <c r="H88" s="1">
        <v>16</v>
      </c>
      <c r="I88" s="66">
        <v>59.09</v>
      </c>
      <c r="J88" s="63">
        <f t="shared" si="6"/>
        <v>0.228888</v>
      </c>
      <c r="K88" s="1">
        <f t="shared" si="5"/>
        <v>1.0404</v>
      </c>
      <c r="L88" s="66">
        <v>10</v>
      </c>
      <c r="M88" s="41">
        <f t="shared" si="4"/>
        <v>1299.9800000000002</v>
      </c>
    </row>
    <row r="89" spans="1:13" ht="12.75">
      <c r="A89" s="1">
        <v>82</v>
      </c>
      <c r="B89" s="60" t="s">
        <v>130</v>
      </c>
      <c r="C89" s="61" t="s">
        <v>10</v>
      </c>
      <c r="D89" s="74" t="s">
        <v>131</v>
      </c>
      <c r="E89" s="71">
        <v>0.37</v>
      </c>
      <c r="F89" s="60">
        <v>0.45</v>
      </c>
      <c r="G89" s="60">
        <v>0.45</v>
      </c>
      <c r="H89" s="62">
        <v>8</v>
      </c>
      <c r="I89" s="60">
        <v>24</v>
      </c>
      <c r="J89" s="63">
        <f t="shared" si="6"/>
        <v>0.074925</v>
      </c>
      <c r="K89" s="1">
        <f t="shared" si="5"/>
        <v>0.2025</v>
      </c>
      <c r="L89" s="64">
        <v>49.32932932932933</v>
      </c>
      <c r="M89" s="41">
        <f t="shared" si="4"/>
        <v>2604.5885885885887</v>
      </c>
    </row>
    <row r="90" spans="1:13" ht="12.75">
      <c r="A90" s="1">
        <v>83</v>
      </c>
      <c r="B90" s="60" t="s">
        <v>130</v>
      </c>
      <c r="C90" s="61" t="s">
        <v>92</v>
      </c>
      <c r="D90" s="74" t="s">
        <v>132</v>
      </c>
      <c r="E90" s="71">
        <v>0.4</v>
      </c>
      <c r="F90" s="60">
        <v>0.45</v>
      </c>
      <c r="G90" s="60">
        <v>0.45</v>
      </c>
      <c r="H90" s="62">
        <v>10</v>
      </c>
      <c r="I90" s="60">
        <v>19</v>
      </c>
      <c r="J90" s="63">
        <f t="shared" si="6"/>
        <v>0.08100000000000002</v>
      </c>
      <c r="K90" s="1">
        <f t="shared" si="5"/>
        <v>0.2025</v>
      </c>
      <c r="L90" s="64">
        <v>49.32932932932933</v>
      </c>
      <c r="M90" s="41">
        <f t="shared" si="4"/>
        <v>2061.9659659659665</v>
      </c>
    </row>
    <row r="91" spans="1:13" ht="12.75">
      <c r="A91" s="1">
        <v>84</v>
      </c>
      <c r="B91" s="66" t="s">
        <v>52</v>
      </c>
      <c r="C91" s="1"/>
      <c r="D91" s="75"/>
      <c r="E91" s="72">
        <v>0.09</v>
      </c>
      <c r="F91" s="66">
        <v>0.48</v>
      </c>
      <c r="G91" s="66">
        <v>0.48</v>
      </c>
      <c r="H91" s="1">
        <v>12</v>
      </c>
      <c r="I91" s="66">
        <v>30</v>
      </c>
      <c r="J91" s="63">
        <f t="shared" si="6"/>
        <v>0.020735999999999997</v>
      </c>
      <c r="K91" s="1">
        <f aca="true" t="shared" si="7" ref="K91:K124">F91*G91</f>
        <v>0.2304</v>
      </c>
      <c r="L91" s="66">
        <v>64</v>
      </c>
      <c r="M91" s="41">
        <f t="shared" si="4"/>
        <v>4224</v>
      </c>
    </row>
    <row r="92" spans="1:13" ht="12.75">
      <c r="A92" s="1">
        <v>85</v>
      </c>
      <c r="B92" s="60" t="s">
        <v>32</v>
      </c>
      <c r="C92" s="61" t="s">
        <v>10</v>
      </c>
      <c r="D92" s="74" t="s">
        <v>136</v>
      </c>
      <c r="E92" s="71">
        <v>0.33</v>
      </c>
      <c r="F92" s="60">
        <v>0.55</v>
      </c>
      <c r="G92" s="60">
        <v>0.45</v>
      </c>
      <c r="H92" s="62">
        <v>12</v>
      </c>
      <c r="I92" s="60">
        <v>18</v>
      </c>
      <c r="J92" s="63">
        <f t="shared" si="6"/>
        <v>0.08167500000000001</v>
      </c>
      <c r="K92" s="1">
        <f t="shared" si="7"/>
        <v>0.24750000000000003</v>
      </c>
      <c r="L92" s="64">
        <v>45.25252525252525</v>
      </c>
      <c r="M92" s="41">
        <f t="shared" si="4"/>
        <v>1792</v>
      </c>
    </row>
    <row r="93" spans="1:13" ht="12.75">
      <c r="A93" s="1">
        <v>86</v>
      </c>
      <c r="B93" s="60" t="s">
        <v>32</v>
      </c>
      <c r="C93" s="61" t="s">
        <v>10</v>
      </c>
      <c r="D93" s="74" t="s">
        <v>137</v>
      </c>
      <c r="E93" s="71">
        <v>0.35</v>
      </c>
      <c r="F93" s="60">
        <v>0.55</v>
      </c>
      <c r="G93" s="60">
        <v>0.55</v>
      </c>
      <c r="H93" s="62">
        <v>10</v>
      </c>
      <c r="I93" s="60">
        <v>18</v>
      </c>
      <c r="J93" s="63">
        <f t="shared" si="6"/>
        <v>0.10587500000000001</v>
      </c>
      <c r="K93" s="1">
        <f t="shared" si="7"/>
        <v>0.30250000000000005</v>
      </c>
      <c r="L93" s="64">
        <v>34.90909090909091</v>
      </c>
      <c r="M93" s="41">
        <f t="shared" si="4"/>
        <v>1382.3999999999999</v>
      </c>
    </row>
    <row r="94" spans="1:13" ht="12.75">
      <c r="A94" s="1">
        <v>87</v>
      </c>
      <c r="B94" s="60" t="s">
        <v>32</v>
      </c>
      <c r="C94" s="61" t="s">
        <v>24</v>
      </c>
      <c r="D94" s="74" t="s">
        <v>138</v>
      </c>
      <c r="E94" s="71">
        <v>0.39</v>
      </c>
      <c r="F94" s="60">
        <v>0.67</v>
      </c>
      <c r="G94" s="60">
        <v>0.52</v>
      </c>
      <c r="H94" s="62">
        <v>8</v>
      </c>
      <c r="I94" s="60">
        <v>16</v>
      </c>
      <c r="J94" s="63">
        <f t="shared" si="6"/>
        <v>0.13587600000000002</v>
      </c>
      <c r="K94" s="1">
        <f t="shared" si="7"/>
        <v>0.34840000000000004</v>
      </c>
      <c r="L94" s="64">
        <v>27.201271747770026</v>
      </c>
      <c r="M94" s="41">
        <f t="shared" si="4"/>
        <v>957.484765521505</v>
      </c>
    </row>
    <row r="95" spans="1:13" ht="12.75">
      <c r="A95" s="1">
        <v>88</v>
      </c>
      <c r="B95" s="66" t="s">
        <v>32</v>
      </c>
      <c r="C95" s="1" t="s">
        <v>24</v>
      </c>
      <c r="D95" s="75" t="s">
        <v>33</v>
      </c>
      <c r="E95" s="72">
        <v>0.38</v>
      </c>
      <c r="F95" s="66">
        <v>0.58</v>
      </c>
      <c r="G95" s="66">
        <v>0.44</v>
      </c>
      <c r="H95" s="1">
        <v>8</v>
      </c>
      <c r="I95" s="66">
        <v>15</v>
      </c>
      <c r="J95" s="63">
        <f t="shared" si="6"/>
        <v>0.09697599999999999</v>
      </c>
      <c r="K95" s="1">
        <f t="shared" si="7"/>
        <v>0.2552</v>
      </c>
      <c r="L95" s="66">
        <v>36</v>
      </c>
      <c r="M95" s="41">
        <f t="shared" si="4"/>
        <v>1188</v>
      </c>
    </row>
    <row r="96" spans="1:13" ht="12.75">
      <c r="A96" s="1">
        <v>89</v>
      </c>
      <c r="B96" s="60" t="s">
        <v>139</v>
      </c>
      <c r="C96" s="61" t="s">
        <v>10</v>
      </c>
      <c r="D96" s="74" t="s">
        <v>140</v>
      </c>
      <c r="E96" s="71">
        <v>0.3</v>
      </c>
      <c r="F96" s="60">
        <v>0.44</v>
      </c>
      <c r="G96" s="60">
        <v>0.44</v>
      </c>
      <c r="H96" s="62">
        <v>12</v>
      </c>
      <c r="I96" s="60">
        <v>18</v>
      </c>
      <c r="J96" s="63">
        <f t="shared" si="6"/>
        <v>0.05808</v>
      </c>
      <c r="K96" s="1">
        <f t="shared" si="7"/>
        <v>0.1936</v>
      </c>
      <c r="L96" s="64">
        <v>63.63636363636365</v>
      </c>
      <c r="M96" s="41">
        <f t="shared" si="4"/>
        <v>2520.000000000001</v>
      </c>
    </row>
    <row r="97" spans="1:13" ht="12.75">
      <c r="A97" s="1">
        <v>90</v>
      </c>
      <c r="B97" s="66" t="s">
        <v>50</v>
      </c>
      <c r="C97" s="1"/>
      <c r="D97" s="75" t="s">
        <v>51</v>
      </c>
      <c r="E97" s="72">
        <v>0.13</v>
      </c>
      <c r="F97" s="70">
        <v>0.29</v>
      </c>
      <c r="G97" s="70">
        <v>0.31</v>
      </c>
      <c r="H97" s="68">
        <v>12</v>
      </c>
      <c r="I97" s="70">
        <v>13.6</v>
      </c>
      <c r="J97" s="69">
        <f t="shared" si="6"/>
        <v>0.011687</v>
      </c>
      <c r="K97" s="68">
        <f t="shared" si="7"/>
        <v>0.0899</v>
      </c>
      <c r="L97" s="70">
        <v>144</v>
      </c>
      <c r="M97" s="91">
        <f t="shared" si="4"/>
        <v>4308.4800000000005</v>
      </c>
    </row>
    <row r="98" spans="1:13" ht="12.75">
      <c r="A98" s="1">
        <v>91</v>
      </c>
      <c r="B98" s="66" t="s">
        <v>56</v>
      </c>
      <c r="C98" s="1"/>
      <c r="D98" s="75"/>
      <c r="E98" s="72">
        <v>1.65</v>
      </c>
      <c r="F98" s="66">
        <v>0.95</v>
      </c>
      <c r="G98" s="66">
        <v>0.6</v>
      </c>
      <c r="H98" s="1">
        <v>1</v>
      </c>
      <c r="I98" s="66">
        <v>42</v>
      </c>
      <c r="J98" s="63">
        <f t="shared" si="6"/>
        <v>0.9404999999999999</v>
      </c>
      <c r="K98" s="1">
        <f t="shared" si="7"/>
        <v>0.57</v>
      </c>
      <c r="L98" s="66">
        <v>3</v>
      </c>
      <c r="M98" s="41">
        <f t="shared" si="4"/>
        <v>277.20000000000005</v>
      </c>
    </row>
    <row r="99" spans="1:13" ht="12.75">
      <c r="A99" s="1">
        <v>92</v>
      </c>
      <c r="B99" s="60" t="s">
        <v>141</v>
      </c>
      <c r="C99" s="61" t="s">
        <v>77</v>
      </c>
      <c r="D99" s="74" t="s">
        <v>142</v>
      </c>
      <c r="E99" s="71">
        <v>1.71</v>
      </c>
      <c r="F99" s="60">
        <v>0.65</v>
      </c>
      <c r="G99" s="60">
        <v>0.7</v>
      </c>
      <c r="H99" s="62">
        <v>3</v>
      </c>
      <c r="I99" s="60">
        <v>61</v>
      </c>
      <c r="J99" s="63">
        <f t="shared" si="6"/>
        <v>0.7780499999999999</v>
      </c>
      <c r="K99" s="1">
        <f t="shared" si="7"/>
        <v>0.45499999999999996</v>
      </c>
      <c r="L99" s="64">
        <v>4.750337381916331</v>
      </c>
      <c r="M99" s="41">
        <f t="shared" si="4"/>
        <v>637.4952766531717</v>
      </c>
    </row>
    <row r="100" spans="1:13" ht="12.75">
      <c r="A100" s="1">
        <v>93</v>
      </c>
      <c r="B100" s="60" t="s">
        <v>141</v>
      </c>
      <c r="C100" s="61" t="s">
        <v>77</v>
      </c>
      <c r="D100" s="74" t="s">
        <v>143</v>
      </c>
      <c r="E100" s="71">
        <v>1.88</v>
      </c>
      <c r="F100" s="60">
        <v>0.68</v>
      </c>
      <c r="G100" s="60">
        <v>0.7</v>
      </c>
      <c r="H100" s="87">
        <v>3</v>
      </c>
      <c r="I100" s="84">
        <v>104</v>
      </c>
      <c r="J100" s="82">
        <f t="shared" si="6"/>
        <v>0.8948799999999999</v>
      </c>
      <c r="K100" s="1">
        <f t="shared" si="7"/>
        <v>0.476</v>
      </c>
      <c r="L100" s="64">
        <v>4.130162703379225</v>
      </c>
      <c r="M100" s="41">
        <f t="shared" si="4"/>
        <v>944.9812265331669</v>
      </c>
    </row>
    <row r="101" spans="1:13" ht="12.75">
      <c r="A101" s="1">
        <v>94</v>
      </c>
      <c r="B101" s="66" t="s">
        <v>60</v>
      </c>
      <c r="C101" s="68" t="s">
        <v>10</v>
      </c>
      <c r="D101" s="76" t="s">
        <v>61</v>
      </c>
      <c r="E101" s="72">
        <v>0.25</v>
      </c>
      <c r="F101" s="70">
        <v>0.42</v>
      </c>
      <c r="G101" s="70">
        <v>0.37</v>
      </c>
      <c r="H101" s="38">
        <v>16</v>
      </c>
      <c r="I101" s="85">
        <v>8</v>
      </c>
      <c r="J101" s="82">
        <f t="shared" si="6"/>
        <v>0.038849999999999996</v>
      </c>
      <c r="K101" s="68">
        <f t="shared" si="7"/>
        <v>0.15539999999999998</v>
      </c>
      <c r="L101" s="66">
        <v>80</v>
      </c>
      <c r="M101" s="65">
        <f t="shared" si="4"/>
        <v>1408</v>
      </c>
    </row>
    <row r="102" spans="1:13" ht="12.75">
      <c r="A102" s="1">
        <v>95</v>
      </c>
      <c r="B102" s="60" t="s">
        <v>144</v>
      </c>
      <c r="C102" s="61" t="s">
        <v>10</v>
      </c>
      <c r="D102" s="74" t="s">
        <v>146</v>
      </c>
      <c r="E102" s="71">
        <v>0.52</v>
      </c>
      <c r="F102" s="60">
        <v>0.66</v>
      </c>
      <c r="G102" s="60">
        <v>0.56</v>
      </c>
      <c r="H102" s="87">
        <v>5</v>
      </c>
      <c r="I102" s="81">
        <v>36</v>
      </c>
      <c r="J102" s="82">
        <f t="shared" si="6"/>
        <v>0.19219200000000003</v>
      </c>
      <c r="K102" s="1">
        <f t="shared" si="7"/>
        <v>0.36960000000000004</v>
      </c>
      <c r="L102" s="64">
        <v>19.23076923076923</v>
      </c>
      <c r="M102" s="65">
        <f t="shared" si="4"/>
        <v>1523.076923076923</v>
      </c>
    </row>
    <row r="103" spans="1:13" ht="12.75">
      <c r="A103" s="1">
        <v>96</v>
      </c>
      <c r="B103" s="60" t="s">
        <v>144</v>
      </c>
      <c r="C103" s="61" t="s">
        <v>10</v>
      </c>
      <c r="D103" s="74" t="s">
        <v>145</v>
      </c>
      <c r="E103" s="71">
        <v>0.66</v>
      </c>
      <c r="F103" s="60">
        <v>0.83</v>
      </c>
      <c r="G103" s="60">
        <v>0.59</v>
      </c>
      <c r="H103" s="87">
        <v>4</v>
      </c>
      <c r="I103" s="81">
        <v>61</v>
      </c>
      <c r="J103" s="82">
        <f t="shared" si="6"/>
        <v>0.32320199999999993</v>
      </c>
      <c r="K103" s="1">
        <f t="shared" si="7"/>
        <v>0.48969999999999997</v>
      </c>
      <c r="L103" s="64">
        <v>11.435572799673272</v>
      </c>
      <c r="M103" s="65">
        <f t="shared" si="4"/>
        <v>1534.6538697161532</v>
      </c>
    </row>
    <row r="104" spans="1:13" ht="12.75">
      <c r="A104" s="1">
        <v>97</v>
      </c>
      <c r="B104" s="70" t="s">
        <v>144</v>
      </c>
      <c r="C104" s="1" t="s">
        <v>10</v>
      </c>
      <c r="D104" s="75" t="s">
        <v>15</v>
      </c>
      <c r="E104" s="72">
        <v>0.12</v>
      </c>
      <c r="F104" s="70">
        <v>0.64</v>
      </c>
      <c r="G104" s="70">
        <v>0.35</v>
      </c>
      <c r="H104" s="68">
        <v>7</v>
      </c>
      <c r="I104" s="70">
        <v>64</v>
      </c>
      <c r="J104" s="69">
        <f t="shared" si="6"/>
        <v>0.026879999999999998</v>
      </c>
      <c r="K104" s="68">
        <f t="shared" si="7"/>
        <v>0.22399999999999998</v>
      </c>
      <c r="L104" s="70">
        <v>28</v>
      </c>
      <c r="M104" s="91">
        <f t="shared" si="4"/>
        <v>3942.4000000000005</v>
      </c>
    </row>
    <row r="105" spans="1:13" ht="12.75">
      <c r="A105" s="1">
        <v>98</v>
      </c>
      <c r="B105" s="60" t="s">
        <v>144</v>
      </c>
      <c r="C105" s="61" t="s">
        <v>24</v>
      </c>
      <c r="D105" s="74" t="s">
        <v>147</v>
      </c>
      <c r="E105" s="71">
        <v>0.39</v>
      </c>
      <c r="F105" s="60">
        <v>0.41</v>
      </c>
      <c r="G105" s="60">
        <v>0.41</v>
      </c>
      <c r="H105" s="87">
        <v>8</v>
      </c>
      <c r="I105" s="81">
        <v>13</v>
      </c>
      <c r="J105" s="82">
        <f t="shared" si="6"/>
        <v>0.06555899999999999</v>
      </c>
      <c r="K105" s="1">
        <f t="shared" si="7"/>
        <v>0.16809999999999997</v>
      </c>
      <c r="L105" s="64">
        <v>56.3766988514163</v>
      </c>
      <c r="M105" s="65">
        <f t="shared" si="4"/>
        <v>1612.3735871505064</v>
      </c>
    </row>
    <row r="106" spans="1:13" ht="12.75">
      <c r="A106" s="1">
        <v>99</v>
      </c>
      <c r="B106" s="60" t="s">
        <v>144</v>
      </c>
      <c r="C106" s="61" t="s">
        <v>24</v>
      </c>
      <c r="D106" s="74" t="s">
        <v>148</v>
      </c>
      <c r="E106" s="71">
        <v>0.53</v>
      </c>
      <c r="F106" s="60">
        <v>0.57</v>
      </c>
      <c r="G106" s="60">
        <v>0.54</v>
      </c>
      <c r="H106" s="87">
        <v>6</v>
      </c>
      <c r="I106" s="81">
        <v>30</v>
      </c>
      <c r="J106" s="82">
        <f t="shared" si="6"/>
        <v>0.163134</v>
      </c>
      <c r="K106" s="1">
        <f t="shared" si="7"/>
        <v>0.3078</v>
      </c>
      <c r="L106" s="64">
        <v>22.656221265953146</v>
      </c>
      <c r="M106" s="65">
        <f t="shared" si="4"/>
        <v>1495.3106035529077</v>
      </c>
    </row>
    <row r="107" spans="1:13" ht="12.75">
      <c r="A107" s="1">
        <v>100</v>
      </c>
      <c r="B107" s="60" t="s">
        <v>144</v>
      </c>
      <c r="C107" s="61" t="s">
        <v>92</v>
      </c>
      <c r="D107" s="74" t="s">
        <v>152</v>
      </c>
      <c r="E107" s="71">
        <v>0.56</v>
      </c>
      <c r="F107" s="60">
        <v>0.67</v>
      </c>
      <c r="G107" s="60">
        <v>0.59</v>
      </c>
      <c r="H107" s="87">
        <v>8</v>
      </c>
      <c r="I107" s="81">
        <v>42</v>
      </c>
      <c r="J107" s="82">
        <f t="shared" si="6"/>
        <v>0.221368</v>
      </c>
      <c r="K107" s="1">
        <f t="shared" si="7"/>
        <v>0.3953</v>
      </c>
      <c r="L107" s="64">
        <v>16.696180116367316</v>
      </c>
      <c r="M107" s="65">
        <f t="shared" si="4"/>
        <v>1542.7270427523401</v>
      </c>
    </row>
    <row r="108" spans="1:13" ht="12.75">
      <c r="A108" s="1">
        <v>101</v>
      </c>
      <c r="B108" s="60" t="s">
        <v>144</v>
      </c>
      <c r="C108" s="61" t="s">
        <v>92</v>
      </c>
      <c r="D108" s="74" t="s">
        <v>154</v>
      </c>
      <c r="E108" s="71">
        <v>0.58</v>
      </c>
      <c r="F108" s="60">
        <v>0.58</v>
      </c>
      <c r="G108" s="60">
        <v>0.69</v>
      </c>
      <c r="H108" s="87">
        <v>8</v>
      </c>
      <c r="I108" s="84">
        <v>42</v>
      </c>
      <c r="J108" s="82">
        <f t="shared" si="6"/>
        <v>0.23211599999999996</v>
      </c>
      <c r="K108" s="1">
        <f t="shared" si="7"/>
        <v>0.40019999999999994</v>
      </c>
      <c r="L108" s="64">
        <v>15.923072946285485</v>
      </c>
      <c r="M108" s="65">
        <f t="shared" si="4"/>
        <v>1471.291940236779</v>
      </c>
    </row>
    <row r="109" spans="1:13" ht="12.75">
      <c r="A109" s="1">
        <v>102</v>
      </c>
      <c r="B109" s="60" t="s">
        <v>144</v>
      </c>
      <c r="C109" s="61" t="s">
        <v>92</v>
      </c>
      <c r="D109" s="74" t="s">
        <v>149</v>
      </c>
      <c r="E109" s="71">
        <v>0.71</v>
      </c>
      <c r="F109" s="60">
        <v>0.96</v>
      </c>
      <c r="G109" s="60">
        <v>0.61</v>
      </c>
      <c r="H109" s="87">
        <v>6</v>
      </c>
      <c r="I109" s="84">
        <v>44</v>
      </c>
      <c r="J109" s="82">
        <f t="shared" si="6"/>
        <v>0.415776</v>
      </c>
      <c r="K109" s="1">
        <f t="shared" si="7"/>
        <v>0.5856</v>
      </c>
      <c r="L109" s="64">
        <v>8.889401985684602</v>
      </c>
      <c r="M109" s="65">
        <f t="shared" si="4"/>
        <v>860.4941122142695</v>
      </c>
    </row>
    <row r="110" spans="1:13" ht="12.75">
      <c r="A110" s="1">
        <v>103</v>
      </c>
      <c r="B110" s="60" t="s">
        <v>144</v>
      </c>
      <c r="C110" s="61" t="s">
        <v>92</v>
      </c>
      <c r="D110" s="74" t="s">
        <v>153</v>
      </c>
      <c r="E110" s="71">
        <v>0.69</v>
      </c>
      <c r="F110" s="60">
        <v>0.85</v>
      </c>
      <c r="G110" s="60">
        <v>0.58</v>
      </c>
      <c r="H110" s="87">
        <v>6</v>
      </c>
      <c r="I110" s="84">
        <v>44</v>
      </c>
      <c r="J110" s="82">
        <f t="shared" si="6"/>
        <v>0.3401699999999999</v>
      </c>
      <c r="K110" s="1">
        <f t="shared" si="7"/>
        <v>0.49299999999999994</v>
      </c>
      <c r="L110" s="64">
        <v>10.865155657465388</v>
      </c>
      <c r="M110" s="65">
        <f t="shared" si="4"/>
        <v>1051.7470676426497</v>
      </c>
    </row>
    <row r="111" spans="1:13" ht="12.75">
      <c r="A111" s="1">
        <v>104</v>
      </c>
      <c r="B111" s="60" t="s">
        <v>144</v>
      </c>
      <c r="C111" s="61" t="s">
        <v>92</v>
      </c>
      <c r="D111" s="74" t="s">
        <v>150</v>
      </c>
      <c r="E111" s="71">
        <v>0.79</v>
      </c>
      <c r="F111" s="60">
        <v>0.69</v>
      </c>
      <c r="G111" s="60">
        <v>1</v>
      </c>
      <c r="H111" s="87">
        <v>6</v>
      </c>
      <c r="I111" s="81">
        <v>105</v>
      </c>
      <c r="J111" s="82">
        <f t="shared" si="6"/>
        <v>0.5451</v>
      </c>
      <c r="K111" s="1">
        <f t="shared" si="7"/>
        <v>0.69</v>
      </c>
      <c r="L111" s="64">
        <v>6.780407264722071</v>
      </c>
      <c r="M111" s="65">
        <f aca="true" t="shared" si="8" ref="M111:M124">L111*I111*2.2</f>
        <v>1566.2740781507985</v>
      </c>
    </row>
    <row r="112" spans="1:13" ht="12.75">
      <c r="A112" s="1">
        <v>105</v>
      </c>
      <c r="B112" s="60" t="s">
        <v>144</v>
      </c>
      <c r="C112" s="61" t="s">
        <v>92</v>
      </c>
      <c r="D112" s="74" t="s">
        <v>155</v>
      </c>
      <c r="E112" s="71">
        <v>0.92</v>
      </c>
      <c r="F112" s="60">
        <v>1.13</v>
      </c>
      <c r="G112" s="60">
        <v>0.81</v>
      </c>
      <c r="H112" s="87">
        <v>4</v>
      </c>
      <c r="I112" s="81">
        <v>161</v>
      </c>
      <c r="J112" s="82">
        <f t="shared" si="6"/>
        <v>0.8420759999999999</v>
      </c>
      <c r="K112" s="1">
        <f t="shared" si="7"/>
        <v>0.9153</v>
      </c>
      <c r="L112" s="64">
        <v>4.389152523050177</v>
      </c>
      <c r="M112" s="65">
        <f t="shared" si="8"/>
        <v>1554.6378236643727</v>
      </c>
    </row>
    <row r="113" spans="1:13" ht="12.75">
      <c r="A113" s="1">
        <v>106</v>
      </c>
      <c r="B113" s="60" t="s">
        <v>144</v>
      </c>
      <c r="C113" s="61" t="s">
        <v>92</v>
      </c>
      <c r="D113" s="74" t="s">
        <v>151</v>
      </c>
      <c r="E113" s="71">
        <v>1.51</v>
      </c>
      <c r="F113" s="60">
        <v>0.7</v>
      </c>
      <c r="G113" s="60">
        <v>1.3</v>
      </c>
      <c r="H113" s="87">
        <v>3</v>
      </c>
      <c r="I113" s="81">
        <v>262</v>
      </c>
      <c r="J113" s="82">
        <f t="shared" si="6"/>
        <v>1.3740999999999999</v>
      </c>
      <c r="K113" s="1">
        <f t="shared" si="7"/>
        <v>0.9099999999999999</v>
      </c>
      <c r="L113" s="64">
        <v>2.6897605705552734</v>
      </c>
      <c r="M113" s="65">
        <f t="shared" si="8"/>
        <v>1550.37799286806</v>
      </c>
    </row>
    <row r="114" spans="1:13" ht="12.75">
      <c r="A114" s="1">
        <v>107</v>
      </c>
      <c r="B114" s="66" t="s">
        <v>160</v>
      </c>
      <c r="C114" s="1" t="s">
        <v>10</v>
      </c>
      <c r="D114" s="75" t="s">
        <v>17</v>
      </c>
      <c r="E114" s="72">
        <v>0.42</v>
      </c>
      <c r="F114" s="66">
        <v>0.41</v>
      </c>
      <c r="G114" s="66">
        <v>0.4</v>
      </c>
      <c r="H114" s="38">
        <v>6</v>
      </c>
      <c r="I114" s="85">
        <v>14</v>
      </c>
      <c r="J114" s="82">
        <f t="shared" si="6"/>
        <v>0.06888</v>
      </c>
      <c r="K114" s="1">
        <f t="shared" si="7"/>
        <v>0.164</v>
      </c>
      <c r="L114" s="66">
        <v>50</v>
      </c>
      <c r="M114" s="65">
        <f t="shared" si="8"/>
        <v>1540.0000000000002</v>
      </c>
    </row>
    <row r="115" spans="1:13" ht="12.75">
      <c r="A115" s="1">
        <v>108</v>
      </c>
      <c r="B115" s="66" t="s">
        <v>160</v>
      </c>
      <c r="C115" s="1" t="s">
        <v>24</v>
      </c>
      <c r="D115" s="75" t="s">
        <v>36</v>
      </c>
      <c r="E115" s="72">
        <v>0.62</v>
      </c>
      <c r="F115" s="66">
        <v>0.56</v>
      </c>
      <c r="G115" s="66">
        <v>0.74</v>
      </c>
      <c r="H115" s="38">
        <v>4</v>
      </c>
      <c r="I115" s="85">
        <v>42</v>
      </c>
      <c r="J115" s="82">
        <f t="shared" si="6"/>
        <v>0.256928</v>
      </c>
      <c r="K115" s="1">
        <f t="shared" si="7"/>
        <v>0.41440000000000005</v>
      </c>
      <c r="L115" s="66">
        <v>12</v>
      </c>
      <c r="M115" s="65">
        <f t="shared" si="8"/>
        <v>1108.8000000000002</v>
      </c>
    </row>
    <row r="116" spans="1:13" ht="12.75">
      <c r="A116" s="1">
        <v>109</v>
      </c>
      <c r="B116" s="66" t="s">
        <v>159</v>
      </c>
      <c r="C116" s="1" t="s">
        <v>24</v>
      </c>
      <c r="D116" s="75" t="s">
        <v>25</v>
      </c>
      <c r="E116" s="72">
        <v>0.53</v>
      </c>
      <c r="F116" s="66">
        <v>0.54</v>
      </c>
      <c r="G116" s="66">
        <v>0.57</v>
      </c>
      <c r="H116" s="38">
        <v>6</v>
      </c>
      <c r="I116" s="85">
        <v>34</v>
      </c>
      <c r="J116" s="82">
        <f t="shared" si="6"/>
        <v>0.163134</v>
      </c>
      <c r="K116" s="1">
        <f t="shared" si="7"/>
        <v>0.3078</v>
      </c>
      <c r="L116" s="66">
        <v>20</v>
      </c>
      <c r="M116" s="65">
        <f t="shared" si="8"/>
        <v>1496.0000000000002</v>
      </c>
    </row>
    <row r="117" spans="1:13" ht="12.75">
      <c r="A117" s="1">
        <v>110</v>
      </c>
      <c r="B117" s="66" t="s">
        <v>159</v>
      </c>
      <c r="C117" s="1" t="s">
        <v>24</v>
      </c>
      <c r="D117" s="75" t="s">
        <v>26</v>
      </c>
      <c r="E117" s="72">
        <v>0.53</v>
      </c>
      <c r="F117" s="66">
        <v>0.65</v>
      </c>
      <c r="G117" s="66">
        <v>0.54</v>
      </c>
      <c r="H117" s="1">
        <v>6</v>
      </c>
      <c r="I117" s="66">
        <v>38</v>
      </c>
      <c r="J117" s="63">
        <f t="shared" si="6"/>
        <v>0.18603000000000003</v>
      </c>
      <c r="K117" s="1">
        <f t="shared" si="7"/>
        <v>0.35100000000000003</v>
      </c>
      <c r="L117" s="66">
        <v>16</v>
      </c>
      <c r="M117" s="65">
        <f t="shared" si="8"/>
        <v>1337.6000000000001</v>
      </c>
    </row>
    <row r="118" spans="1:13" ht="12.75">
      <c r="A118" s="1">
        <v>111</v>
      </c>
      <c r="B118" s="66" t="s">
        <v>59</v>
      </c>
      <c r="C118" s="1" t="s">
        <v>10</v>
      </c>
      <c r="D118" s="75" t="s">
        <v>23</v>
      </c>
      <c r="E118" s="72">
        <v>0.62</v>
      </c>
      <c r="F118" s="66">
        <v>0.56</v>
      </c>
      <c r="G118" s="66">
        <v>0.74</v>
      </c>
      <c r="H118" s="1">
        <v>6</v>
      </c>
      <c r="I118" s="66">
        <v>34</v>
      </c>
      <c r="J118" s="63">
        <f t="shared" si="6"/>
        <v>0.256928</v>
      </c>
      <c r="K118" s="1">
        <f t="shared" si="7"/>
        <v>0.41440000000000005</v>
      </c>
      <c r="L118" s="66">
        <v>12</v>
      </c>
      <c r="M118" s="65">
        <f t="shared" si="8"/>
        <v>897.6</v>
      </c>
    </row>
    <row r="119" spans="1:13" ht="12.75">
      <c r="A119" s="1">
        <v>112</v>
      </c>
      <c r="B119" s="66" t="s">
        <v>41</v>
      </c>
      <c r="C119" s="1" t="s">
        <v>42</v>
      </c>
      <c r="D119" s="75" t="s">
        <v>43</v>
      </c>
      <c r="E119" s="72">
        <v>0.22</v>
      </c>
      <c r="F119" s="66">
        <v>0.72</v>
      </c>
      <c r="G119" s="66">
        <v>0.38</v>
      </c>
      <c r="H119" s="1">
        <v>10</v>
      </c>
      <c r="I119" s="66">
        <v>12</v>
      </c>
      <c r="J119" s="63">
        <f t="shared" si="6"/>
        <v>0.060191999999999996</v>
      </c>
      <c r="K119" s="1">
        <f t="shared" si="7"/>
        <v>0.2736</v>
      </c>
      <c r="L119" s="66">
        <v>60</v>
      </c>
      <c r="M119" s="65">
        <f t="shared" si="8"/>
        <v>1584.0000000000002</v>
      </c>
    </row>
    <row r="120" spans="1:13" ht="12.75">
      <c r="A120" s="1">
        <v>113</v>
      </c>
      <c r="B120" s="60" t="s">
        <v>156</v>
      </c>
      <c r="C120" s="61" t="s">
        <v>10</v>
      </c>
      <c r="D120" s="74" t="s">
        <v>157</v>
      </c>
      <c r="E120" s="71">
        <v>0.17</v>
      </c>
      <c r="F120" s="60">
        <v>0.32</v>
      </c>
      <c r="G120" s="60">
        <v>0.45</v>
      </c>
      <c r="H120" s="62">
        <v>15</v>
      </c>
      <c r="I120" s="60">
        <v>4</v>
      </c>
      <c r="J120" s="63">
        <f t="shared" si="6"/>
        <v>0.024480000000000002</v>
      </c>
      <c r="K120" s="1">
        <f t="shared" si="7"/>
        <v>0.14400000000000002</v>
      </c>
      <c r="L120" s="64">
        <v>150.98039215686273</v>
      </c>
      <c r="M120" s="65">
        <f t="shared" si="8"/>
        <v>1328.6274509803923</v>
      </c>
    </row>
    <row r="121" spans="1:13" ht="12.75">
      <c r="A121" s="1">
        <v>114</v>
      </c>
      <c r="B121" s="70" t="s">
        <v>214</v>
      </c>
      <c r="C121" s="68" t="s">
        <v>216</v>
      </c>
      <c r="D121" s="75"/>
      <c r="E121" s="72">
        <v>0.28</v>
      </c>
      <c r="F121" s="66">
        <v>0.29</v>
      </c>
      <c r="G121" s="66">
        <v>0.16</v>
      </c>
      <c r="H121" s="1">
        <v>15</v>
      </c>
      <c r="I121" s="1">
        <v>3</v>
      </c>
      <c r="J121" s="1">
        <f t="shared" si="6"/>
        <v>0.012992000000000002</v>
      </c>
      <c r="K121" s="1">
        <f t="shared" si="7"/>
        <v>0.0464</v>
      </c>
      <c r="L121" s="66">
        <v>252</v>
      </c>
      <c r="M121" s="1">
        <f t="shared" si="8"/>
        <v>1663.2</v>
      </c>
    </row>
    <row r="122" spans="1:13" ht="12.75">
      <c r="A122" s="1">
        <v>115</v>
      </c>
      <c r="B122" s="70" t="s">
        <v>215</v>
      </c>
      <c r="C122" s="68" t="s">
        <v>216</v>
      </c>
      <c r="D122" s="75"/>
      <c r="E122" s="72">
        <v>0.15</v>
      </c>
      <c r="F122" s="66">
        <v>0.28</v>
      </c>
      <c r="G122" s="66">
        <v>0.16</v>
      </c>
      <c r="H122" s="1">
        <v>12</v>
      </c>
      <c r="I122" s="1">
        <v>2</v>
      </c>
      <c r="J122" s="1">
        <f t="shared" si="6"/>
        <v>0.00672</v>
      </c>
      <c r="K122" s="1">
        <f t="shared" si="7"/>
        <v>0.044800000000000006</v>
      </c>
      <c r="L122" s="66">
        <v>444</v>
      </c>
      <c r="M122" s="1">
        <f t="shared" si="8"/>
        <v>1953.6000000000001</v>
      </c>
    </row>
    <row r="123" spans="1:13" ht="12.75">
      <c r="A123" s="1">
        <v>116</v>
      </c>
      <c r="B123" s="70" t="s">
        <v>222</v>
      </c>
      <c r="C123" s="68" t="s">
        <v>216</v>
      </c>
      <c r="D123" s="75"/>
      <c r="E123" s="72">
        <v>0.31</v>
      </c>
      <c r="F123" s="66">
        <v>0.18</v>
      </c>
      <c r="G123" s="66">
        <v>0.27</v>
      </c>
      <c r="H123" s="1">
        <v>12</v>
      </c>
      <c r="I123" s="1">
        <v>3</v>
      </c>
      <c r="J123" s="1">
        <f t="shared" si="6"/>
        <v>0.015066</v>
      </c>
      <c r="K123" s="1">
        <f t="shared" si="7"/>
        <v>0.048600000000000004</v>
      </c>
      <c r="L123" s="66">
        <v>204</v>
      </c>
      <c r="M123" s="1">
        <f t="shared" si="8"/>
        <v>1346.4</v>
      </c>
    </row>
    <row r="124" spans="1:13" ht="12.75">
      <c r="A124" s="1">
        <v>117</v>
      </c>
      <c r="B124" s="70" t="s">
        <v>217</v>
      </c>
      <c r="C124" s="68" t="s">
        <v>216</v>
      </c>
      <c r="D124" s="75"/>
      <c r="E124" s="72">
        <v>0.15</v>
      </c>
      <c r="F124" s="70">
        <v>0.27</v>
      </c>
      <c r="G124" s="70">
        <v>0.12</v>
      </c>
      <c r="H124" s="1">
        <v>15</v>
      </c>
      <c r="I124" s="1">
        <v>2</v>
      </c>
      <c r="J124" s="1">
        <f t="shared" si="6"/>
        <v>0.00486</v>
      </c>
      <c r="K124" s="1">
        <f t="shared" si="7"/>
        <v>0.0324</v>
      </c>
      <c r="L124" s="66">
        <v>612</v>
      </c>
      <c r="M124" s="1">
        <f t="shared" si="8"/>
        <v>2692.8</v>
      </c>
    </row>
    <row r="125" ht="12.75">
      <c r="B125" s="77"/>
    </row>
    <row r="126" ht="12.75">
      <c r="M126" s="86"/>
    </row>
  </sheetData>
  <mergeCells count="11">
    <mergeCell ref="M6:M7"/>
    <mergeCell ref="L6:L7"/>
    <mergeCell ref="K6:K7"/>
    <mergeCell ref="B6:D6"/>
    <mergeCell ref="E6:G6"/>
    <mergeCell ref="I6:I7"/>
    <mergeCell ref="J6:J7"/>
    <mergeCell ref="A1:M1"/>
    <mergeCell ref="A4:M4"/>
    <mergeCell ref="H2:J2"/>
    <mergeCell ref="G5:K5"/>
  </mergeCells>
  <printOptions/>
  <pageMargins left="1.5748031496062993" right="1.5748031496062993" top="1.5748031496062993" bottom="0.9448818897637796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19"/>
  <sheetViews>
    <sheetView zoomScale="75" zoomScaleNormal="75" workbookViewId="0" topLeftCell="A1">
      <selection activeCell="M10" sqref="M10"/>
    </sheetView>
  </sheetViews>
  <sheetFormatPr defaultColWidth="11.421875" defaultRowHeight="12.75"/>
  <cols>
    <col min="2" max="2" width="17.140625" style="0" customWidth="1"/>
    <col min="3" max="3" width="9.28125" style="0" customWidth="1"/>
    <col min="5" max="5" width="5.7109375" style="0" customWidth="1"/>
    <col min="6" max="6" width="4.7109375" style="0" customWidth="1"/>
    <col min="7" max="7" width="4.57421875" style="0" customWidth="1"/>
    <col min="9" max="9" width="7.00390625" style="0" customWidth="1"/>
    <col min="11" max="11" width="20.421875" style="0" customWidth="1"/>
  </cols>
  <sheetData>
    <row r="4" spans="2:11" ht="12.75">
      <c r="B4" s="105" t="s">
        <v>0</v>
      </c>
      <c r="C4" s="106"/>
      <c r="D4" s="107"/>
      <c r="E4" s="105" t="s">
        <v>4</v>
      </c>
      <c r="F4" s="106"/>
      <c r="G4" s="107"/>
      <c r="H4" s="2" t="s">
        <v>8</v>
      </c>
      <c r="I4" s="108" t="s">
        <v>12</v>
      </c>
      <c r="J4" s="108" t="s">
        <v>57</v>
      </c>
      <c r="K4" s="104" t="s">
        <v>161</v>
      </c>
    </row>
    <row r="5" spans="2:11" ht="12.75">
      <c r="B5" s="1" t="s">
        <v>1</v>
      </c>
      <c r="C5" s="1" t="s">
        <v>2</v>
      </c>
      <c r="D5" s="1" t="s">
        <v>3</v>
      </c>
      <c r="E5" s="1" t="s">
        <v>5</v>
      </c>
      <c r="F5" s="1" t="s">
        <v>6</v>
      </c>
      <c r="G5" s="1" t="s">
        <v>7</v>
      </c>
      <c r="H5" s="1" t="s">
        <v>9</v>
      </c>
      <c r="I5" s="109"/>
      <c r="J5" s="109"/>
      <c r="K5" s="104"/>
    </row>
    <row r="6" spans="2:10" ht="12.75">
      <c r="B6" s="22" t="s">
        <v>62</v>
      </c>
      <c r="C6" s="18" t="s">
        <v>10</v>
      </c>
      <c r="D6" s="18" t="s">
        <v>64</v>
      </c>
      <c r="E6" s="19">
        <v>0.81</v>
      </c>
      <c r="F6" s="18">
        <v>1</v>
      </c>
      <c r="G6" s="18">
        <v>0.45</v>
      </c>
      <c r="H6" s="20">
        <v>4</v>
      </c>
      <c r="I6" s="28"/>
      <c r="J6" s="7">
        <f aca="true" t="shared" si="0" ref="J6:J69">E6*F6*G6</f>
        <v>0.36450000000000005</v>
      </c>
    </row>
    <row r="7" spans="2:10" ht="12.75">
      <c r="B7" s="23" t="s">
        <v>62</v>
      </c>
      <c r="C7" s="10" t="s">
        <v>10</v>
      </c>
      <c r="D7" s="10" t="s">
        <v>63</v>
      </c>
      <c r="E7" s="11">
        <v>0.43</v>
      </c>
      <c r="F7" s="10">
        <v>0.62</v>
      </c>
      <c r="G7" s="10">
        <v>0.77</v>
      </c>
      <c r="H7" s="12">
        <v>6</v>
      </c>
      <c r="I7" s="29">
        <v>37</v>
      </c>
      <c r="J7" s="8">
        <f t="shared" si="0"/>
        <v>0.20528200000000002</v>
      </c>
    </row>
    <row r="8" spans="2:10" ht="12.75">
      <c r="B8" s="24" t="s">
        <v>62</v>
      </c>
      <c r="C8" s="4" t="s">
        <v>10</v>
      </c>
      <c r="D8" s="4" t="s">
        <v>13</v>
      </c>
      <c r="E8" s="5">
        <v>0.54</v>
      </c>
      <c r="F8" s="4">
        <v>0.83</v>
      </c>
      <c r="G8" s="4">
        <v>0.75</v>
      </c>
      <c r="H8" s="4">
        <v>6</v>
      </c>
      <c r="I8" s="3">
        <v>74</v>
      </c>
      <c r="J8" s="8">
        <f t="shared" si="0"/>
        <v>0.33615</v>
      </c>
    </row>
    <row r="9" spans="2:10" ht="12.75">
      <c r="B9" s="23" t="s">
        <v>62</v>
      </c>
      <c r="C9" s="10" t="s">
        <v>10</v>
      </c>
      <c r="D9" s="10" t="s">
        <v>66</v>
      </c>
      <c r="E9" s="13">
        <v>0.43</v>
      </c>
      <c r="F9" s="10">
        <v>0.76</v>
      </c>
      <c r="G9" s="10">
        <v>0.63</v>
      </c>
      <c r="H9" s="12">
        <v>6</v>
      </c>
      <c r="I9" s="29">
        <v>37</v>
      </c>
      <c r="J9" s="8">
        <f t="shared" si="0"/>
        <v>0.20588399999999998</v>
      </c>
    </row>
    <row r="10" spans="2:10" ht="12.75">
      <c r="B10" s="24" t="s">
        <v>62</v>
      </c>
      <c r="C10" s="4" t="s">
        <v>10</v>
      </c>
      <c r="D10" s="4" t="s">
        <v>14</v>
      </c>
      <c r="E10" s="5">
        <v>0.45</v>
      </c>
      <c r="F10" s="4">
        <v>0.63</v>
      </c>
      <c r="G10" s="4">
        <v>0.76</v>
      </c>
      <c r="H10" s="4">
        <v>6</v>
      </c>
      <c r="I10" s="3">
        <v>37</v>
      </c>
      <c r="J10" s="8">
        <f t="shared" si="0"/>
        <v>0.21546</v>
      </c>
    </row>
    <row r="11" spans="2:10" ht="12.75">
      <c r="B11" s="23" t="s">
        <v>62</v>
      </c>
      <c r="C11" s="10" t="s">
        <v>10</v>
      </c>
      <c r="D11" s="10" t="s">
        <v>65</v>
      </c>
      <c r="E11" s="13">
        <v>0.48</v>
      </c>
      <c r="F11" s="10">
        <v>0.75</v>
      </c>
      <c r="G11" s="10">
        <v>0.86</v>
      </c>
      <c r="H11" s="12">
        <v>6</v>
      </c>
      <c r="I11" s="29">
        <v>74</v>
      </c>
      <c r="J11" s="8">
        <f t="shared" si="0"/>
        <v>0.3096</v>
      </c>
    </row>
    <row r="12" spans="2:10" ht="12.75">
      <c r="B12" s="24" t="s">
        <v>62</v>
      </c>
      <c r="C12" s="4" t="s">
        <v>10</v>
      </c>
      <c r="D12" s="4" t="s">
        <v>11</v>
      </c>
      <c r="E12" s="5">
        <v>0.58</v>
      </c>
      <c r="F12" s="4">
        <v>0.86</v>
      </c>
      <c r="G12" s="4">
        <v>0.75</v>
      </c>
      <c r="H12" s="4">
        <v>6</v>
      </c>
      <c r="I12" s="3">
        <v>82</v>
      </c>
      <c r="J12" s="8">
        <f>E12*F12*G12</f>
        <v>0.3741</v>
      </c>
    </row>
    <row r="13" spans="2:10" ht="12.75">
      <c r="B13" s="24" t="s">
        <v>62</v>
      </c>
      <c r="C13" s="4" t="s">
        <v>24</v>
      </c>
      <c r="D13" s="4" t="s">
        <v>35</v>
      </c>
      <c r="E13" s="5">
        <v>0.55</v>
      </c>
      <c r="F13" s="4">
        <v>0.72</v>
      </c>
      <c r="G13" s="4">
        <v>0.8</v>
      </c>
      <c r="H13" s="4">
        <v>6</v>
      </c>
      <c r="I13" s="3"/>
      <c r="J13" s="8">
        <f t="shared" si="0"/>
        <v>0.3168</v>
      </c>
    </row>
    <row r="14" spans="2:10" ht="12.75">
      <c r="B14" s="24" t="s">
        <v>62</v>
      </c>
      <c r="C14" s="4" t="s">
        <v>24</v>
      </c>
      <c r="D14" s="4" t="s">
        <v>40</v>
      </c>
      <c r="E14" s="5">
        <v>0.71</v>
      </c>
      <c r="F14" s="4">
        <v>1.02</v>
      </c>
      <c r="G14" s="4">
        <v>0.41</v>
      </c>
      <c r="H14" s="4">
        <v>4</v>
      </c>
      <c r="I14" s="3"/>
      <c r="J14" s="8">
        <f t="shared" si="0"/>
        <v>0.29692199999999996</v>
      </c>
    </row>
    <row r="15" spans="2:10" ht="12.75">
      <c r="B15" s="23" t="s">
        <v>67</v>
      </c>
      <c r="C15" s="10" t="s">
        <v>10</v>
      </c>
      <c r="D15" s="10" t="s">
        <v>69</v>
      </c>
      <c r="E15" s="13">
        <v>0.28</v>
      </c>
      <c r="F15" s="10">
        <v>0.84</v>
      </c>
      <c r="G15" s="10">
        <v>0.32</v>
      </c>
      <c r="H15" s="12">
        <v>12</v>
      </c>
      <c r="I15" s="29">
        <v>11</v>
      </c>
      <c r="J15" s="8">
        <f t="shared" si="0"/>
        <v>0.07526400000000001</v>
      </c>
    </row>
    <row r="16" spans="2:10" ht="12.75">
      <c r="B16" s="23" t="s">
        <v>67</v>
      </c>
      <c r="C16" s="10" t="s">
        <v>10</v>
      </c>
      <c r="D16" s="10" t="s">
        <v>68</v>
      </c>
      <c r="E16" s="13">
        <v>0.28</v>
      </c>
      <c r="F16" s="10">
        <v>1.04</v>
      </c>
      <c r="G16" s="10">
        <v>0.33</v>
      </c>
      <c r="H16" s="12">
        <v>12</v>
      </c>
      <c r="I16" s="29">
        <v>14</v>
      </c>
      <c r="J16" s="8">
        <f t="shared" si="0"/>
        <v>0.09609600000000001</v>
      </c>
    </row>
    <row r="17" spans="2:10" ht="12.75">
      <c r="B17" s="25" t="s">
        <v>67</v>
      </c>
      <c r="C17" s="4" t="s">
        <v>24</v>
      </c>
      <c r="D17" s="4" t="s">
        <v>39</v>
      </c>
      <c r="E17" s="5">
        <v>0.25</v>
      </c>
      <c r="F17" s="4">
        <v>0.96</v>
      </c>
      <c r="G17" s="4">
        <v>0.35</v>
      </c>
      <c r="H17" s="4">
        <v>14</v>
      </c>
      <c r="I17" s="3"/>
      <c r="J17" s="8">
        <f t="shared" si="0"/>
        <v>0.08399999999999999</v>
      </c>
    </row>
    <row r="18" spans="2:10" ht="12.75">
      <c r="B18" s="23" t="s">
        <v>67</v>
      </c>
      <c r="C18" s="4" t="s">
        <v>24</v>
      </c>
      <c r="D18" s="4" t="s">
        <v>38</v>
      </c>
      <c r="E18" s="5">
        <v>0.52</v>
      </c>
      <c r="F18" s="4">
        <v>0.85</v>
      </c>
      <c r="G18" s="4">
        <v>0.33</v>
      </c>
      <c r="H18" s="4">
        <v>6</v>
      </c>
      <c r="I18" s="3"/>
      <c r="J18" s="8">
        <f t="shared" si="0"/>
        <v>0.14586000000000002</v>
      </c>
    </row>
    <row r="19" spans="2:10" ht="12.75">
      <c r="B19" s="25" t="s">
        <v>67</v>
      </c>
      <c r="C19" s="4" t="s">
        <v>24</v>
      </c>
      <c r="D19" s="4" t="s">
        <v>37</v>
      </c>
      <c r="E19" s="5">
        <v>0.25</v>
      </c>
      <c r="F19" s="4">
        <v>0.32</v>
      </c>
      <c r="G19" s="4">
        <v>0.85</v>
      </c>
      <c r="H19" s="4">
        <v>14</v>
      </c>
      <c r="I19" s="3"/>
      <c r="J19" s="8">
        <f t="shared" si="0"/>
        <v>0.068</v>
      </c>
    </row>
    <row r="20" spans="2:10" ht="12.75">
      <c r="B20" s="23" t="s">
        <v>70</v>
      </c>
      <c r="C20" s="10" t="s">
        <v>10</v>
      </c>
      <c r="D20" s="10" t="s">
        <v>72</v>
      </c>
      <c r="E20" s="13">
        <v>0.6</v>
      </c>
      <c r="F20" s="10">
        <v>0.41</v>
      </c>
      <c r="G20" s="10">
        <v>0.91</v>
      </c>
      <c r="H20" s="12">
        <v>6</v>
      </c>
      <c r="I20" s="29">
        <v>37</v>
      </c>
      <c r="J20" s="8">
        <f t="shared" si="0"/>
        <v>0.22385999999999998</v>
      </c>
    </row>
    <row r="21" spans="2:10" ht="12.75">
      <c r="B21" s="23" t="s">
        <v>70</v>
      </c>
      <c r="C21" s="10" t="s">
        <v>10</v>
      </c>
      <c r="D21" s="10" t="s">
        <v>71</v>
      </c>
      <c r="E21" s="13">
        <v>0.79</v>
      </c>
      <c r="F21" s="10">
        <v>1.01</v>
      </c>
      <c r="G21" s="10">
        <v>0.44</v>
      </c>
      <c r="H21" s="12">
        <v>4</v>
      </c>
      <c r="I21" s="29">
        <v>67</v>
      </c>
      <c r="J21" s="8">
        <f t="shared" si="0"/>
        <v>0.351076</v>
      </c>
    </row>
    <row r="22" spans="2:10" ht="12.75">
      <c r="B22" s="24" t="s">
        <v>55</v>
      </c>
      <c r="C22" s="4"/>
      <c r="D22" s="4"/>
      <c r="E22" s="5">
        <v>0.22</v>
      </c>
      <c r="F22" s="4">
        <v>0.54</v>
      </c>
      <c r="G22" s="4">
        <v>0.35</v>
      </c>
      <c r="H22" s="4">
        <v>5</v>
      </c>
      <c r="I22" s="3"/>
      <c r="J22" s="8">
        <f t="shared" si="0"/>
        <v>0.04158</v>
      </c>
    </row>
    <row r="23" spans="2:10" ht="12.75">
      <c r="B23" s="23" t="s">
        <v>73</v>
      </c>
      <c r="C23" s="10" t="s">
        <v>74</v>
      </c>
      <c r="D23" s="10" t="s">
        <v>75</v>
      </c>
      <c r="E23" s="13">
        <v>0.55</v>
      </c>
      <c r="F23" s="10">
        <v>0.5</v>
      </c>
      <c r="G23" s="10">
        <v>0.65</v>
      </c>
      <c r="H23" s="12">
        <v>6</v>
      </c>
      <c r="I23" s="29"/>
      <c r="J23" s="8">
        <f t="shared" si="0"/>
        <v>0.17875000000000002</v>
      </c>
    </row>
    <row r="24" spans="2:10" ht="12.75">
      <c r="B24" s="24" t="s">
        <v>21</v>
      </c>
      <c r="C24" s="4" t="s">
        <v>10</v>
      </c>
      <c r="D24" s="4" t="s">
        <v>22</v>
      </c>
      <c r="E24" s="5">
        <v>0.31</v>
      </c>
      <c r="F24" s="4">
        <v>0.52</v>
      </c>
      <c r="G24" s="4">
        <v>0.34</v>
      </c>
      <c r="H24" s="4">
        <v>6</v>
      </c>
      <c r="I24" s="3"/>
      <c r="J24" s="8">
        <f t="shared" si="0"/>
        <v>0.05480800000000001</v>
      </c>
    </row>
    <row r="25" spans="2:10" ht="12.75">
      <c r="B25" s="23" t="s">
        <v>76</v>
      </c>
      <c r="C25" s="10" t="s">
        <v>77</v>
      </c>
      <c r="D25" s="10" t="s">
        <v>79</v>
      </c>
      <c r="E25" s="13">
        <v>0.99</v>
      </c>
      <c r="F25" s="10">
        <v>0.66</v>
      </c>
      <c r="G25" s="10">
        <v>0.62</v>
      </c>
      <c r="H25" s="12">
        <v>4</v>
      </c>
      <c r="I25" s="29"/>
      <c r="J25" s="8">
        <f t="shared" si="0"/>
        <v>0.40510799999999997</v>
      </c>
    </row>
    <row r="26" spans="2:10" ht="12.75">
      <c r="B26" s="23" t="s">
        <v>76</v>
      </c>
      <c r="C26" s="10" t="s">
        <v>77</v>
      </c>
      <c r="D26" s="10" t="s">
        <v>78</v>
      </c>
      <c r="E26" s="13">
        <v>0.99</v>
      </c>
      <c r="F26" s="10">
        <v>0.55</v>
      </c>
      <c r="G26" s="10">
        <v>0.94</v>
      </c>
      <c r="H26" s="12">
        <v>3</v>
      </c>
      <c r="I26" s="29"/>
      <c r="J26" s="8">
        <f t="shared" si="0"/>
        <v>0.51183</v>
      </c>
    </row>
    <row r="27" spans="2:10" ht="12.75">
      <c r="B27" s="23" t="s">
        <v>76</v>
      </c>
      <c r="C27" s="10" t="s">
        <v>80</v>
      </c>
      <c r="D27" s="10" t="s">
        <v>83</v>
      </c>
      <c r="E27" s="13">
        <v>0.97</v>
      </c>
      <c r="F27" s="10">
        <v>0.58</v>
      </c>
      <c r="G27" s="10">
        <v>0.83</v>
      </c>
      <c r="H27" s="12">
        <v>4</v>
      </c>
      <c r="I27" s="29"/>
      <c r="J27" s="8">
        <f t="shared" si="0"/>
        <v>0.466958</v>
      </c>
    </row>
    <row r="28" spans="2:10" ht="12.75">
      <c r="B28" s="23" t="s">
        <v>76</v>
      </c>
      <c r="C28" s="10" t="s">
        <v>80</v>
      </c>
      <c r="D28" s="10" t="s">
        <v>81</v>
      </c>
      <c r="E28" s="13">
        <v>0.97</v>
      </c>
      <c r="F28" s="10">
        <v>0.58</v>
      </c>
      <c r="G28" s="10">
        <v>0.83</v>
      </c>
      <c r="H28" s="12">
        <v>4</v>
      </c>
      <c r="I28" s="29"/>
      <c r="J28" s="8">
        <f t="shared" si="0"/>
        <v>0.466958</v>
      </c>
    </row>
    <row r="29" spans="2:10" ht="12.75">
      <c r="B29" s="23" t="s">
        <v>76</v>
      </c>
      <c r="C29" s="10" t="s">
        <v>80</v>
      </c>
      <c r="D29" s="10" t="s">
        <v>85</v>
      </c>
      <c r="E29" s="13">
        <v>0.97</v>
      </c>
      <c r="F29" s="10">
        <v>0.58</v>
      </c>
      <c r="G29" s="10">
        <v>0.83</v>
      </c>
      <c r="H29" s="12">
        <v>4</v>
      </c>
      <c r="I29" s="29"/>
      <c r="J29" s="8">
        <f t="shared" si="0"/>
        <v>0.466958</v>
      </c>
    </row>
    <row r="30" spans="2:10" ht="12.75">
      <c r="B30" s="23" t="s">
        <v>76</v>
      </c>
      <c r="C30" s="10" t="s">
        <v>80</v>
      </c>
      <c r="D30" s="10" t="s">
        <v>82</v>
      </c>
      <c r="E30" s="13">
        <v>0.97</v>
      </c>
      <c r="F30" s="10">
        <v>0.58</v>
      </c>
      <c r="G30" s="10">
        <v>0.83</v>
      </c>
      <c r="H30" s="12">
        <v>4</v>
      </c>
      <c r="I30" s="29"/>
      <c r="J30" s="8">
        <f t="shared" si="0"/>
        <v>0.466958</v>
      </c>
    </row>
    <row r="31" spans="2:10" ht="12.75">
      <c r="B31" s="23" t="s">
        <v>76</v>
      </c>
      <c r="C31" s="10" t="s">
        <v>80</v>
      </c>
      <c r="D31" s="10" t="s">
        <v>84</v>
      </c>
      <c r="E31" s="13">
        <v>0.97</v>
      </c>
      <c r="F31" s="10">
        <v>0.58</v>
      </c>
      <c r="G31" s="10">
        <v>0.83</v>
      </c>
      <c r="H31" s="12">
        <v>4</v>
      </c>
      <c r="I31" s="29"/>
      <c r="J31" s="8">
        <f t="shared" si="0"/>
        <v>0.466958</v>
      </c>
    </row>
    <row r="32" spans="2:10" ht="12.75">
      <c r="B32" s="23" t="s">
        <v>76</v>
      </c>
      <c r="C32" s="10" t="s">
        <v>86</v>
      </c>
      <c r="D32" s="10"/>
      <c r="E32" s="13">
        <v>0.99</v>
      </c>
      <c r="F32" s="10">
        <v>0.65</v>
      </c>
      <c r="G32" s="10">
        <v>0.61</v>
      </c>
      <c r="H32" s="12">
        <v>4</v>
      </c>
      <c r="I32" s="29"/>
      <c r="J32" s="8">
        <f t="shared" si="0"/>
        <v>0.39253499999999997</v>
      </c>
    </row>
    <row r="33" spans="2:10" ht="12.75">
      <c r="B33" s="24" t="s">
        <v>44</v>
      </c>
      <c r="C33" s="4" t="s">
        <v>45</v>
      </c>
      <c r="D33" s="4" t="s">
        <v>46</v>
      </c>
      <c r="E33" s="5">
        <v>0.15</v>
      </c>
      <c r="F33" s="4">
        <v>1.58</v>
      </c>
      <c r="G33" s="4">
        <v>0.58</v>
      </c>
      <c r="H33" s="4">
        <v>12</v>
      </c>
      <c r="I33" s="3">
        <v>43.18</v>
      </c>
      <c r="J33" s="8">
        <f t="shared" si="0"/>
        <v>0.13745999999999997</v>
      </c>
    </row>
    <row r="34" spans="2:10" ht="12.75">
      <c r="B34" s="24" t="s">
        <v>34</v>
      </c>
      <c r="C34" s="4" t="s">
        <v>24</v>
      </c>
      <c r="D34" s="4"/>
      <c r="E34" s="5">
        <v>0.58</v>
      </c>
      <c r="F34" s="4">
        <v>0.27</v>
      </c>
      <c r="G34" s="4">
        <v>0.52</v>
      </c>
      <c r="H34" s="4">
        <v>5</v>
      </c>
      <c r="I34" s="3">
        <v>5</v>
      </c>
      <c r="J34" s="8">
        <f t="shared" si="0"/>
        <v>0.08143199999999999</v>
      </c>
    </row>
    <row r="35" spans="2:10" ht="12.75">
      <c r="B35" s="23" t="s">
        <v>87</v>
      </c>
      <c r="C35" s="10" t="s">
        <v>74</v>
      </c>
      <c r="D35" s="10" t="s">
        <v>88</v>
      </c>
      <c r="E35" s="13">
        <v>0.14</v>
      </c>
      <c r="F35" s="10">
        <v>0.38</v>
      </c>
      <c r="G35" s="10">
        <v>0.5</v>
      </c>
      <c r="H35" s="12"/>
      <c r="I35" s="29"/>
      <c r="J35" s="8">
        <f t="shared" si="0"/>
        <v>0.026600000000000002</v>
      </c>
    </row>
    <row r="36" spans="2:10" ht="12.75">
      <c r="B36" s="23" t="s">
        <v>87</v>
      </c>
      <c r="C36" s="10" t="s">
        <v>10</v>
      </c>
      <c r="D36" s="10" t="s">
        <v>89</v>
      </c>
      <c r="E36" s="13">
        <v>0.16</v>
      </c>
      <c r="F36" s="10">
        <v>0.51</v>
      </c>
      <c r="G36" s="10">
        <v>0.49</v>
      </c>
      <c r="H36" s="12">
        <v>12</v>
      </c>
      <c r="I36" s="29"/>
      <c r="J36" s="8">
        <f t="shared" si="0"/>
        <v>0.039984</v>
      </c>
    </row>
    <row r="37" spans="2:10" ht="12.75">
      <c r="B37" s="23" t="s">
        <v>87</v>
      </c>
      <c r="C37" s="10" t="s">
        <v>10</v>
      </c>
      <c r="D37" s="10" t="s">
        <v>91</v>
      </c>
      <c r="E37" s="13">
        <v>0.15</v>
      </c>
      <c r="F37" s="10">
        <v>0.51</v>
      </c>
      <c r="G37" s="10">
        <v>0.5</v>
      </c>
      <c r="H37" s="12">
        <v>16</v>
      </c>
      <c r="I37" s="30">
        <v>7.66</v>
      </c>
      <c r="J37" s="8">
        <f t="shared" si="0"/>
        <v>0.03825</v>
      </c>
    </row>
    <row r="38" spans="2:10" ht="12.75">
      <c r="B38" s="23" t="s">
        <v>87</v>
      </c>
      <c r="C38" s="10" t="s">
        <v>10</v>
      </c>
      <c r="D38" s="10" t="s">
        <v>90</v>
      </c>
      <c r="E38" s="13">
        <v>0.13</v>
      </c>
      <c r="F38" s="10">
        <v>0.49</v>
      </c>
      <c r="G38" s="10">
        <v>0.33</v>
      </c>
      <c r="H38" s="12">
        <v>16</v>
      </c>
      <c r="I38" s="29"/>
      <c r="J38" s="8">
        <f t="shared" si="0"/>
        <v>0.021021</v>
      </c>
    </row>
    <row r="39" spans="2:10" ht="12.75">
      <c r="B39" s="23" t="s">
        <v>87</v>
      </c>
      <c r="C39" s="10" t="s">
        <v>92</v>
      </c>
      <c r="D39" s="10"/>
      <c r="E39" s="13">
        <v>0.14</v>
      </c>
      <c r="F39" s="10">
        <v>0.38</v>
      </c>
      <c r="G39" s="10">
        <v>0.5</v>
      </c>
      <c r="H39" s="12">
        <v>34</v>
      </c>
      <c r="I39" s="29">
        <v>4</v>
      </c>
      <c r="J39" s="8">
        <f t="shared" si="0"/>
        <v>0.026600000000000002</v>
      </c>
    </row>
    <row r="40" spans="2:10" ht="12.75">
      <c r="B40" s="23" t="s">
        <v>93</v>
      </c>
      <c r="C40" s="10" t="s">
        <v>74</v>
      </c>
      <c r="D40" s="10" t="s">
        <v>101</v>
      </c>
      <c r="E40" s="13">
        <v>0.48</v>
      </c>
      <c r="F40" s="10">
        <v>0.93</v>
      </c>
      <c r="G40" s="10">
        <v>0.54</v>
      </c>
      <c r="H40" s="12">
        <v>8</v>
      </c>
      <c r="I40" s="29">
        <v>29</v>
      </c>
      <c r="J40" s="8">
        <f t="shared" si="0"/>
        <v>0.24105600000000002</v>
      </c>
    </row>
    <row r="41" spans="2:10" ht="12.75">
      <c r="B41" s="23" t="s">
        <v>93</v>
      </c>
      <c r="C41" s="10" t="s">
        <v>74</v>
      </c>
      <c r="D41" s="10" t="s">
        <v>94</v>
      </c>
      <c r="E41" s="13">
        <v>0.3</v>
      </c>
      <c r="F41" s="10">
        <v>0.32</v>
      </c>
      <c r="G41" s="10">
        <v>0.63</v>
      </c>
      <c r="H41" s="12">
        <v>12</v>
      </c>
      <c r="I41" s="29">
        <v>8</v>
      </c>
      <c r="J41" s="8">
        <f t="shared" si="0"/>
        <v>0.06048</v>
      </c>
    </row>
    <row r="42" spans="2:10" ht="12.75">
      <c r="B42" s="23" t="s">
        <v>93</v>
      </c>
      <c r="C42" s="10" t="s">
        <v>74</v>
      </c>
      <c r="D42" s="10" t="s">
        <v>98</v>
      </c>
      <c r="E42" s="13"/>
      <c r="F42" s="10"/>
      <c r="G42" s="10"/>
      <c r="H42" s="12">
        <v>8</v>
      </c>
      <c r="I42" s="29"/>
      <c r="J42" s="8">
        <f t="shared" si="0"/>
        <v>0</v>
      </c>
    </row>
    <row r="43" spans="2:10" ht="12.75">
      <c r="B43" s="23" t="s">
        <v>93</v>
      </c>
      <c r="C43" s="10" t="s">
        <v>74</v>
      </c>
      <c r="D43" s="10" t="s">
        <v>95</v>
      </c>
      <c r="E43" s="13">
        <v>0.5</v>
      </c>
      <c r="F43" s="10">
        <v>1.2</v>
      </c>
      <c r="G43" s="10">
        <v>0.4</v>
      </c>
      <c r="H43" s="12">
        <v>8</v>
      </c>
      <c r="I43" s="29">
        <v>38</v>
      </c>
      <c r="J43" s="8">
        <f t="shared" si="0"/>
        <v>0.24</v>
      </c>
    </row>
    <row r="44" spans="2:10" ht="12.75">
      <c r="B44" s="23" t="s">
        <v>93</v>
      </c>
      <c r="C44" s="10" t="s">
        <v>74</v>
      </c>
      <c r="D44" s="10" t="s">
        <v>99</v>
      </c>
      <c r="E44" s="13">
        <v>0.37</v>
      </c>
      <c r="F44" s="10">
        <v>0.62</v>
      </c>
      <c r="G44" s="10">
        <v>0.52</v>
      </c>
      <c r="H44" s="12">
        <v>10</v>
      </c>
      <c r="I44" s="29"/>
      <c r="J44" s="8">
        <f t="shared" si="0"/>
        <v>0.119288</v>
      </c>
    </row>
    <row r="45" spans="2:10" ht="12.75">
      <c r="B45" s="23" t="s">
        <v>93</v>
      </c>
      <c r="C45" s="10" t="s">
        <v>74</v>
      </c>
      <c r="D45" s="10" t="s">
        <v>100</v>
      </c>
      <c r="E45" s="13">
        <v>0.37</v>
      </c>
      <c r="F45" s="10">
        <v>0.63</v>
      </c>
      <c r="G45" s="10">
        <v>0.57</v>
      </c>
      <c r="H45" s="12">
        <v>10</v>
      </c>
      <c r="I45" s="29"/>
      <c r="J45" s="8">
        <f t="shared" si="0"/>
        <v>0.13286699999999999</v>
      </c>
    </row>
    <row r="46" spans="2:10" ht="12.75">
      <c r="B46" s="23" t="s">
        <v>93</v>
      </c>
      <c r="C46" s="10" t="s">
        <v>74</v>
      </c>
      <c r="D46" s="10" t="s">
        <v>97</v>
      </c>
      <c r="E46" s="13">
        <v>0.37</v>
      </c>
      <c r="F46" s="10">
        <v>0.63</v>
      </c>
      <c r="G46" s="10">
        <v>0.57</v>
      </c>
      <c r="H46" s="12">
        <v>10</v>
      </c>
      <c r="I46" s="29"/>
      <c r="J46" s="8">
        <f t="shared" si="0"/>
        <v>0.13286699999999999</v>
      </c>
    </row>
    <row r="47" spans="2:10" ht="12.75">
      <c r="B47" s="23" t="s">
        <v>93</v>
      </c>
      <c r="C47" s="10" t="s">
        <v>74</v>
      </c>
      <c r="D47" s="10" t="s">
        <v>96</v>
      </c>
      <c r="E47" s="13">
        <v>0.5</v>
      </c>
      <c r="F47" s="10">
        <v>0.65</v>
      </c>
      <c r="G47" s="10">
        <v>0.75</v>
      </c>
      <c r="H47" s="12">
        <v>8</v>
      </c>
      <c r="I47" s="29"/>
      <c r="J47" s="8">
        <f t="shared" si="0"/>
        <v>0.24375000000000002</v>
      </c>
    </row>
    <row r="48" spans="2:10" ht="12.75">
      <c r="B48" s="23" t="s">
        <v>93</v>
      </c>
      <c r="C48" s="4" t="s">
        <v>10</v>
      </c>
      <c r="D48" s="4" t="s">
        <v>18</v>
      </c>
      <c r="E48" s="5">
        <v>0.23</v>
      </c>
      <c r="F48" s="4">
        <v>0.33</v>
      </c>
      <c r="G48" s="4">
        <v>0.58</v>
      </c>
      <c r="H48" s="4">
        <v>20</v>
      </c>
      <c r="I48" s="3"/>
      <c r="J48" s="8">
        <f t="shared" si="0"/>
        <v>0.044022000000000006</v>
      </c>
    </row>
    <row r="49" spans="2:10" ht="12.75">
      <c r="B49" s="23" t="s">
        <v>93</v>
      </c>
      <c r="C49" s="4" t="s">
        <v>10</v>
      </c>
      <c r="D49" s="4" t="s">
        <v>19</v>
      </c>
      <c r="E49" s="5">
        <v>0.54</v>
      </c>
      <c r="F49" s="6">
        <v>0.5</v>
      </c>
      <c r="G49" s="6">
        <v>0.48</v>
      </c>
      <c r="H49" s="6">
        <v>20</v>
      </c>
      <c r="I49" s="3"/>
      <c r="J49" s="9">
        <f t="shared" si="0"/>
        <v>0.1296</v>
      </c>
    </row>
    <row r="50" spans="2:10" ht="12.75">
      <c r="B50" s="23" t="s">
        <v>93</v>
      </c>
      <c r="C50" s="10" t="s">
        <v>10</v>
      </c>
      <c r="D50" s="10" t="s">
        <v>103</v>
      </c>
      <c r="E50" s="13">
        <v>0.4</v>
      </c>
      <c r="F50" s="10">
        <v>0.6</v>
      </c>
      <c r="G50" s="10">
        <v>0.51</v>
      </c>
      <c r="H50" s="12">
        <v>8</v>
      </c>
      <c r="I50" s="29"/>
      <c r="J50" s="8">
        <f t="shared" si="0"/>
        <v>0.1224</v>
      </c>
    </row>
    <row r="51" spans="2:10" ht="12.75">
      <c r="B51" s="23" t="s">
        <v>93</v>
      </c>
      <c r="C51" s="10" t="s">
        <v>10</v>
      </c>
      <c r="D51" s="10" t="s">
        <v>104</v>
      </c>
      <c r="E51" s="13">
        <v>0.4</v>
      </c>
      <c r="F51" s="10">
        <v>0.6</v>
      </c>
      <c r="G51" s="10">
        <v>0.51</v>
      </c>
      <c r="H51" s="12">
        <v>8</v>
      </c>
      <c r="I51" s="29"/>
      <c r="J51" s="8">
        <f t="shared" si="0"/>
        <v>0.1224</v>
      </c>
    </row>
    <row r="52" spans="2:10" ht="12.75">
      <c r="B52" s="23" t="s">
        <v>93</v>
      </c>
      <c r="C52" s="4" t="s">
        <v>10</v>
      </c>
      <c r="D52" s="4" t="s">
        <v>58</v>
      </c>
      <c r="E52" s="5">
        <v>0.41</v>
      </c>
      <c r="F52" s="4">
        <v>0.6</v>
      </c>
      <c r="G52" s="4">
        <v>0.53</v>
      </c>
      <c r="H52" s="4">
        <v>20</v>
      </c>
      <c r="I52" s="3"/>
      <c r="J52" s="8">
        <f t="shared" si="0"/>
        <v>0.13038</v>
      </c>
    </row>
    <row r="53" spans="2:10" ht="12.75">
      <c r="B53" s="23" t="s">
        <v>93</v>
      </c>
      <c r="C53" s="10" t="s">
        <v>10</v>
      </c>
      <c r="D53" s="10" t="s">
        <v>102</v>
      </c>
      <c r="E53" s="13">
        <v>0.45</v>
      </c>
      <c r="F53" s="10">
        <v>0.63</v>
      </c>
      <c r="G53" s="10">
        <v>0.57</v>
      </c>
      <c r="H53" s="12">
        <v>8</v>
      </c>
      <c r="I53" s="29">
        <v>26.4</v>
      </c>
      <c r="J53" s="8">
        <f t="shared" si="0"/>
        <v>0.16159500000000002</v>
      </c>
    </row>
    <row r="54" spans="2:10" ht="12.75">
      <c r="B54" s="23" t="s">
        <v>93</v>
      </c>
      <c r="C54" s="4" t="s">
        <v>10</v>
      </c>
      <c r="D54" s="4" t="s">
        <v>16</v>
      </c>
      <c r="E54" s="5">
        <v>0.48</v>
      </c>
      <c r="F54" s="4">
        <v>0.46</v>
      </c>
      <c r="G54" s="4">
        <v>0.52</v>
      </c>
      <c r="H54" s="4">
        <v>10</v>
      </c>
      <c r="I54" s="3"/>
      <c r="J54" s="8">
        <f t="shared" si="0"/>
        <v>0.114816</v>
      </c>
    </row>
    <row r="55" spans="2:10" ht="12.75">
      <c r="B55" s="23" t="s">
        <v>93</v>
      </c>
      <c r="C55" s="4" t="s">
        <v>10</v>
      </c>
      <c r="D55" s="4" t="s">
        <v>20</v>
      </c>
      <c r="E55" s="5">
        <v>0.52</v>
      </c>
      <c r="F55" s="4">
        <v>0.48</v>
      </c>
      <c r="G55" s="4">
        <v>0.46</v>
      </c>
      <c r="H55" s="4">
        <v>20</v>
      </c>
      <c r="I55" s="3"/>
      <c r="J55" s="8">
        <f t="shared" si="0"/>
        <v>0.114816</v>
      </c>
    </row>
    <row r="56" spans="2:10" ht="12.75">
      <c r="B56" s="23" t="s">
        <v>93</v>
      </c>
      <c r="C56" s="4" t="s">
        <v>24</v>
      </c>
      <c r="D56" s="4" t="s">
        <v>31</v>
      </c>
      <c r="E56" s="5">
        <v>0.45</v>
      </c>
      <c r="F56" s="4">
        <v>0.37</v>
      </c>
      <c r="G56" s="4">
        <v>0.53</v>
      </c>
      <c r="H56" s="4">
        <v>8</v>
      </c>
      <c r="I56" s="3">
        <v>32</v>
      </c>
      <c r="J56" s="8">
        <f t="shared" si="0"/>
        <v>0.088245</v>
      </c>
    </row>
    <row r="57" spans="2:10" ht="12.75">
      <c r="B57" s="23" t="s">
        <v>93</v>
      </c>
      <c r="C57" s="4" t="s">
        <v>24</v>
      </c>
      <c r="D57" s="4" t="s">
        <v>27</v>
      </c>
      <c r="E57" s="5">
        <v>0.48</v>
      </c>
      <c r="F57" s="4">
        <v>0.34</v>
      </c>
      <c r="G57" s="4">
        <v>0.46</v>
      </c>
      <c r="H57" s="4">
        <v>6</v>
      </c>
      <c r="I57" s="3">
        <v>34</v>
      </c>
      <c r="J57" s="8">
        <f t="shared" si="0"/>
        <v>0.07507200000000001</v>
      </c>
    </row>
    <row r="58" spans="2:10" ht="12.75">
      <c r="B58" s="23" t="s">
        <v>93</v>
      </c>
      <c r="C58" s="4" t="s">
        <v>24</v>
      </c>
      <c r="D58" s="4" t="s">
        <v>29</v>
      </c>
      <c r="E58" s="5">
        <v>0.45</v>
      </c>
      <c r="F58" s="4">
        <v>0.64</v>
      </c>
      <c r="G58" s="4">
        <v>0.46</v>
      </c>
      <c r="H58" s="4">
        <v>7</v>
      </c>
      <c r="I58" s="3">
        <v>32</v>
      </c>
      <c r="J58" s="8">
        <f t="shared" si="0"/>
        <v>0.13248000000000001</v>
      </c>
    </row>
    <row r="59" spans="2:10" ht="12.75">
      <c r="B59" s="23" t="s">
        <v>93</v>
      </c>
      <c r="C59" s="4" t="s">
        <v>24</v>
      </c>
      <c r="D59" s="4" t="s">
        <v>30</v>
      </c>
      <c r="E59" s="5">
        <v>0.48</v>
      </c>
      <c r="F59" s="4">
        <v>0.45</v>
      </c>
      <c r="G59" s="4">
        <v>0.74</v>
      </c>
      <c r="H59" s="4">
        <v>7</v>
      </c>
      <c r="I59" s="3">
        <v>38</v>
      </c>
      <c r="J59" s="8">
        <f t="shared" si="0"/>
        <v>0.15984</v>
      </c>
    </row>
    <row r="60" spans="2:10" ht="12.75">
      <c r="B60" s="23" t="s">
        <v>93</v>
      </c>
      <c r="C60" s="4" t="s">
        <v>24</v>
      </c>
      <c r="D60" s="4" t="s">
        <v>28</v>
      </c>
      <c r="E60" s="5">
        <v>0.53</v>
      </c>
      <c r="F60" s="4">
        <v>0.54</v>
      </c>
      <c r="G60" s="4">
        <v>0.52</v>
      </c>
      <c r="H60" s="4">
        <v>7</v>
      </c>
      <c r="I60" s="3">
        <v>38</v>
      </c>
      <c r="J60" s="8">
        <f t="shared" si="0"/>
        <v>0.148824</v>
      </c>
    </row>
    <row r="61" spans="2:10" ht="12.75">
      <c r="B61" s="23" t="s">
        <v>93</v>
      </c>
      <c r="C61" s="10" t="s">
        <v>92</v>
      </c>
      <c r="D61" s="10" t="s">
        <v>112</v>
      </c>
      <c r="E61" s="13">
        <v>0.47</v>
      </c>
      <c r="F61" s="10">
        <v>0.46</v>
      </c>
      <c r="G61" s="10">
        <v>0.36</v>
      </c>
      <c r="H61" s="12">
        <v>8</v>
      </c>
      <c r="I61" s="29">
        <v>13</v>
      </c>
      <c r="J61" s="8">
        <f t="shared" si="0"/>
        <v>0.077832</v>
      </c>
    </row>
    <row r="62" spans="2:10" ht="12.75">
      <c r="B62" s="23" t="s">
        <v>93</v>
      </c>
      <c r="C62" s="10" t="s">
        <v>92</v>
      </c>
      <c r="D62" s="10" t="s">
        <v>106</v>
      </c>
      <c r="E62" s="13">
        <v>0.45</v>
      </c>
      <c r="F62" s="10">
        <v>0.53</v>
      </c>
      <c r="G62" s="10">
        <v>0.35</v>
      </c>
      <c r="H62" s="12"/>
      <c r="I62" s="29"/>
      <c r="J62" s="8">
        <f t="shared" si="0"/>
        <v>0.08347500000000001</v>
      </c>
    </row>
    <row r="63" spans="2:10" ht="12.75">
      <c r="B63" s="23" t="s">
        <v>93</v>
      </c>
      <c r="C63" s="10" t="s">
        <v>92</v>
      </c>
      <c r="D63" s="10" t="s">
        <v>108</v>
      </c>
      <c r="E63" s="13">
        <v>0.53</v>
      </c>
      <c r="F63" s="10">
        <v>0.55</v>
      </c>
      <c r="G63" s="10">
        <v>0.45</v>
      </c>
      <c r="H63" s="12">
        <v>8</v>
      </c>
      <c r="I63" s="29">
        <v>19</v>
      </c>
      <c r="J63" s="8">
        <f t="shared" si="0"/>
        <v>0.131175</v>
      </c>
    </row>
    <row r="64" spans="2:10" ht="12.75">
      <c r="B64" s="23" t="s">
        <v>93</v>
      </c>
      <c r="C64" s="10" t="s">
        <v>92</v>
      </c>
      <c r="D64" s="10" t="s">
        <v>108</v>
      </c>
      <c r="E64" s="13">
        <v>0.53</v>
      </c>
      <c r="F64" s="10">
        <v>0.55</v>
      </c>
      <c r="G64" s="10">
        <v>0.45</v>
      </c>
      <c r="H64" s="12">
        <v>8</v>
      </c>
      <c r="I64" s="29">
        <v>19</v>
      </c>
      <c r="J64" s="8">
        <f t="shared" si="0"/>
        <v>0.131175</v>
      </c>
    </row>
    <row r="65" spans="2:10" ht="12.75">
      <c r="B65" s="23" t="s">
        <v>93</v>
      </c>
      <c r="C65" s="10" t="s">
        <v>92</v>
      </c>
      <c r="D65" s="10" t="s">
        <v>116</v>
      </c>
      <c r="E65" s="13">
        <v>0.52</v>
      </c>
      <c r="F65" s="10">
        <v>0.85</v>
      </c>
      <c r="G65" s="10">
        <v>0.39</v>
      </c>
      <c r="H65" s="12">
        <v>8</v>
      </c>
      <c r="I65" s="29">
        <v>24</v>
      </c>
      <c r="J65" s="8">
        <f t="shared" si="0"/>
        <v>0.17238</v>
      </c>
    </row>
    <row r="66" spans="2:10" ht="12.75">
      <c r="B66" s="23" t="s">
        <v>93</v>
      </c>
      <c r="C66" s="10" t="s">
        <v>92</v>
      </c>
      <c r="D66" s="10" t="s">
        <v>114</v>
      </c>
      <c r="E66" s="13">
        <v>0.5</v>
      </c>
      <c r="F66" s="10">
        <v>1.2</v>
      </c>
      <c r="G66" s="10">
        <v>0.37</v>
      </c>
      <c r="H66" s="12">
        <v>8</v>
      </c>
      <c r="I66" s="29">
        <v>29</v>
      </c>
      <c r="J66" s="8">
        <f t="shared" si="0"/>
        <v>0.222</v>
      </c>
    </row>
    <row r="67" spans="2:10" ht="12.75">
      <c r="B67" s="23" t="s">
        <v>93</v>
      </c>
      <c r="C67" s="10" t="s">
        <v>92</v>
      </c>
      <c r="D67" s="10" t="s">
        <v>111</v>
      </c>
      <c r="E67" s="13">
        <v>0.45</v>
      </c>
      <c r="F67" s="10">
        <v>0.71</v>
      </c>
      <c r="G67" s="10">
        <v>0.56</v>
      </c>
      <c r="H67" s="12">
        <v>8</v>
      </c>
      <c r="I67" s="29">
        <v>23</v>
      </c>
      <c r="J67" s="8">
        <f t="shared" si="0"/>
        <v>0.17892000000000002</v>
      </c>
    </row>
    <row r="68" spans="2:10" ht="12.75">
      <c r="B68" s="23" t="s">
        <v>93</v>
      </c>
      <c r="C68" s="10" t="s">
        <v>92</v>
      </c>
      <c r="D68" s="10" t="s">
        <v>118</v>
      </c>
      <c r="E68" s="13">
        <v>0.44</v>
      </c>
      <c r="F68" s="10">
        <v>0.71</v>
      </c>
      <c r="G68" s="10">
        <v>0.56</v>
      </c>
      <c r="H68" s="12">
        <v>8</v>
      </c>
      <c r="I68" s="29">
        <v>21</v>
      </c>
      <c r="J68" s="8">
        <f t="shared" si="0"/>
        <v>0.17494400000000002</v>
      </c>
    </row>
    <row r="69" spans="2:10" ht="12.75">
      <c r="B69" s="23" t="s">
        <v>93</v>
      </c>
      <c r="C69" s="10" t="s">
        <v>92</v>
      </c>
      <c r="D69" s="10" t="s">
        <v>113</v>
      </c>
      <c r="E69" s="13">
        <v>0.51</v>
      </c>
      <c r="F69" s="10">
        <v>0.94</v>
      </c>
      <c r="G69" s="10">
        <v>0.36</v>
      </c>
      <c r="H69" s="12">
        <v>6</v>
      </c>
      <c r="I69" s="29">
        <v>25</v>
      </c>
      <c r="J69" s="8">
        <f t="shared" si="0"/>
        <v>0.172584</v>
      </c>
    </row>
    <row r="70" spans="2:10" ht="12.75">
      <c r="B70" s="23" t="s">
        <v>93</v>
      </c>
      <c r="C70" s="10" t="s">
        <v>92</v>
      </c>
      <c r="D70" s="10" t="s">
        <v>107</v>
      </c>
      <c r="E70" s="13">
        <v>0.51</v>
      </c>
      <c r="F70" s="10">
        <v>0.79</v>
      </c>
      <c r="G70" s="10">
        <v>0.51</v>
      </c>
      <c r="H70" s="12">
        <v>8</v>
      </c>
      <c r="I70" s="29">
        <v>29</v>
      </c>
      <c r="J70" s="8">
        <f aca="true" t="shared" si="1" ref="J70:J119">E70*F70*G70</f>
        <v>0.20547900000000002</v>
      </c>
    </row>
    <row r="71" spans="2:10" ht="12.75">
      <c r="B71" s="23" t="s">
        <v>93</v>
      </c>
      <c r="C71" s="10" t="s">
        <v>92</v>
      </c>
      <c r="D71" s="10" t="s">
        <v>117</v>
      </c>
      <c r="E71" s="13">
        <v>0.43</v>
      </c>
      <c r="F71" s="10">
        <v>0.51</v>
      </c>
      <c r="G71" s="10">
        <v>0.7</v>
      </c>
      <c r="H71" s="12">
        <v>10</v>
      </c>
      <c r="I71" s="29">
        <v>20</v>
      </c>
      <c r="J71" s="8">
        <f t="shared" si="1"/>
        <v>0.15350999999999998</v>
      </c>
    </row>
    <row r="72" spans="2:10" ht="12.75">
      <c r="B72" s="23" t="s">
        <v>93</v>
      </c>
      <c r="C72" s="10" t="s">
        <v>92</v>
      </c>
      <c r="D72" s="10" t="s">
        <v>115</v>
      </c>
      <c r="E72" s="13">
        <v>0.5</v>
      </c>
      <c r="F72" s="10">
        <v>1.19</v>
      </c>
      <c r="G72" s="10">
        <v>0.36</v>
      </c>
      <c r="H72" s="12">
        <v>8</v>
      </c>
      <c r="I72" s="29">
        <v>26</v>
      </c>
      <c r="J72" s="8">
        <f t="shared" si="1"/>
        <v>0.21419999999999997</v>
      </c>
    </row>
    <row r="73" spans="2:10" ht="12.75">
      <c r="B73" s="23" t="s">
        <v>93</v>
      </c>
      <c r="C73" s="10" t="s">
        <v>92</v>
      </c>
      <c r="D73" s="10" t="s">
        <v>119</v>
      </c>
      <c r="E73" s="13">
        <v>0.5</v>
      </c>
      <c r="F73" s="10">
        <v>1.2</v>
      </c>
      <c r="G73" s="10">
        <v>0.37</v>
      </c>
      <c r="H73" s="12">
        <v>8</v>
      </c>
      <c r="I73" s="29">
        <v>26</v>
      </c>
      <c r="J73" s="8">
        <f t="shared" si="1"/>
        <v>0.222</v>
      </c>
    </row>
    <row r="74" spans="2:10" ht="12.75">
      <c r="B74" s="23" t="s">
        <v>93</v>
      </c>
      <c r="C74" s="10" t="s">
        <v>92</v>
      </c>
      <c r="D74" s="10" t="s">
        <v>105</v>
      </c>
      <c r="E74" s="13">
        <v>0.5</v>
      </c>
      <c r="F74" s="10">
        <v>1</v>
      </c>
      <c r="G74" s="10">
        <v>0.37</v>
      </c>
      <c r="H74" s="12">
        <v>6</v>
      </c>
      <c r="I74" s="29">
        <v>35</v>
      </c>
      <c r="J74" s="8">
        <f t="shared" si="1"/>
        <v>0.185</v>
      </c>
    </row>
    <row r="75" spans="2:10" ht="12.75">
      <c r="B75" s="23" t="s">
        <v>93</v>
      </c>
      <c r="C75" s="10" t="s">
        <v>92</v>
      </c>
      <c r="D75" s="10" t="s">
        <v>110</v>
      </c>
      <c r="E75" s="13">
        <v>0.72</v>
      </c>
      <c r="F75" s="10">
        <v>0.7</v>
      </c>
      <c r="G75" s="10">
        <v>0.53</v>
      </c>
      <c r="H75" s="12">
        <v>6</v>
      </c>
      <c r="I75" s="29">
        <v>35</v>
      </c>
      <c r="J75" s="8">
        <f t="shared" si="1"/>
        <v>0.26712</v>
      </c>
    </row>
    <row r="76" spans="2:10" ht="12.75">
      <c r="B76" s="23" t="s">
        <v>93</v>
      </c>
      <c r="C76" s="10" t="s">
        <v>92</v>
      </c>
      <c r="D76" s="10" t="s">
        <v>109</v>
      </c>
      <c r="E76" s="13">
        <v>0.72</v>
      </c>
      <c r="F76" s="10">
        <v>0.52</v>
      </c>
      <c r="G76" s="10">
        <v>0.7</v>
      </c>
      <c r="H76" s="12">
        <v>6</v>
      </c>
      <c r="I76" s="29">
        <v>35</v>
      </c>
      <c r="J76" s="8">
        <f t="shared" si="1"/>
        <v>0.26208</v>
      </c>
    </row>
    <row r="77" spans="2:10" ht="12.75">
      <c r="B77" s="24" t="s">
        <v>53</v>
      </c>
      <c r="C77" s="4"/>
      <c r="D77" s="4" t="s">
        <v>54</v>
      </c>
      <c r="E77" s="5">
        <v>0.56</v>
      </c>
      <c r="F77" s="6">
        <v>1</v>
      </c>
      <c r="G77" s="6">
        <v>0.23</v>
      </c>
      <c r="H77" s="6">
        <v>6</v>
      </c>
      <c r="I77" s="3"/>
      <c r="J77" s="9">
        <f t="shared" si="1"/>
        <v>0.12880000000000003</v>
      </c>
    </row>
    <row r="78" spans="2:10" ht="12.75">
      <c r="B78" s="23" t="s">
        <v>120</v>
      </c>
      <c r="C78" s="10" t="s">
        <v>10</v>
      </c>
      <c r="D78" s="10" t="s">
        <v>121</v>
      </c>
      <c r="E78" s="13">
        <v>0.35</v>
      </c>
      <c r="F78" s="10">
        <v>0.52</v>
      </c>
      <c r="G78" s="10">
        <v>0.56</v>
      </c>
      <c r="H78" s="12"/>
      <c r="I78" s="29"/>
      <c r="J78" s="8">
        <f t="shared" si="1"/>
        <v>0.10192000000000001</v>
      </c>
    </row>
    <row r="79" spans="2:10" ht="12.75">
      <c r="B79" s="23" t="s">
        <v>120</v>
      </c>
      <c r="C79" s="10" t="s">
        <v>10</v>
      </c>
      <c r="D79" s="10" t="s">
        <v>122</v>
      </c>
      <c r="E79" s="13">
        <v>0.25</v>
      </c>
      <c r="F79" s="10">
        <v>0.36</v>
      </c>
      <c r="G79" s="10">
        <v>0.41</v>
      </c>
      <c r="H79" s="12">
        <v>16</v>
      </c>
      <c r="I79" s="29"/>
      <c r="J79" s="8">
        <f t="shared" si="1"/>
        <v>0.036899999999999995</v>
      </c>
    </row>
    <row r="80" spans="2:10" ht="12.75">
      <c r="B80" s="23" t="s">
        <v>120</v>
      </c>
      <c r="C80" s="10" t="s">
        <v>10</v>
      </c>
      <c r="D80" s="10" t="s">
        <v>123</v>
      </c>
      <c r="E80" s="13">
        <v>0.35</v>
      </c>
      <c r="F80" s="10">
        <v>0.5</v>
      </c>
      <c r="G80" s="10">
        <v>0.55</v>
      </c>
      <c r="H80" s="12">
        <v>9</v>
      </c>
      <c r="I80" s="29"/>
      <c r="J80" s="8">
        <f t="shared" si="1"/>
        <v>0.09625</v>
      </c>
    </row>
    <row r="81" spans="2:10" ht="12.75">
      <c r="B81" s="23" t="s">
        <v>120</v>
      </c>
      <c r="C81" s="10" t="s">
        <v>10</v>
      </c>
      <c r="D81" s="10" t="s">
        <v>124</v>
      </c>
      <c r="E81" s="13">
        <v>0.23</v>
      </c>
      <c r="F81" s="10">
        <v>0.33</v>
      </c>
      <c r="G81" s="10">
        <v>0.45</v>
      </c>
      <c r="H81" s="12">
        <v>16</v>
      </c>
      <c r="I81" s="29"/>
      <c r="J81" s="8">
        <f t="shared" si="1"/>
        <v>0.034155000000000005</v>
      </c>
    </row>
    <row r="82" spans="2:10" ht="12.75">
      <c r="B82" s="23" t="s">
        <v>125</v>
      </c>
      <c r="C82" s="10" t="s">
        <v>74</v>
      </c>
      <c r="D82" s="10" t="s">
        <v>126</v>
      </c>
      <c r="E82" s="13">
        <v>0.25</v>
      </c>
      <c r="F82" s="10">
        <v>0.37</v>
      </c>
      <c r="G82" s="10">
        <v>0.52</v>
      </c>
      <c r="H82" s="12">
        <v>16</v>
      </c>
      <c r="I82" s="29">
        <v>6</v>
      </c>
      <c r="J82" s="8">
        <f t="shared" si="1"/>
        <v>0.048100000000000004</v>
      </c>
    </row>
    <row r="83" spans="2:10" ht="12.75">
      <c r="B83" s="23" t="s">
        <v>125</v>
      </c>
      <c r="C83" s="10" t="s">
        <v>74</v>
      </c>
      <c r="D83" s="10" t="s">
        <v>127</v>
      </c>
      <c r="E83" s="13">
        <v>0.2</v>
      </c>
      <c r="F83" s="10">
        <v>0.35</v>
      </c>
      <c r="G83" s="10">
        <v>0.31</v>
      </c>
      <c r="H83" s="12"/>
      <c r="I83" s="29"/>
      <c r="J83" s="8">
        <f t="shared" si="1"/>
        <v>0.021699999999999997</v>
      </c>
    </row>
    <row r="84" spans="2:10" ht="12.75">
      <c r="B84" s="23" t="s">
        <v>125</v>
      </c>
      <c r="C84" s="10" t="s">
        <v>92</v>
      </c>
      <c r="D84" s="10" t="s">
        <v>129</v>
      </c>
      <c r="E84" s="13">
        <v>0.42</v>
      </c>
      <c r="F84" s="10">
        <v>0.55</v>
      </c>
      <c r="G84" s="10">
        <v>0.28</v>
      </c>
      <c r="H84" s="12">
        <v>10</v>
      </c>
      <c r="I84" s="29">
        <v>9</v>
      </c>
      <c r="J84" s="8">
        <f t="shared" si="1"/>
        <v>0.06468000000000002</v>
      </c>
    </row>
    <row r="85" spans="2:10" ht="12.75">
      <c r="B85" s="23" t="s">
        <v>125</v>
      </c>
      <c r="C85" s="10" t="s">
        <v>92</v>
      </c>
      <c r="D85" s="10" t="s">
        <v>128</v>
      </c>
      <c r="E85" s="13">
        <v>0.34</v>
      </c>
      <c r="F85" s="10">
        <v>0.45</v>
      </c>
      <c r="G85" s="10">
        <v>0.23</v>
      </c>
      <c r="H85" s="12">
        <v>12</v>
      </c>
      <c r="I85" s="29">
        <v>5</v>
      </c>
      <c r="J85" s="8">
        <f t="shared" si="1"/>
        <v>0.035190000000000006</v>
      </c>
    </row>
    <row r="86" spans="2:10" ht="12.75">
      <c r="B86" s="24" t="s">
        <v>48</v>
      </c>
      <c r="C86" s="4" t="s">
        <v>47</v>
      </c>
      <c r="D86" s="4" t="s">
        <v>49</v>
      </c>
      <c r="E86" s="5">
        <v>0.22</v>
      </c>
      <c r="F86" s="4">
        <v>1.02</v>
      </c>
      <c r="G86" s="4">
        <v>1.02</v>
      </c>
      <c r="H86" s="4">
        <v>16</v>
      </c>
      <c r="I86" s="3">
        <v>59.09</v>
      </c>
      <c r="J86" s="8">
        <f t="shared" si="1"/>
        <v>0.228888</v>
      </c>
    </row>
    <row r="87" spans="2:10" ht="12.75">
      <c r="B87" s="23" t="s">
        <v>130</v>
      </c>
      <c r="C87" s="10" t="s">
        <v>10</v>
      </c>
      <c r="D87" s="10" t="s">
        <v>131</v>
      </c>
      <c r="E87" s="13">
        <v>0.37</v>
      </c>
      <c r="F87" s="10">
        <v>0.45</v>
      </c>
      <c r="G87" s="10">
        <v>0.45</v>
      </c>
      <c r="H87" s="12">
        <v>8</v>
      </c>
      <c r="I87" s="29"/>
      <c r="J87" s="8">
        <f t="shared" si="1"/>
        <v>0.074925</v>
      </c>
    </row>
    <row r="88" spans="2:10" ht="12.75">
      <c r="B88" s="23" t="s">
        <v>130</v>
      </c>
      <c r="C88" s="10" t="s">
        <v>92</v>
      </c>
      <c r="D88" s="10" t="s">
        <v>132</v>
      </c>
      <c r="E88" s="13"/>
      <c r="F88" s="10"/>
      <c r="G88" s="10"/>
      <c r="H88" s="12">
        <v>10</v>
      </c>
      <c r="I88" s="29">
        <v>19</v>
      </c>
      <c r="J88" s="8">
        <f t="shared" si="1"/>
        <v>0</v>
      </c>
    </row>
    <row r="89" spans="2:10" ht="12.75">
      <c r="B89" s="23" t="s">
        <v>133</v>
      </c>
      <c r="C89" s="10" t="s">
        <v>134</v>
      </c>
      <c r="D89" s="10" t="s">
        <v>135</v>
      </c>
      <c r="E89" s="13">
        <v>1.11</v>
      </c>
      <c r="F89" s="10">
        <v>0.73</v>
      </c>
      <c r="G89" s="10">
        <v>0.69</v>
      </c>
      <c r="H89" s="12">
        <v>6</v>
      </c>
      <c r="I89" s="29"/>
      <c r="J89" s="8">
        <f t="shared" si="1"/>
        <v>0.559107</v>
      </c>
    </row>
    <row r="90" spans="2:10" ht="12.75">
      <c r="B90" s="24" t="s">
        <v>52</v>
      </c>
      <c r="C90" s="4"/>
      <c r="D90" s="4"/>
      <c r="E90" s="5">
        <v>0.09</v>
      </c>
      <c r="F90" s="4">
        <v>0.48</v>
      </c>
      <c r="G90" s="4">
        <v>0.48</v>
      </c>
      <c r="H90" s="4">
        <v>12</v>
      </c>
      <c r="I90" s="3"/>
      <c r="J90" s="8">
        <f t="shared" si="1"/>
        <v>0.020735999999999997</v>
      </c>
    </row>
    <row r="91" spans="2:10" ht="12.75">
      <c r="B91" s="23" t="s">
        <v>32</v>
      </c>
      <c r="C91" s="10" t="s">
        <v>10</v>
      </c>
      <c r="D91" s="10" t="s">
        <v>136</v>
      </c>
      <c r="E91" s="13">
        <v>0.33</v>
      </c>
      <c r="F91" s="10">
        <v>0.55</v>
      </c>
      <c r="G91" s="10">
        <v>0.45</v>
      </c>
      <c r="H91" s="12">
        <v>12</v>
      </c>
      <c r="I91" s="29"/>
      <c r="J91" s="8">
        <f t="shared" si="1"/>
        <v>0.08167500000000001</v>
      </c>
    </row>
    <row r="92" spans="2:10" ht="12.75">
      <c r="B92" s="23" t="s">
        <v>32</v>
      </c>
      <c r="C92" s="10" t="s">
        <v>10</v>
      </c>
      <c r="D92" s="10" t="s">
        <v>137</v>
      </c>
      <c r="E92" s="13">
        <v>0.35</v>
      </c>
      <c r="F92" s="10">
        <v>0.55</v>
      </c>
      <c r="G92" s="10">
        <v>0.55</v>
      </c>
      <c r="H92" s="12">
        <v>10</v>
      </c>
      <c r="I92" s="29"/>
      <c r="J92" s="8">
        <f t="shared" si="1"/>
        <v>0.10587500000000001</v>
      </c>
    </row>
    <row r="93" spans="2:10" ht="12.75">
      <c r="B93" s="23" t="s">
        <v>32</v>
      </c>
      <c r="C93" s="10" t="s">
        <v>24</v>
      </c>
      <c r="D93" s="10" t="s">
        <v>138</v>
      </c>
      <c r="E93" s="13">
        <v>0.39</v>
      </c>
      <c r="F93" s="10">
        <v>0.67</v>
      </c>
      <c r="G93" s="10">
        <v>0.52</v>
      </c>
      <c r="H93" s="12">
        <v>8</v>
      </c>
      <c r="I93" s="29"/>
      <c r="J93" s="8">
        <f t="shared" si="1"/>
        <v>0.13587600000000002</v>
      </c>
    </row>
    <row r="94" spans="2:10" ht="12.75">
      <c r="B94" s="24" t="s">
        <v>32</v>
      </c>
      <c r="C94" s="4" t="s">
        <v>24</v>
      </c>
      <c r="D94" s="4" t="s">
        <v>33</v>
      </c>
      <c r="E94" s="5">
        <v>0.38</v>
      </c>
      <c r="F94" s="4">
        <v>0.58</v>
      </c>
      <c r="G94" s="4">
        <v>0.44</v>
      </c>
      <c r="H94" s="4">
        <v>8</v>
      </c>
      <c r="I94" s="3">
        <v>15</v>
      </c>
      <c r="J94" s="8">
        <f t="shared" si="1"/>
        <v>0.09697599999999999</v>
      </c>
    </row>
    <row r="95" spans="2:10" ht="12.75">
      <c r="B95" s="23" t="s">
        <v>139</v>
      </c>
      <c r="C95" s="10" t="s">
        <v>10</v>
      </c>
      <c r="D95" s="10" t="s">
        <v>140</v>
      </c>
      <c r="E95" s="13">
        <v>0.3</v>
      </c>
      <c r="F95" s="10">
        <v>0.44</v>
      </c>
      <c r="G95" s="10">
        <v>0.44</v>
      </c>
      <c r="H95" s="12">
        <v>12</v>
      </c>
      <c r="I95" s="29"/>
      <c r="J95" s="8">
        <f t="shared" si="1"/>
        <v>0.05808</v>
      </c>
    </row>
    <row r="96" spans="2:10" ht="12.75">
      <c r="B96" s="24" t="s">
        <v>50</v>
      </c>
      <c r="C96" s="4"/>
      <c r="D96" s="4" t="s">
        <v>51</v>
      </c>
      <c r="E96" s="5">
        <v>0.13</v>
      </c>
      <c r="F96" s="4">
        <v>0.29</v>
      </c>
      <c r="G96" s="4">
        <v>0.31</v>
      </c>
      <c r="H96" s="4">
        <v>12</v>
      </c>
      <c r="I96" s="3">
        <v>13.6</v>
      </c>
      <c r="J96" s="8">
        <f t="shared" si="1"/>
        <v>0.011687</v>
      </c>
    </row>
    <row r="97" spans="2:10" ht="12.75">
      <c r="B97" s="24" t="s">
        <v>56</v>
      </c>
      <c r="C97" s="4"/>
      <c r="D97" s="4"/>
      <c r="E97" s="5">
        <v>1.65</v>
      </c>
      <c r="F97" s="4">
        <v>0.95</v>
      </c>
      <c r="G97" s="4">
        <v>0.6</v>
      </c>
      <c r="H97" s="4">
        <v>1</v>
      </c>
      <c r="I97" s="3"/>
      <c r="J97" s="8">
        <f t="shared" si="1"/>
        <v>0.9404999999999999</v>
      </c>
    </row>
    <row r="98" spans="2:10" ht="12.75">
      <c r="B98" s="23" t="s">
        <v>141</v>
      </c>
      <c r="C98" s="10" t="s">
        <v>77</v>
      </c>
      <c r="D98" s="10" t="s">
        <v>142</v>
      </c>
      <c r="E98" s="13">
        <v>1.71</v>
      </c>
      <c r="F98" s="10">
        <v>0.65</v>
      </c>
      <c r="G98" s="10">
        <v>0.7</v>
      </c>
      <c r="H98" s="12">
        <v>3</v>
      </c>
      <c r="I98" s="29">
        <v>61</v>
      </c>
      <c r="J98" s="8">
        <f t="shared" si="1"/>
        <v>0.7780499999999999</v>
      </c>
    </row>
    <row r="99" spans="2:10" ht="12.75">
      <c r="B99" s="23" t="s">
        <v>141</v>
      </c>
      <c r="C99" s="10" t="s">
        <v>77</v>
      </c>
      <c r="D99" s="10" t="s">
        <v>143</v>
      </c>
      <c r="E99" s="13">
        <v>1.88</v>
      </c>
      <c r="F99" s="10">
        <v>0.68</v>
      </c>
      <c r="G99" s="10">
        <v>0.7</v>
      </c>
      <c r="H99" s="12">
        <v>3</v>
      </c>
      <c r="I99" s="29">
        <v>104</v>
      </c>
      <c r="J99" s="8">
        <f t="shared" si="1"/>
        <v>0.8948799999999999</v>
      </c>
    </row>
    <row r="100" spans="2:10" ht="12.75">
      <c r="B100" s="24" t="s">
        <v>60</v>
      </c>
      <c r="C100" s="6" t="s">
        <v>10</v>
      </c>
      <c r="D100" s="21" t="s">
        <v>61</v>
      </c>
      <c r="E100" s="5">
        <v>0.25</v>
      </c>
      <c r="F100" s="6">
        <v>0.42</v>
      </c>
      <c r="G100" s="6">
        <v>0.37</v>
      </c>
      <c r="H100" s="6">
        <v>16</v>
      </c>
      <c r="I100" s="3"/>
      <c r="J100" s="9">
        <f t="shared" si="1"/>
        <v>0.038849999999999996</v>
      </c>
    </row>
    <row r="101" spans="2:10" ht="12.75">
      <c r="B101" s="23" t="s">
        <v>144</v>
      </c>
      <c r="C101" s="10" t="s">
        <v>10</v>
      </c>
      <c r="D101" s="10" t="s">
        <v>146</v>
      </c>
      <c r="E101" s="13">
        <v>0.52</v>
      </c>
      <c r="F101" s="10">
        <v>0.66</v>
      </c>
      <c r="G101" s="10">
        <v>0.56</v>
      </c>
      <c r="H101" s="12">
        <v>5</v>
      </c>
      <c r="I101" s="30">
        <v>36</v>
      </c>
      <c r="J101" s="8">
        <f t="shared" si="1"/>
        <v>0.19219200000000003</v>
      </c>
    </row>
    <row r="102" spans="2:10" ht="12.75">
      <c r="B102" s="23" t="s">
        <v>144</v>
      </c>
      <c r="C102" s="10" t="s">
        <v>10</v>
      </c>
      <c r="D102" s="10" t="s">
        <v>145</v>
      </c>
      <c r="E102" s="13">
        <v>0.66</v>
      </c>
      <c r="F102" s="10">
        <v>0.83</v>
      </c>
      <c r="G102" s="10">
        <v>0.59</v>
      </c>
      <c r="H102" s="12">
        <v>4</v>
      </c>
      <c r="I102" s="30">
        <v>61</v>
      </c>
      <c r="J102" s="8">
        <f t="shared" si="1"/>
        <v>0.32320199999999993</v>
      </c>
    </row>
    <row r="103" spans="2:10" ht="12.75">
      <c r="B103" s="26" t="s">
        <v>144</v>
      </c>
      <c r="C103" s="4" t="s">
        <v>10</v>
      </c>
      <c r="D103" s="4" t="s">
        <v>15</v>
      </c>
      <c r="E103" s="5">
        <v>0.12</v>
      </c>
      <c r="F103" s="4">
        <v>0.64</v>
      </c>
      <c r="G103" s="4">
        <v>0.35</v>
      </c>
      <c r="H103" s="4">
        <v>7</v>
      </c>
      <c r="I103" s="3">
        <v>2</v>
      </c>
      <c r="J103" s="8">
        <f t="shared" si="1"/>
        <v>0.026879999999999998</v>
      </c>
    </row>
    <row r="104" spans="2:10" ht="12.75">
      <c r="B104" s="23" t="s">
        <v>144</v>
      </c>
      <c r="C104" s="10" t="s">
        <v>24</v>
      </c>
      <c r="D104" s="10" t="s">
        <v>147</v>
      </c>
      <c r="E104" s="13">
        <v>0.39</v>
      </c>
      <c r="F104" s="10">
        <v>0.41</v>
      </c>
      <c r="G104" s="10">
        <v>0.41</v>
      </c>
      <c r="H104" s="12">
        <v>8</v>
      </c>
      <c r="I104" s="30">
        <v>13</v>
      </c>
      <c r="J104" s="8">
        <f t="shared" si="1"/>
        <v>0.06555899999999999</v>
      </c>
    </row>
    <row r="105" spans="2:10" ht="12.75">
      <c r="B105" s="23" t="s">
        <v>144</v>
      </c>
      <c r="C105" s="10" t="s">
        <v>24</v>
      </c>
      <c r="D105" s="10" t="s">
        <v>148</v>
      </c>
      <c r="E105" s="13">
        <v>0.53</v>
      </c>
      <c r="F105" s="10">
        <v>0.57</v>
      </c>
      <c r="G105" s="10">
        <v>0.54</v>
      </c>
      <c r="H105" s="12">
        <v>6</v>
      </c>
      <c r="I105" s="30">
        <v>30</v>
      </c>
      <c r="J105" s="8">
        <f t="shared" si="1"/>
        <v>0.163134</v>
      </c>
    </row>
    <row r="106" spans="2:10" ht="12.75">
      <c r="B106" s="23" t="s">
        <v>144</v>
      </c>
      <c r="C106" s="10" t="s">
        <v>92</v>
      </c>
      <c r="D106" s="10" t="s">
        <v>152</v>
      </c>
      <c r="E106" s="13">
        <v>0.56</v>
      </c>
      <c r="F106" s="10">
        <v>0.67</v>
      </c>
      <c r="G106" s="10">
        <v>0.59</v>
      </c>
      <c r="H106" s="12">
        <v>8</v>
      </c>
      <c r="I106" s="30">
        <v>42</v>
      </c>
      <c r="J106" s="8">
        <f t="shared" si="1"/>
        <v>0.221368</v>
      </c>
    </row>
    <row r="107" spans="2:10" ht="12.75">
      <c r="B107" s="23" t="s">
        <v>144</v>
      </c>
      <c r="C107" s="10" t="s">
        <v>92</v>
      </c>
      <c r="D107" s="10" t="s">
        <v>154</v>
      </c>
      <c r="E107" s="13">
        <v>0.58</v>
      </c>
      <c r="F107" s="10">
        <v>0.58</v>
      </c>
      <c r="G107" s="10">
        <v>0.69</v>
      </c>
      <c r="H107" s="12">
        <v>8</v>
      </c>
      <c r="I107" s="29"/>
      <c r="J107" s="8">
        <f t="shared" si="1"/>
        <v>0.23211599999999996</v>
      </c>
    </row>
    <row r="108" spans="2:10" ht="12.75">
      <c r="B108" s="23" t="s">
        <v>144</v>
      </c>
      <c r="C108" s="10" t="s">
        <v>92</v>
      </c>
      <c r="D108" s="10" t="s">
        <v>149</v>
      </c>
      <c r="E108" s="13">
        <v>0.71</v>
      </c>
      <c r="F108" s="10">
        <v>0.96</v>
      </c>
      <c r="G108" s="10">
        <v>0.61</v>
      </c>
      <c r="H108" s="12">
        <v>6</v>
      </c>
      <c r="I108" s="29"/>
      <c r="J108" s="8">
        <f t="shared" si="1"/>
        <v>0.415776</v>
      </c>
    </row>
    <row r="109" spans="2:10" ht="12.75">
      <c r="B109" s="23" t="s">
        <v>144</v>
      </c>
      <c r="C109" s="10" t="s">
        <v>92</v>
      </c>
      <c r="D109" s="10" t="s">
        <v>153</v>
      </c>
      <c r="E109" s="13">
        <v>0.69</v>
      </c>
      <c r="F109" s="10">
        <v>0.85</v>
      </c>
      <c r="G109" s="10">
        <v>0.58</v>
      </c>
      <c r="H109" s="12">
        <v>6</v>
      </c>
      <c r="I109" s="29"/>
      <c r="J109" s="8">
        <f t="shared" si="1"/>
        <v>0.3401699999999999</v>
      </c>
    </row>
    <row r="110" spans="2:10" ht="12.75">
      <c r="B110" s="23" t="s">
        <v>144</v>
      </c>
      <c r="C110" s="10" t="s">
        <v>92</v>
      </c>
      <c r="D110" s="10" t="s">
        <v>150</v>
      </c>
      <c r="E110" s="13">
        <v>0.79</v>
      </c>
      <c r="F110" s="10">
        <v>0.69</v>
      </c>
      <c r="G110" s="10">
        <v>1</v>
      </c>
      <c r="H110" s="12">
        <v>6</v>
      </c>
      <c r="I110" s="30">
        <v>105</v>
      </c>
      <c r="J110" s="8">
        <f t="shared" si="1"/>
        <v>0.5451</v>
      </c>
    </row>
    <row r="111" spans="2:10" ht="12.75">
      <c r="B111" s="23" t="s">
        <v>144</v>
      </c>
      <c r="C111" s="10" t="s">
        <v>92</v>
      </c>
      <c r="D111" s="10" t="s">
        <v>155</v>
      </c>
      <c r="E111" s="13">
        <v>0.92</v>
      </c>
      <c r="F111" s="10">
        <v>1.13</v>
      </c>
      <c r="G111" s="10">
        <v>0.81</v>
      </c>
      <c r="H111" s="12">
        <v>4</v>
      </c>
      <c r="I111" s="30">
        <v>160.8</v>
      </c>
      <c r="J111" s="8">
        <f t="shared" si="1"/>
        <v>0.8420759999999999</v>
      </c>
    </row>
    <row r="112" spans="2:10" ht="12.75">
      <c r="B112" s="23" t="s">
        <v>144</v>
      </c>
      <c r="C112" s="10" t="s">
        <v>92</v>
      </c>
      <c r="D112" s="10" t="s">
        <v>151</v>
      </c>
      <c r="E112" s="13">
        <v>1.51</v>
      </c>
      <c r="F112" s="10">
        <v>0.7</v>
      </c>
      <c r="G112" s="10">
        <v>1.3</v>
      </c>
      <c r="H112" s="12">
        <v>3</v>
      </c>
      <c r="I112" s="30">
        <v>262</v>
      </c>
      <c r="J112" s="8">
        <f t="shared" si="1"/>
        <v>1.3740999999999999</v>
      </c>
    </row>
    <row r="113" spans="2:10" ht="12.75">
      <c r="B113" s="24" t="s">
        <v>160</v>
      </c>
      <c r="C113" s="4" t="s">
        <v>10</v>
      </c>
      <c r="D113" s="4" t="s">
        <v>17</v>
      </c>
      <c r="E113" s="5">
        <v>0.42</v>
      </c>
      <c r="F113" s="4">
        <v>0.41</v>
      </c>
      <c r="G113" s="4">
        <v>0.4</v>
      </c>
      <c r="H113" s="4">
        <v>6</v>
      </c>
      <c r="I113" s="3"/>
      <c r="J113" s="8">
        <f t="shared" si="1"/>
        <v>0.06888</v>
      </c>
    </row>
    <row r="114" spans="2:10" ht="12.75">
      <c r="B114" s="24" t="s">
        <v>160</v>
      </c>
      <c r="C114" s="4" t="s">
        <v>24</v>
      </c>
      <c r="D114" s="4" t="s">
        <v>36</v>
      </c>
      <c r="E114" s="5">
        <v>0.62</v>
      </c>
      <c r="F114" s="4">
        <v>0.56</v>
      </c>
      <c r="G114" s="4">
        <v>0.74</v>
      </c>
      <c r="H114" s="4">
        <v>4</v>
      </c>
      <c r="I114" s="3"/>
      <c r="J114" s="8">
        <f t="shared" si="1"/>
        <v>0.256928</v>
      </c>
    </row>
    <row r="115" spans="2:10" ht="12.75">
      <c r="B115" s="24" t="s">
        <v>159</v>
      </c>
      <c r="C115" s="4" t="s">
        <v>24</v>
      </c>
      <c r="D115" s="4" t="s">
        <v>25</v>
      </c>
      <c r="E115" s="5">
        <v>0.53</v>
      </c>
      <c r="F115" s="4">
        <v>0.54</v>
      </c>
      <c r="G115" s="4">
        <v>0.57</v>
      </c>
      <c r="H115" s="4">
        <v>6</v>
      </c>
      <c r="I115" s="3">
        <v>34</v>
      </c>
      <c r="J115" s="8">
        <f t="shared" si="1"/>
        <v>0.163134</v>
      </c>
    </row>
    <row r="116" spans="2:10" ht="12.75">
      <c r="B116" s="24" t="s">
        <v>159</v>
      </c>
      <c r="C116" s="4" t="s">
        <v>24</v>
      </c>
      <c r="D116" s="4" t="s">
        <v>26</v>
      </c>
      <c r="E116" s="5">
        <v>0.53</v>
      </c>
      <c r="F116" s="4">
        <v>0.65</v>
      </c>
      <c r="G116" s="4">
        <v>0.54</v>
      </c>
      <c r="H116" s="4">
        <v>6</v>
      </c>
      <c r="I116" s="3">
        <v>38</v>
      </c>
      <c r="J116" s="8">
        <f t="shared" si="1"/>
        <v>0.18603000000000003</v>
      </c>
    </row>
    <row r="117" spans="2:10" ht="12.75">
      <c r="B117" s="24" t="s">
        <v>59</v>
      </c>
      <c r="C117" s="4" t="s">
        <v>10</v>
      </c>
      <c r="D117" s="4" t="s">
        <v>23</v>
      </c>
      <c r="E117" s="5">
        <v>0.62</v>
      </c>
      <c r="F117" s="4">
        <v>0.56</v>
      </c>
      <c r="G117" s="4">
        <v>0.74</v>
      </c>
      <c r="H117" s="4">
        <v>6</v>
      </c>
      <c r="I117" s="3"/>
      <c r="J117" s="8">
        <f t="shared" si="1"/>
        <v>0.256928</v>
      </c>
    </row>
    <row r="118" spans="2:10" ht="12.75">
      <c r="B118" s="24" t="s">
        <v>41</v>
      </c>
      <c r="C118" s="4" t="s">
        <v>42</v>
      </c>
      <c r="D118" s="4" t="s">
        <v>43</v>
      </c>
      <c r="E118" s="5">
        <v>0.22</v>
      </c>
      <c r="F118" s="4">
        <v>0.72</v>
      </c>
      <c r="G118" s="4">
        <v>0.38</v>
      </c>
      <c r="H118" s="4">
        <v>10</v>
      </c>
      <c r="I118" s="3"/>
      <c r="J118" s="8">
        <f t="shared" si="1"/>
        <v>0.060191999999999996</v>
      </c>
    </row>
    <row r="119" spans="2:10" ht="12.75">
      <c r="B119" s="27" t="s">
        <v>156</v>
      </c>
      <c r="C119" s="14" t="s">
        <v>10</v>
      </c>
      <c r="D119" s="14" t="s">
        <v>157</v>
      </c>
      <c r="E119" s="15">
        <v>0.17</v>
      </c>
      <c r="F119" s="14">
        <v>0.32</v>
      </c>
      <c r="G119" s="14">
        <v>0.45</v>
      </c>
      <c r="H119" s="16">
        <v>15</v>
      </c>
      <c r="I119" s="31"/>
      <c r="J119" s="17">
        <f t="shared" si="1"/>
        <v>0.024480000000000002</v>
      </c>
    </row>
  </sheetData>
  <mergeCells count="5">
    <mergeCell ref="K4:K5"/>
    <mergeCell ref="B4:D4"/>
    <mergeCell ref="E4:G4"/>
    <mergeCell ref="I4:I5"/>
    <mergeCell ref="J4:J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="75" zoomScaleNormal="75" workbookViewId="0" topLeftCell="A1">
      <selection activeCell="H38" sqref="H38"/>
    </sheetView>
  </sheetViews>
  <sheetFormatPr defaultColWidth="11.421875" defaultRowHeight="12.75"/>
  <cols>
    <col min="1" max="1" width="0.42578125" style="0" customWidth="1"/>
    <col min="2" max="2" width="20.00390625" style="0" customWidth="1"/>
    <col min="3" max="3" width="16.00390625" style="0" customWidth="1"/>
    <col min="4" max="4" width="13.28125" style="0" customWidth="1"/>
    <col min="5" max="5" width="8.421875" style="0" customWidth="1"/>
    <col min="6" max="6" width="16.8515625" style="0" customWidth="1"/>
  </cols>
  <sheetData>
    <row r="1" spans="1:6" ht="15.75">
      <c r="A1" s="110" t="s">
        <v>223</v>
      </c>
      <c r="B1" s="110"/>
      <c r="C1" s="110"/>
      <c r="D1" s="110"/>
      <c r="E1" s="110"/>
      <c r="F1" s="110"/>
    </row>
    <row r="3" ht="15.75">
      <c r="A3" s="32" t="s">
        <v>162</v>
      </c>
    </row>
    <row r="5" spans="1:6" ht="63">
      <c r="A5" s="88"/>
      <c r="B5" s="33" t="s">
        <v>164</v>
      </c>
      <c r="C5" s="33" t="s">
        <v>163</v>
      </c>
      <c r="D5" s="33" t="s">
        <v>169</v>
      </c>
      <c r="E5" s="33" t="s">
        <v>170</v>
      </c>
      <c r="F5" s="33" t="s">
        <v>212</v>
      </c>
    </row>
    <row r="6" spans="1:6" ht="15">
      <c r="A6" s="89"/>
      <c r="B6" s="34" t="s">
        <v>165</v>
      </c>
      <c r="C6" s="34">
        <v>2</v>
      </c>
      <c r="D6" s="34">
        <f>12.1*4*2</f>
        <v>96.8</v>
      </c>
      <c r="E6" s="34">
        <v>2</v>
      </c>
      <c r="F6" s="34">
        <v>290.4</v>
      </c>
    </row>
    <row r="7" spans="1:6" ht="15">
      <c r="A7" s="89"/>
      <c r="B7" s="34" t="s">
        <v>166</v>
      </c>
      <c r="C7" s="34">
        <v>2.5</v>
      </c>
      <c r="D7" s="34">
        <f>12.1*2.45*2.5</f>
        <v>74.1125</v>
      </c>
      <c r="E7" s="34">
        <v>1</v>
      </c>
      <c r="F7" s="34">
        <v>148.23</v>
      </c>
    </row>
    <row r="8" spans="1:6" ht="15">
      <c r="A8" s="89"/>
      <c r="B8" s="34" t="s">
        <v>174</v>
      </c>
      <c r="C8" s="34">
        <v>2.22</v>
      </c>
      <c r="D8" s="34">
        <v>129.475</v>
      </c>
      <c r="E8" s="34">
        <v>2</v>
      </c>
      <c r="F8" s="34">
        <f>D8*3</f>
        <v>388.42499999999995</v>
      </c>
    </row>
    <row r="9" spans="1:6" ht="15">
      <c r="A9" s="89"/>
      <c r="B9" s="34" t="s">
        <v>167</v>
      </c>
      <c r="C9" s="34">
        <v>2.5</v>
      </c>
      <c r="D9" s="34">
        <f>9.3*2.45*2.5</f>
        <v>56.962500000000006</v>
      </c>
      <c r="E9" s="34">
        <v>1</v>
      </c>
      <c r="F9" s="34">
        <v>113.93</v>
      </c>
    </row>
    <row r="10" spans="1:6" ht="15">
      <c r="A10" s="89"/>
      <c r="B10" s="34" t="s">
        <v>168</v>
      </c>
      <c r="C10" s="34">
        <v>2</v>
      </c>
      <c r="D10" s="34">
        <f>9.3*4.82*2</f>
        <v>89.65200000000002</v>
      </c>
      <c r="E10" s="34">
        <v>2</v>
      </c>
      <c r="F10" s="34">
        <v>268.96</v>
      </c>
    </row>
    <row r="11" spans="1:6" ht="15.75">
      <c r="A11" s="4"/>
      <c r="B11" s="48"/>
      <c r="C11" s="48"/>
      <c r="D11" s="49"/>
      <c r="E11" s="47" t="s">
        <v>171</v>
      </c>
      <c r="F11" s="35">
        <f>SUM(F6:F10)</f>
        <v>1209.945</v>
      </c>
    </row>
    <row r="12" spans="1:6" ht="15.75">
      <c r="A12" s="4"/>
      <c r="B12" s="55"/>
      <c r="C12" s="55"/>
      <c r="D12" s="55"/>
      <c r="E12" s="56"/>
      <c r="F12" s="55"/>
    </row>
    <row r="13" ht="15.75">
      <c r="A13" s="55" t="s">
        <v>213</v>
      </c>
    </row>
    <row r="14" ht="12.75">
      <c r="A14" s="4"/>
    </row>
    <row r="15" spans="1:6" ht="63">
      <c r="A15" s="88"/>
      <c r="B15" s="33" t="s">
        <v>164</v>
      </c>
      <c r="C15" s="33" t="s">
        <v>163</v>
      </c>
      <c r="D15" s="33" t="s">
        <v>169</v>
      </c>
      <c r="E15" s="33" t="s">
        <v>170</v>
      </c>
      <c r="F15" s="33" t="s">
        <v>212</v>
      </c>
    </row>
    <row r="16" spans="1:6" ht="15.75">
      <c r="A16" s="89"/>
      <c r="B16" s="34" t="s">
        <v>172</v>
      </c>
      <c r="C16" s="34">
        <v>2</v>
      </c>
      <c r="D16" s="34">
        <v>91.14</v>
      </c>
      <c r="E16" s="34">
        <v>2</v>
      </c>
      <c r="F16" s="35">
        <v>273.42</v>
      </c>
    </row>
    <row r="17" spans="1:6" ht="15.75">
      <c r="A17" s="54"/>
      <c r="B17" s="54"/>
      <c r="C17" s="54"/>
      <c r="D17" s="54"/>
      <c r="E17" s="54"/>
      <c r="F17" s="55"/>
    </row>
    <row r="18" ht="12.75">
      <c r="A18" s="4"/>
    </row>
    <row r="19" ht="15.75">
      <c r="A19" s="55" t="s">
        <v>173</v>
      </c>
    </row>
    <row r="20" ht="12.75">
      <c r="A20" s="4"/>
    </row>
    <row r="21" spans="1:6" ht="63">
      <c r="A21" s="88"/>
      <c r="B21" s="33" t="s">
        <v>164</v>
      </c>
      <c r="C21" s="33" t="s">
        <v>163</v>
      </c>
      <c r="D21" s="33" t="s">
        <v>169</v>
      </c>
      <c r="E21" s="33" t="s">
        <v>170</v>
      </c>
      <c r="F21" s="33" t="s">
        <v>212</v>
      </c>
    </row>
    <row r="22" spans="1:6" ht="15">
      <c r="A22" s="90"/>
      <c r="B22" s="34" t="s">
        <v>175</v>
      </c>
      <c r="C22" s="34">
        <v>2.5</v>
      </c>
      <c r="D22" s="34">
        <v>67.155</v>
      </c>
      <c r="E22" s="34">
        <v>1</v>
      </c>
      <c r="F22" s="34">
        <v>134.31</v>
      </c>
    </row>
    <row r="23" spans="1:6" ht="15">
      <c r="A23" s="90"/>
      <c r="B23" s="34" t="s">
        <v>176</v>
      </c>
      <c r="C23" s="34">
        <v>2</v>
      </c>
      <c r="D23" s="34">
        <v>107.69</v>
      </c>
      <c r="E23" s="34">
        <v>2</v>
      </c>
      <c r="F23" s="34">
        <v>323.07</v>
      </c>
    </row>
    <row r="24" spans="1:6" ht="15">
      <c r="A24" s="90"/>
      <c r="B24" s="34" t="s">
        <v>177</v>
      </c>
      <c r="C24" s="34">
        <v>2.5</v>
      </c>
      <c r="D24" s="34">
        <v>51.615</v>
      </c>
      <c r="E24" s="34">
        <v>1</v>
      </c>
      <c r="F24" s="34">
        <v>103.23</v>
      </c>
    </row>
    <row r="25" spans="1:6" ht="15">
      <c r="A25" s="90"/>
      <c r="B25" s="34" t="s">
        <v>178</v>
      </c>
      <c r="C25" s="34">
        <v>2</v>
      </c>
      <c r="D25" s="34">
        <v>82.77</v>
      </c>
      <c r="E25" s="34">
        <v>2</v>
      </c>
      <c r="F25" s="34">
        <v>248.31</v>
      </c>
    </row>
    <row r="26" spans="1:6" ht="15.75">
      <c r="A26" s="4"/>
      <c r="B26" s="57"/>
      <c r="C26" s="57"/>
      <c r="D26" s="58"/>
      <c r="E26" s="35" t="s">
        <v>179</v>
      </c>
      <c r="F26" s="35">
        <f>SUM(F22:F25)</f>
        <v>808.9200000000001</v>
      </c>
    </row>
    <row r="27" spans="1:6" ht="12.75">
      <c r="A27" s="4"/>
      <c r="B27" s="4"/>
      <c r="C27" s="4"/>
      <c r="D27" s="4"/>
      <c r="E27" s="53"/>
      <c r="F27" s="53"/>
    </row>
    <row r="28" spans="1:6" ht="12.75">
      <c r="A28" s="4"/>
      <c r="B28" s="4"/>
      <c r="C28" s="4"/>
      <c r="D28" s="4"/>
      <c r="E28" s="53"/>
      <c r="F28" s="53"/>
    </row>
    <row r="29" spans="1:6" ht="12.75">
      <c r="A29" s="4"/>
      <c r="B29" s="4"/>
      <c r="C29" s="4"/>
      <c r="D29" s="4"/>
      <c r="E29" s="53"/>
      <c r="F29" s="53"/>
    </row>
    <row r="30" spans="1:6" ht="12.75">
      <c r="A30" s="4"/>
      <c r="B30" s="4"/>
      <c r="C30" s="4"/>
      <c r="D30" s="4"/>
      <c r="E30" s="53"/>
      <c r="F30" s="53"/>
    </row>
    <row r="31" spans="1:6" ht="12.75">
      <c r="A31" s="4"/>
      <c r="B31" s="4"/>
      <c r="C31" s="4"/>
      <c r="D31" s="4"/>
      <c r="E31" s="53"/>
      <c r="F31" s="53"/>
    </row>
    <row r="32" spans="1:6" ht="12.75">
      <c r="A32" s="4"/>
      <c r="B32" s="4"/>
      <c r="C32" s="4"/>
      <c r="D32" s="4"/>
      <c r="E32" s="53"/>
      <c r="F32" s="53"/>
    </row>
    <row r="33" spans="1:6" ht="12.75">
      <c r="A33" s="4"/>
      <c r="B33" s="4"/>
      <c r="C33" s="4"/>
      <c r="D33" s="4"/>
      <c r="E33" s="53"/>
      <c r="F33" s="53"/>
    </row>
    <row r="34" spans="1:6" ht="12.75">
      <c r="A34" s="4"/>
      <c r="B34" s="4"/>
      <c r="C34" s="4"/>
      <c r="D34" s="4"/>
      <c r="E34" s="53"/>
      <c r="F34" s="53"/>
    </row>
    <row r="35" spans="1:6" ht="12.75">
      <c r="A35" s="4"/>
      <c r="B35" s="4"/>
      <c r="C35" s="4"/>
      <c r="D35" s="4"/>
      <c r="E35" s="53"/>
      <c r="F35" s="53"/>
    </row>
    <row r="36" ht="15.75">
      <c r="A36" s="55" t="s">
        <v>180</v>
      </c>
    </row>
    <row r="37" ht="12.75">
      <c r="A37" s="4"/>
    </row>
    <row r="38" spans="1:6" ht="63">
      <c r="A38" s="88"/>
      <c r="B38" s="33" t="s">
        <v>164</v>
      </c>
      <c r="C38" s="33" t="s">
        <v>163</v>
      </c>
      <c r="D38" s="33" t="s">
        <v>169</v>
      </c>
      <c r="E38" s="33" t="s">
        <v>170</v>
      </c>
      <c r="F38" s="33" t="s">
        <v>212</v>
      </c>
    </row>
    <row r="39" spans="1:6" ht="15">
      <c r="A39" s="90"/>
      <c r="B39" s="34" t="s">
        <v>176</v>
      </c>
      <c r="C39" s="34">
        <v>2</v>
      </c>
      <c r="D39" s="34">
        <v>107.69</v>
      </c>
      <c r="E39" s="34">
        <v>2</v>
      </c>
      <c r="F39" s="34">
        <v>323.07</v>
      </c>
    </row>
    <row r="40" spans="1:6" ht="15">
      <c r="A40" s="90"/>
      <c r="B40" s="34" t="s">
        <v>176</v>
      </c>
      <c r="C40" s="34">
        <v>2</v>
      </c>
      <c r="D40" s="34">
        <v>107.69</v>
      </c>
      <c r="E40" s="34">
        <v>2</v>
      </c>
      <c r="F40" s="34">
        <v>323.07</v>
      </c>
    </row>
    <row r="41" spans="1:6" ht="15">
      <c r="A41" s="90"/>
      <c r="B41" s="34" t="s">
        <v>181</v>
      </c>
      <c r="C41" s="34">
        <v>2</v>
      </c>
      <c r="D41" s="34">
        <v>82.77</v>
      </c>
      <c r="E41" s="34">
        <v>2</v>
      </c>
      <c r="F41" s="34">
        <v>248.31</v>
      </c>
    </row>
    <row r="42" spans="1:6" ht="15">
      <c r="A42" s="90"/>
      <c r="B42" s="34" t="s">
        <v>181</v>
      </c>
      <c r="C42" s="34">
        <v>2</v>
      </c>
      <c r="D42" s="34">
        <v>82.77</v>
      </c>
      <c r="E42" s="34">
        <v>2</v>
      </c>
      <c r="F42" s="34">
        <v>248.31</v>
      </c>
    </row>
    <row r="43" spans="1:6" ht="15.75">
      <c r="A43" s="4"/>
      <c r="B43" s="57"/>
      <c r="C43" s="57"/>
      <c r="D43" s="58"/>
      <c r="E43" s="35" t="s">
        <v>179</v>
      </c>
      <c r="F43" s="35">
        <f>SUM(F39:F42)</f>
        <v>1142.76</v>
      </c>
    </row>
    <row r="44" spans="1:6" ht="12.75">
      <c r="A44" s="4"/>
      <c r="B44" s="4"/>
      <c r="C44" s="4"/>
      <c r="D44" s="4"/>
      <c r="E44" s="53"/>
      <c r="F44" s="53"/>
    </row>
    <row r="45" ht="12.75">
      <c r="A45" s="4"/>
    </row>
    <row r="46" ht="15.75">
      <c r="A46" s="55" t="s">
        <v>183</v>
      </c>
    </row>
    <row r="47" ht="12.75">
      <c r="A47" s="4"/>
    </row>
    <row r="48" spans="1:6" ht="63">
      <c r="A48" s="88"/>
      <c r="B48" s="33" t="s">
        <v>164</v>
      </c>
      <c r="C48" s="33" t="s">
        <v>163</v>
      </c>
      <c r="D48" s="33" t="s">
        <v>169</v>
      </c>
      <c r="E48" s="33" t="s">
        <v>170</v>
      </c>
      <c r="F48" s="33" t="s">
        <v>212</v>
      </c>
    </row>
    <row r="49" spans="1:6" ht="15">
      <c r="A49" s="90"/>
      <c r="B49" s="34" t="s">
        <v>176</v>
      </c>
      <c r="C49" s="34">
        <v>2</v>
      </c>
      <c r="D49" s="34">
        <v>107.69</v>
      </c>
      <c r="E49" s="34">
        <v>2</v>
      </c>
      <c r="F49" s="34">
        <v>323.07</v>
      </c>
    </row>
    <row r="50" spans="1:6" ht="15">
      <c r="A50" s="90"/>
      <c r="B50" s="34" t="s">
        <v>182</v>
      </c>
      <c r="C50" s="34">
        <v>1.15</v>
      </c>
      <c r="D50" s="34">
        <v>25.882</v>
      </c>
      <c r="E50" s="34">
        <v>2</v>
      </c>
      <c r="F50" s="34">
        <v>77.646</v>
      </c>
    </row>
    <row r="51" spans="1:6" ht="15.75">
      <c r="A51" s="4"/>
      <c r="B51" s="57"/>
      <c r="C51" s="57"/>
      <c r="D51" s="58"/>
      <c r="E51" s="59" t="s">
        <v>179</v>
      </c>
      <c r="F51" s="35">
        <f>SUM(F49:F50)</f>
        <v>400.716</v>
      </c>
    </row>
    <row r="52" spans="1:6" ht="12.75">
      <c r="A52" s="4"/>
      <c r="B52" s="4"/>
      <c r="C52" s="4"/>
      <c r="D52" s="4"/>
      <c r="E52" s="53"/>
      <c r="F52" s="53"/>
    </row>
    <row r="53" ht="12.75">
      <c r="A53" s="4"/>
    </row>
    <row r="54" ht="15.75">
      <c r="A54" s="55" t="s">
        <v>184</v>
      </c>
    </row>
    <row r="55" spans="1:6" ht="63">
      <c r="A55" s="88"/>
      <c r="B55" s="33" t="s">
        <v>164</v>
      </c>
      <c r="C55" s="33" t="s">
        <v>163</v>
      </c>
      <c r="D55" s="33" t="s">
        <v>169</v>
      </c>
      <c r="E55" s="33" t="s">
        <v>170</v>
      </c>
      <c r="F55" s="33" t="s">
        <v>212</v>
      </c>
    </row>
    <row r="56" spans="1:6" ht="15">
      <c r="A56" s="90"/>
      <c r="B56" s="34" t="s">
        <v>185</v>
      </c>
      <c r="C56" s="34">
        <v>1.15</v>
      </c>
      <c r="D56" s="34">
        <v>16.567</v>
      </c>
      <c r="E56" s="34">
        <v>2</v>
      </c>
      <c r="F56" s="34">
        <v>49.701</v>
      </c>
    </row>
    <row r="57" spans="1:6" ht="15">
      <c r="A57" s="90"/>
      <c r="B57" s="34" t="s">
        <v>186</v>
      </c>
      <c r="C57" s="34">
        <v>1.15</v>
      </c>
      <c r="D57" s="34">
        <v>30.43</v>
      </c>
      <c r="E57" s="34">
        <v>2</v>
      </c>
      <c r="F57" s="34">
        <v>91.288</v>
      </c>
    </row>
    <row r="58" spans="1:7" ht="15.75">
      <c r="A58" s="4"/>
      <c r="B58" s="54"/>
      <c r="C58" s="54"/>
      <c r="D58" s="54"/>
      <c r="E58" s="35" t="s">
        <v>179</v>
      </c>
      <c r="F58" s="35">
        <f>SUM(F56:F57)</f>
        <v>140.989</v>
      </c>
      <c r="G58" s="46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</sheetData>
  <mergeCells count="1">
    <mergeCell ref="A1:F1"/>
  </mergeCells>
  <printOptions horizontalCentered="1" verticalCentered="1"/>
  <pageMargins left="1.1811023622047245" right="0.9448818897637796" top="1.5748031496062993" bottom="1.5748031496062993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9"/>
  <sheetViews>
    <sheetView workbookViewId="0" topLeftCell="B5">
      <selection activeCell="E30" sqref="E30"/>
    </sheetView>
  </sheetViews>
  <sheetFormatPr defaultColWidth="11.421875" defaultRowHeight="12.75"/>
  <cols>
    <col min="2" max="2" width="11.7109375" style="0" customWidth="1"/>
    <col min="3" max="3" width="15.140625" style="0" customWidth="1"/>
    <col min="4" max="4" width="7.7109375" style="0" customWidth="1"/>
    <col min="5" max="5" width="5.28125" style="0" customWidth="1"/>
    <col min="6" max="6" width="5.00390625" style="0" customWidth="1"/>
    <col min="7" max="7" width="13.140625" style="0" customWidth="1"/>
    <col min="8" max="8" width="15.57421875" style="0" customWidth="1"/>
    <col min="9" max="9" width="8.7109375" style="0" customWidth="1"/>
    <col min="10" max="10" width="22.00390625" style="0" customWidth="1"/>
  </cols>
  <sheetData>
    <row r="2" ht="12.75">
      <c r="G2" t="s">
        <v>195</v>
      </c>
    </row>
    <row r="5" spans="3:9" ht="12.75" customHeight="1">
      <c r="C5" s="111" t="s">
        <v>209</v>
      </c>
      <c r="D5" s="111"/>
      <c r="E5" s="111"/>
      <c r="F5" s="111"/>
      <c r="G5" s="111"/>
      <c r="H5" s="111"/>
      <c r="I5" s="111"/>
    </row>
    <row r="6" spans="3:9" ht="12.75">
      <c r="C6" s="111"/>
      <c r="D6" s="111"/>
      <c r="E6" s="111"/>
      <c r="F6" s="111"/>
      <c r="G6" s="111"/>
      <c r="H6" s="111"/>
      <c r="I6" s="111"/>
    </row>
    <row r="7" spans="4:8" ht="12.75">
      <c r="D7" s="36"/>
      <c r="E7" s="36"/>
      <c r="F7" s="36"/>
      <c r="G7" s="36"/>
      <c r="H7" s="36"/>
    </row>
    <row r="10" spans="2:10" ht="70.5" customHeight="1">
      <c r="B10" s="43" t="s">
        <v>2</v>
      </c>
      <c r="C10" s="43" t="s">
        <v>197</v>
      </c>
      <c r="D10" s="114" t="s">
        <v>187</v>
      </c>
      <c r="E10" s="114"/>
      <c r="F10" s="114"/>
      <c r="G10" s="43" t="s">
        <v>210</v>
      </c>
      <c r="H10" s="112" t="s">
        <v>211</v>
      </c>
      <c r="I10" s="43" t="s">
        <v>188</v>
      </c>
      <c r="J10" s="43" t="s">
        <v>189</v>
      </c>
    </row>
    <row r="11" spans="2:10" ht="15.75">
      <c r="B11" s="45"/>
      <c r="C11" s="45"/>
      <c r="D11" s="44" t="s">
        <v>194</v>
      </c>
      <c r="E11" s="44" t="s">
        <v>6</v>
      </c>
      <c r="F11" s="44" t="s">
        <v>7</v>
      </c>
      <c r="G11" s="45"/>
      <c r="H11" s="113"/>
      <c r="I11" s="45"/>
      <c r="J11" s="45"/>
    </row>
    <row r="12" spans="2:10" ht="15.75">
      <c r="B12" s="50"/>
      <c r="C12" s="38" t="s">
        <v>144</v>
      </c>
      <c r="D12" s="39">
        <v>1.51</v>
      </c>
      <c r="E12" s="39">
        <v>0.7</v>
      </c>
      <c r="F12" s="39">
        <v>1.3</v>
      </c>
      <c r="G12" s="38">
        <f>D12*E12*F12</f>
        <v>1.3740999999999999</v>
      </c>
      <c r="H12" s="40">
        <v>1209.945</v>
      </c>
      <c r="I12" s="41">
        <f>H12/G12</f>
        <v>880.5363510661524</v>
      </c>
      <c r="J12" s="38" t="s">
        <v>190</v>
      </c>
    </row>
    <row r="13" spans="2:10" ht="15.75">
      <c r="B13" s="51" t="s">
        <v>193</v>
      </c>
      <c r="C13" s="38" t="s">
        <v>199</v>
      </c>
      <c r="D13" s="39">
        <v>0.51</v>
      </c>
      <c r="E13" s="39">
        <v>0.79</v>
      </c>
      <c r="F13" s="39">
        <v>0.51</v>
      </c>
      <c r="G13" s="38">
        <f aca="true" t="shared" si="0" ref="G13:G29">D13*E13*F13</f>
        <v>0.20547900000000002</v>
      </c>
      <c r="H13" s="40">
        <v>1209.945</v>
      </c>
      <c r="I13" s="41">
        <f aca="true" t="shared" si="1" ref="I13:I29">H13/G13</f>
        <v>5888.411954506299</v>
      </c>
      <c r="J13" s="38" t="s">
        <v>191</v>
      </c>
    </row>
    <row r="14" spans="2:10" ht="15.75">
      <c r="B14" s="52"/>
      <c r="C14" s="38" t="s">
        <v>198</v>
      </c>
      <c r="D14" s="39">
        <v>0.14</v>
      </c>
      <c r="E14" s="39">
        <v>0.38</v>
      </c>
      <c r="F14" s="39">
        <v>0.5</v>
      </c>
      <c r="G14" s="38">
        <f t="shared" si="0"/>
        <v>0.026600000000000002</v>
      </c>
      <c r="H14" s="40">
        <v>1209.945</v>
      </c>
      <c r="I14" s="41">
        <f t="shared" si="1"/>
        <v>45486.654135338336</v>
      </c>
      <c r="J14" s="38" t="s">
        <v>192</v>
      </c>
    </row>
    <row r="15" spans="2:10" ht="12.75">
      <c r="B15" s="50"/>
      <c r="C15" s="38" t="s">
        <v>62</v>
      </c>
      <c r="D15" s="39">
        <v>0.81</v>
      </c>
      <c r="E15" s="39">
        <v>1</v>
      </c>
      <c r="F15" s="39">
        <v>0.45</v>
      </c>
      <c r="G15" s="38">
        <f t="shared" si="0"/>
        <v>0.36450000000000005</v>
      </c>
      <c r="H15" s="38">
        <v>808.92</v>
      </c>
      <c r="I15" s="41">
        <f t="shared" si="1"/>
        <v>2219.2592592592587</v>
      </c>
      <c r="J15" s="38" t="s">
        <v>200</v>
      </c>
    </row>
    <row r="16" spans="2:10" ht="12.75">
      <c r="B16" s="51" t="s">
        <v>196</v>
      </c>
      <c r="C16" s="38" t="s">
        <v>201</v>
      </c>
      <c r="D16" s="39">
        <v>0.45</v>
      </c>
      <c r="E16" s="39">
        <v>0.63</v>
      </c>
      <c r="F16" s="39">
        <v>0.57</v>
      </c>
      <c r="G16" s="38">
        <f t="shared" si="0"/>
        <v>0.16159500000000002</v>
      </c>
      <c r="H16" s="38">
        <v>808.92</v>
      </c>
      <c r="I16" s="41">
        <f t="shared" si="1"/>
        <v>5005.847953216374</v>
      </c>
      <c r="J16" s="38" t="s">
        <v>191</v>
      </c>
    </row>
    <row r="17" spans="2:10" ht="12.75">
      <c r="B17" s="52"/>
      <c r="C17" s="38" t="s">
        <v>198</v>
      </c>
      <c r="D17" s="39">
        <v>0.15</v>
      </c>
      <c r="E17" s="39">
        <v>0.51</v>
      </c>
      <c r="F17" s="39">
        <v>0.5</v>
      </c>
      <c r="G17" s="38">
        <f t="shared" si="0"/>
        <v>0.03825</v>
      </c>
      <c r="H17" s="38">
        <v>808.92</v>
      </c>
      <c r="I17" s="41">
        <f t="shared" si="1"/>
        <v>21148.235294117647</v>
      </c>
      <c r="J17" s="38" t="s">
        <v>192</v>
      </c>
    </row>
    <row r="18" spans="2:10" ht="12.75">
      <c r="B18" s="50"/>
      <c r="C18" s="38" t="s">
        <v>62</v>
      </c>
      <c r="D18" s="42">
        <v>0.71</v>
      </c>
      <c r="E18" s="42">
        <v>1.02</v>
      </c>
      <c r="F18" s="42">
        <v>0.41</v>
      </c>
      <c r="G18" s="38">
        <f t="shared" si="0"/>
        <v>0.29692199999999996</v>
      </c>
      <c r="H18" s="38">
        <v>1142.76</v>
      </c>
      <c r="I18" s="41">
        <f t="shared" si="1"/>
        <v>3848.687534099865</v>
      </c>
      <c r="J18" s="38" t="s">
        <v>200</v>
      </c>
    </row>
    <row r="19" spans="2:10" ht="12.75">
      <c r="B19" s="51" t="s">
        <v>202</v>
      </c>
      <c r="C19" s="38" t="s">
        <v>203</v>
      </c>
      <c r="D19" s="39">
        <v>0.6</v>
      </c>
      <c r="E19" s="39">
        <v>0.41</v>
      </c>
      <c r="F19" s="39">
        <v>0.91</v>
      </c>
      <c r="G19" s="38">
        <f t="shared" si="0"/>
        <v>0.22385999999999998</v>
      </c>
      <c r="H19" s="38">
        <v>1142.76</v>
      </c>
      <c r="I19" s="41">
        <f t="shared" si="1"/>
        <v>5104.797641383007</v>
      </c>
      <c r="J19" s="38" t="s">
        <v>191</v>
      </c>
    </row>
    <row r="20" spans="2:10" ht="12.75">
      <c r="B20" s="52"/>
      <c r="C20" s="38" t="s">
        <v>32</v>
      </c>
      <c r="D20" s="42">
        <v>0.38</v>
      </c>
      <c r="E20" s="42">
        <v>0.58</v>
      </c>
      <c r="F20" s="42">
        <v>0.44</v>
      </c>
      <c r="G20" s="38">
        <f t="shared" si="0"/>
        <v>0.09697599999999999</v>
      </c>
      <c r="H20" s="38">
        <v>1142.76</v>
      </c>
      <c r="I20" s="41">
        <f t="shared" si="1"/>
        <v>11783.946543474674</v>
      </c>
      <c r="J20" s="38" t="s">
        <v>192</v>
      </c>
    </row>
    <row r="21" spans="2:10" ht="12.75">
      <c r="B21" s="50"/>
      <c r="C21" s="38" t="s">
        <v>199</v>
      </c>
      <c r="D21" s="39">
        <v>0.5</v>
      </c>
      <c r="E21" s="39">
        <v>1.2</v>
      </c>
      <c r="F21" s="39">
        <v>0.4</v>
      </c>
      <c r="G21" s="38">
        <f t="shared" si="0"/>
        <v>0.24</v>
      </c>
      <c r="H21" s="38">
        <v>273.42</v>
      </c>
      <c r="I21" s="41">
        <f t="shared" si="1"/>
        <v>1139.25</v>
      </c>
      <c r="J21" s="38" t="s">
        <v>200</v>
      </c>
    </row>
    <row r="22" spans="2:10" ht="12.75">
      <c r="B22" s="51" t="s">
        <v>204</v>
      </c>
      <c r="C22" s="38" t="s">
        <v>125</v>
      </c>
      <c r="D22" s="39">
        <v>0.25</v>
      </c>
      <c r="E22" s="39">
        <v>0.37</v>
      </c>
      <c r="F22" s="39">
        <v>0.52</v>
      </c>
      <c r="G22" s="38">
        <f t="shared" si="0"/>
        <v>0.048100000000000004</v>
      </c>
      <c r="H22" s="38">
        <v>273.42</v>
      </c>
      <c r="I22" s="41">
        <f t="shared" si="1"/>
        <v>5684.407484407484</v>
      </c>
      <c r="J22" s="38" t="s">
        <v>191</v>
      </c>
    </row>
    <row r="23" spans="2:10" ht="12.75">
      <c r="B23" s="52"/>
      <c r="C23" s="38" t="s">
        <v>73</v>
      </c>
      <c r="D23" s="39">
        <v>0.55</v>
      </c>
      <c r="E23" s="39">
        <v>0.5</v>
      </c>
      <c r="F23" s="39">
        <v>0.65</v>
      </c>
      <c r="G23" s="38">
        <f t="shared" si="0"/>
        <v>0.17875000000000002</v>
      </c>
      <c r="H23" s="38">
        <v>273.42</v>
      </c>
      <c r="I23" s="41">
        <f t="shared" si="1"/>
        <v>1529.6223776223776</v>
      </c>
      <c r="J23" s="38" t="s">
        <v>192</v>
      </c>
    </row>
    <row r="24" spans="2:10" ht="12.75">
      <c r="B24" s="50"/>
      <c r="C24" s="38" t="s">
        <v>206</v>
      </c>
      <c r="D24" s="42">
        <v>0.22</v>
      </c>
      <c r="E24" s="42">
        <v>1.02</v>
      </c>
      <c r="F24" s="42">
        <v>1.02</v>
      </c>
      <c r="G24" s="38">
        <f t="shared" si="0"/>
        <v>0.228888</v>
      </c>
      <c r="H24" s="38">
        <v>400.716</v>
      </c>
      <c r="I24" s="41">
        <f t="shared" si="1"/>
        <v>1750.7077697389116</v>
      </c>
      <c r="J24" s="38" t="s">
        <v>200</v>
      </c>
    </row>
    <row r="25" spans="2:10" ht="12.75">
      <c r="B25" s="51" t="s">
        <v>205</v>
      </c>
      <c r="C25" s="38" t="s">
        <v>44</v>
      </c>
      <c r="D25" s="42">
        <v>0.15</v>
      </c>
      <c r="E25" s="42">
        <v>1.58</v>
      </c>
      <c r="F25" s="42">
        <v>0.58</v>
      </c>
      <c r="G25" s="38">
        <f t="shared" si="0"/>
        <v>0.13745999999999997</v>
      </c>
      <c r="H25" s="38">
        <v>400.716</v>
      </c>
      <c r="I25" s="41">
        <f t="shared" si="1"/>
        <v>2915.146224356177</v>
      </c>
      <c r="J25" s="38" t="s">
        <v>191</v>
      </c>
    </row>
    <row r="26" spans="2:10" ht="12.75">
      <c r="B26" s="52"/>
      <c r="C26" s="38" t="s">
        <v>207</v>
      </c>
      <c r="D26" s="42">
        <v>0.13</v>
      </c>
      <c r="E26" s="42">
        <v>0.29</v>
      </c>
      <c r="F26" s="42">
        <v>0.31</v>
      </c>
      <c r="G26" s="38">
        <f t="shared" si="0"/>
        <v>0.011687</v>
      </c>
      <c r="H26" s="38">
        <v>400.716</v>
      </c>
      <c r="I26" s="41">
        <f t="shared" si="1"/>
        <v>34287.32780011979</v>
      </c>
      <c r="J26" s="38" t="s">
        <v>192</v>
      </c>
    </row>
    <row r="27" spans="2:10" ht="12.75">
      <c r="B27" s="50"/>
      <c r="C27" s="38" t="s">
        <v>62</v>
      </c>
      <c r="D27" s="42">
        <v>0.12</v>
      </c>
      <c r="E27" s="42">
        <v>1</v>
      </c>
      <c r="F27" s="42">
        <v>0.38</v>
      </c>
      <c r="G27" s="38">
        <f t="shared" si="0"/>
        <v>0.0456</v>
      </c>
      <c r="H27" s="38">
        <v>140.989</v>
      </c>
      <c r="I27" s="38">
        <f t="shared" si="1"/>
        <v>3091.8640350877195</v>
      </c>
      <c r="J27" s="38" t="s">
        <v>200</v>
      </c>
    </row>
    <row r="28" spans="2:10" ht="12.75">
      <c r="B28" s="51" t="s">
        <v>208</v>
      </c>
      <c r="C28" s="38" t="s">
        <v>32</v>
      </c>
      <c r="D28" s="42">
        <v>0.34</v>
      </c>
      <c r="E28" s="42">
        <v>0.54</v>
      </c>
      <c r="F28" s="42">
        <v>0.42</v>
      </c>
      <c r="G28" s="38">
        <f t="shared" si="0"/>
        <v>0.077112</v>
      </c>
      <c r="H28" s="38">
        <v>140.989</v>
      </c>
      <c r="I28" s="38">
        <f t="shared" si="1"/>
        <v>1828.3665317979044</v>
      </c>
      <c r="J28" s="38" t="s">
        <v>191</v>
      </c>
    </row>
    <row r="29" spans="2:10" ht="12.75">
      <c r="B29" s="52"/>
      <c r="C29" s="1" t="s">
        <v>198</v>
      </c>
      <c r="D29" s="37">
        <v>0.12</v>
      </c>
      <c r="E29" s="37">
        <v>0.54</v>
      </c>
      <c r="F29" s="37">
        <v>0.34</v>
      </c>
      <c r="G29" s="38">
        <f t="shared" si="0"/>
        <v>0.022032</v>
      </c>
      <c r="H29" s="38">
        <v>140.989</v>
      </c>
      <c r="I29" s="38">
        <f t="shared" si="1"/>
        <v>6399.282861292666</v>
      </c>
      <c r="J29" s="1" t="s">
        <v>192</v>
      </c>
    </row>
  </sheetData>
  <mergeCells count="3">
    <mergeCell ref="C5:I6"/>
    <mergeCell ref="H10:H11"/>
    <mergeCell ref="D10:F10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</dc:creator>
  <cp:keywords/>
  <dc:description/>
  <cp:lastModifiedBy>MARCO</cp:lastModifiedBy>
  <cp:lastPrinted>2004-10-30T14:20:33Z</cp:lastPrinted>
  <dcterms:created xsi:type="dcterms:W3CDTF">2004-03-22T22:02:42Z</dcterms:created>
  <dcterms:modified xsi:type="dcterms:W3CDTF">2004-11-17T23:24:03Z</dcterms:modified>
  <cp:category/>
  <cp:version/>
  <cp:contentType/>
  <cp:contentStatus/>
</cp:coreProperties>
</file>