
<file path=[Content_Types].xml><?xml version="1.0" encoding="utf-8"?>
<Types xmlns="http://schemas.openxmlformats.org/package/2006/content-types">
  <Override PartName="/xl/pivotTables/pivotTable6.xml" ContentType="application/vnd.openxmlformats-officedocument.spreadsheetml.pivotTable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pivotCache/pivotCacheDefinition6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Records6.xml" ContentType="application/vnd.openxmlformats-officedocument.spreadsheetml.pivotCacheRecords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pivotTables/pivotTable3.xml" ContentType="application/vnd.openxmlformats-officedocument.spreadsheetml.pivotTable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PivotChartFilter="1" defaultThemeVersion="124226"/>
  <bookViews>
    <workbookView xWindow="240" yWindow="60" windowWidth="18735" windowHeight="6675" tabRatio="717"/>
  </bookViews>
  <sheets>
    <sheet name="Encuesta Real" sheetId="1" r:id="rId1"/>
    <sheet name="tabla dinamica" sheetId="20" r:id="rId2"/>
    <sheet name="Encuesta Real (2)" sheetId="23" r:id="rId3"/>
    <sheet name="Formato 2 (P.C.E.D.R.O)" sheetId="22" r:id="rId4"/>
    <sheet name="Hoja2" sheetId="25" r:id="rId5"/>
  </sheets>
  <definedNames>
    <definedName name="_xlnm._FilterDatabase" localSheetId="0" hidden="1">'Encuesta Real'!$A$3:$S$403</definedName>
    <definedName name="_xlnm._FilterDatabase" localSheetId="2" hidden="1">'Encuesta Real (2)'!$A$3:$S$3</definedName>
  </definedNames>
  <calcPr calcId="124519"/>
  <pivotCaches>
    <pivotCache cacheId="0" r:id="rId6"/>
    <pivotCache cacheId="1" r:id="rId7"/>
    <pivotCache cacheId="2" r:id="rId8"/>
    <pivotCache cacheId="3" r:id="rId9"/>
    <pivotCache cacheId="4" r:id="rId10"/>
    <pivotCache cacheId="5" r:id="rId11"/>
  </pivotCaches>
</workbook>
</file>

<file path=xl/calcChain.xml><?xml version="1.0" encoding="utf-8"?>
<calcChain xmlns="http://schemas.openxmlformats.org/spreadsheetml/2006/main">
  <c r="C330" i="20"/>
  <c r="C303"/>
  <c r="C275"/>
  <c r="C329"/>
  <c r="C328"/>
  <c r="C327"/>
  <c r="C326"/>
  <c r="C325"/>
  <c r="C302"/>
  <c r="C301"/>
  <c r="C300"/>
  <c r="C299"/>
  <c r="C298"/>
  <c r="C274"/>
  <c r="C273"/>
  <c r="C272"/>
  <c r="C250"/>
  <c r="C249"/>
  <c r="C248"/>
  <c r="B177"/>
  <c r="B176"/>
  <c r="B175"/>
  <c r="B174"/>
  <c r="B173"/>
  <c r="B172"/>
  <c r="E6"/>
  <c r="E29"/>
  <c r="E31"/>
  <c r="E55"/>
  <c r="E57"/>
  <c r="E59"/>
  <c r="E61"/>
  <c r="E63"/>
  <c r="D89"/>
  <c r="D91"/>
  <c r="D93"/>
  <c r="D96"/>
  <c r="D98"/>
  <c r="D100"/>
  <c r="D102"/>
  <c r="C201"/>
  <c r="C223"/>
  <c r="C225"/>
  <c r="E5"/>
  <c r="E7"/>
  <c r="E28"/>
  <c r="E30"/>
  <c r="E32"/>
  <c r="E54"/>
  <c r="E56"/>
  <c r="E58"/>
  <c r="E60"/>
  <c r="E62"/>
  <c r="E64"/>
  <c r="D88"/>
  <c r="D90"/>
  <c r="D92"/>
  <c r="D94"/>
  <c r="E95"/>
  <c r="E97"/>
  <c r="D99"/>
  <c r="D101"/>
  <c r="D103"/>
  <c r="E104"/>
  <c r="C200"/>
  <c r="C224"/>
  <c r="C251"/>
  <c r="B178"/>
  <c r="C172"/>
  <c r="C202"/>
  <c r="E105"/>
  <c r="D95"/>
  <c r="E65"/>
  <c r="E33"/>
  <c r="E8"/>
  <c r="C226"/>
  <c r="D104"/>
  <c r="C175"/>
  <c r="C177"/>
  <c r="C173"/>
  <c r="C176"/>
  <c r="C174"/>
  <c r="C178"/>
</calcChain>
</file>

<file path=xl/sharedStrings.xml><?xml version="1.0" encoding="utf-8"?>
<sst xmlns="http://schemas.openxmlformats.org/spreadsheetml/2006/main" count="16205" uniqueCount="93">
  <si>
    <t>N.- de Encuesta</t>
  </si>
  <si>
    <t>Genero</t>
  </si>
  <si>
    <t>PREGUNTAS</t>
  </si>
  <si>
    <t>1. ¿Al momento de elegir un Lubricante para su vehiculo cual prefiere?</t>
  </si>
  <si>
    <t>2. ¿De acuerdo a la contestacion de la pregunta 1 Que Lubricante Utiliza?</t>
  </si>
  <si>
    <t>Nacionales</t>
  </si>
  <si>
    <t>Extranjeros</t>
  </si>
  <si>
    <t>3. ¿Cuántos kilòmetros recorre en promedio su vehiculo con el aceite lubricante que usted utiliza?</t>
  </si>
  <si>
    <t>4. ¿Por qué utiliza este Lubricante? (elija hasta 3 opciones)</t>
  </si>
  <si>
    <t>Precio</t>
  </si>
  <si>
    <t>Calidad</t>
  </si>
  <si>
    <t>Experiencia</t>
  </si>
  <si>
    <t>Duracion</t>
  </si>
  <si>
    <t>Recomendación de Otras Personas</t>
  </si>
  <si>
    <t>Otros (Especifique)</t>
  </si>
  <si>
    <t>5. ¿Si saldria al mercado un nuevo Aceite de Lubricante que le proporcione una mayor duracion en l kilometraje, estaria dispuesto a utilizarlo?</t>
  </si>
  <si>
    <t>6. ¿Cuánto estaria dispuesto a pagar por el?</t>
  </si>
  <si>
    <t>7. ¿Qué beneficios le gustaria que le brinde el nuevo aceite lubricante? (Enumere del 1 al 4 de acuerdo al grado de importancia; 1 muy importante, 2 importante 3 medianamente importante, 4 poco importante</t>
  </si>
  <si>
    <t>Intervalos mas largos de tiempo entre cambios de aceite</t>
  </si>
  <si>
    <t>Mayor vida util del motor</t>
  </si>
  <si>
    <t xml:space="preserve">Ahorrar combustible </t>
  </si>
  <si>
    <t>Femenino</t>
  </si>
  <si>
    <t>Extranjero</t>
  </si>
  <si>
    <t>Penzoil</t>
  </si>
  <si>
    <t>N/A</t>
  </si>
  <si>
    <t>SI</t>
  </si>
  <si>
    <t>Masculino</t>
  </si>
  <si>
    <t>Terpel</t>
  </si>
  <si>
    <t>Indiferente</t>
  </si>
  <si>
    <t>Valvoline</t>
  </si>
  <si>
    <t>Amalie</t>
  </si>
  <si>
    <t>Kendall</t>
  </si>
  <si>
    <t>Esson</t>
  </si>
  <si>
    <t>Mobil</t>
  </si>
  <si>
    <t>Texaco-Hav.</t>
  </si>
  <si>
    <t>Horse Power</t>
  </si>
  <si>
    <t>NO</t>
  </si>
  <si>
    <t>Nacional</t>
  </si>
  <si>
    <t>Gulf</t>
  </si>
  <si>
    <t>Golden Bear</t>
  </si>
  <si>
    <t>Total general</t>
  </si>
  <si>
    <t>Cuenta de Genero</t>
  </si>
  <si>
    <t>Cuenta de 1. ¿Al momento de elegir un Lubricante para su vehiculo cual prefiere?</t>
  </si>
  <si>
    <t>Cuenta de Extranjeros</t>
  </si>
  <si>
    <t>Total</t>
  </si>
  <si>
    <t>23 a 26</t>
  </si>
  <si>
    <t>PDV</t>
  </si>
  <si>
    <t>20 a 23</t>
  </si>
  <si>
    <t>26 a 29</t>
  </si>
  <si>
    <t>Reducir el consumo de aceite por Kilometraje</t>
  </si>
  <si>
    <t>si</t>
  </si>
  <si>
    <t>Costumbre</t>
  </si>
  <si>
    <t>Viene sellado en lata</t>
  </si>
  <si>
    <t>Chevron</t>
  </si>
  <si>
    <t>Castrol</t>
  </si>
  <si>
    <t>Total Masculino</t>
  </si>
  <si>
    <t>Total Extranjero</t>
  </si>
  <si>
    <t>Total Indiferente</t>
  </si>
  <si>
    <t>Total Nacional</t>
  </si>
  <si>
    <t>Cuenta de Nacionales</t>
  </si>
  <si>
    <t>como saco el kilometraje vs. Aceites nacionales y extranjeros</t>
  </si>
  <si>
    <t>Total Calidad</t>
  </si>
  <si>
    <t>Total Precio</t>
  </si>
  <si>
    <t>Total Experiencia</t>
  </si>
  <si>
    <t>Total Duracion</t>
  </si>
  <si>
    <t>Total Recomendación de Otras Personas</t>
  </si>
  <si>
    <t>Cuenta de 5. ¿Si saldria al mercado un nuevo Aceite de Lubricante que le proporcione una mayor duracion en l kilometraje, estaria dispuesto a utilizarlo?</t>
  </si>
  <si>
    <t>Cuenta de 6. ¿Cuánto estaria dispuesto a pagar por el?</t>
  </si>
  <si>
    <t>Cuenta de Intervalos mas largos de tiempo entre cambios de aceite</t>
  </si>
  <si>
    <t>Importante</t>
  </si>
  <si>
    <t>Muy Importante</t>
  </si>
  <si>
    <t>Medianamente Importancia</t>
  </si>
  <si>
    <t>Medianamente Importante</t>
  </si>
  <si>
    <t>Poco Importante</t>
  </si>
  <si>
    <t>Cuenta de Mayor vida util del motor</t>
  </si>
  <si>
    <t>Cuenta de Reducir el consumo de aceite por Kilometraje</t>
  </si>
  <si>
    <t xml:space="preserve">Cuenta de Ahorrar combustible </t>
  </si>
  <si>
    <t>Datos de la enuesta</t>
  </si>
  <si>
    <t>Porque utiliza el Lubricante (Nacional o Extranjero)</t>
  </si>
  <si>
    <t>Motivos</t>
  </si>
  <si>
    <t>Cantidades</t>
  </si>
  <si>
    <t xml:space="preserve">Duracion </t>
  </si>
  <si>
    <t>Recomendado</t>
  </si>
  <si>
    <t>Otros</t>
  </si>
  <si>
    <t>Porcentaje</t>
  </si>
  <si>
    <t>En Lubricantes Nacionales cual utiliza?</t>
  </si>
  <si>
    <t>En Lubricantes Extranjeros cual utiliza</t>
  </si>
  <si>
    <t>Pregunta # 4.- ¿Por què utiliza este lubricante?</t>
  </si>
  <si>
    <t>Duraciòn</t>
  </si>
  <si>
    <t>Recomendaciòn de Otras Personas</t>
  </si>
  <si>
    <t>Otros. (Costumbre, Viene sellado en lata)</t>
  </si>
  <si>
    <t>Porcentajes</t>
  </si>
  <si>
    <t>PREGUNTA #  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</si>
</sst>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/>
    <xf numFmtId="0" fontId="0" fillId="0" borderId="7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3" fillId="0" borderId="13" xfId="0" applyFont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0" xfId="0" applyFill="1"/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0" fontId="0" fillId="0" borderId="18" xfId="0" applyBorder="1"/>
    <xf numFmtId="10" fontId="1" fillId="0" borderId="0" xfId="1" applyNumberFormat="1" applyFont="1"/>
    <xf numFmtId="10" fontId="0" fillId="0" borderId="18" xfId="0" applyNumberFormat="1" applyBorder="1"/>
    <xf numFmtId="0" fontId="0" fillId="0" borderId="18" xfId="0" applyFill="1" applyBorder="1"/>
    <xf numFmtId="10" fontId="1" fillId="0" borderId="18" xfId="1" applyNumberFormat="1" applyFont="1" applyBorder="1"/>
    <xf numFmtId="0" fontId="0" fillId="0" borderId="18" xfId="0" pivotButton="1" applyBorder="1"/>
    <xf numFmtId="0" fontId="0" fillId="0" borderId="18" xfId="0" applyNumberFormat="1" applyBorder="1"/>
    <xf numFmtId="10" fontId="1" fillId="0" borderId="18" xfId="1" applyNumberFormat="1" applyFont="1" applyBorder="1"/>
    <xf numFmtId="10" fontId="2" fillId="0" borderId="18" xfId="1" applyNumberFormat="1" applyFont="1" applyBorder="1"/>
    <xf numFmtId="10" fontId="4" fillId="0" borderId="18" xfId="1" applyNumberFormat="1" applyFont="1" applyBorder="1"/>
    <xf numFmtId="10" fontId="2" fillId="0" borderId="18" xfId="0" applyNumberFormat="1" applyFont="1" applyBorder="1"/>
    <xf numFmtId="10" fontId="1" fillId="0" borderId="18" xfId="1" applyNumberFormat="1" applyFont="1" applyBorder="1"/>
    <xf numFmtId="10" fontId="0" fillId="0" borderId="0" xfId="0" applyNumberFormat="1" applyBorder="1"/>
    <xf numFmtId="10" fontId="1" fillId="0" borderId="0" xfId="1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</cellXfs>
  <cellStyles count="2">
    <cellStyle name="Normal" xfId="0" builtinId="0"/>
    <cellStyle name="Porcentual" xfId="1" builtinId="5"/>
  </cellStyles>
  <dxfs count="4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pivotCacheDefinition" Target="pivotCache/pivotCacheDefinition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pivotSource>
    <c:name>[Resultados de Ecuestas.xlsx]tabla dinamica!Tabla dinámica8</c:name>
    <c:fmtId val="0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/>
              <a:t>En lubricantes Extranjeros cuales utilizan</a:t>
            </a:r>
          </a:p>
        </c:rich>
      </c:tx>
    </c:title>
    <c:pivotFmts>
      <c:pivotFmt>
        <c:idx val="0"/>
        <c:spPr>
          <a:solidFill>
            <a:schemeClr val="accent2"/>
          </a:solidFill>
          <a:ln>
            <a:solidFill>
              <a:sysClr val="windowText" lastClr="000000"/>
            </a:solidFill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C"/>
            </a:p>
          </c:txPr>
          <c:showVal val="1"/>
        </c:dLbl>
      </c:pivotFmt>
      <c:pivotFmt>
        <c:idx val="1"/>
        <c:spPr>
          <a:solidFill>
            <a:schemeClr val="accent1"/>
          </a:solidFill>
          <a:ln>
            <a:solidFill>
              <a:sysClr val="windowText" lastClr="000000"/>
            </a:solidFill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C"/>
            </a:p>
          </c:txPr>
          <c:showVal val="1"/>
        </c:dLbl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'tabla dinamica'!$B$52:$B$53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</c:spPr>
          <c:dLbls>
            <c:spPr/>
            <c:txPr>
              <a:bodyPr/>
              <a:lstStyle/>
              <a:p>
                <a:pPr>
                  <a:defRPr/>
                </a:pPr>
                <a:endParaRPr lang="es-EC"/>
              </a:p>
            </c:txPr>
            <c:showVal val="1"/>
          </c:dLbls>
          <c:cat>
            <c:strRef>
              <c:f>'tabla dinamica'!$A$54:$A$65</c:f>
              <c:strCache>
                <c:ptCount val="11"/>
                <c:pt idx="0">
                  <c:v>Amalie</c:v>
                </c:pt>
                <c:pt idx="1">
                  <c:v>Castrol</c:v>
                </c:pt>
                <c:pt idx="2">
                  <c:v>Chevron</c:v>
                </c:pt>
                <c:pt idx="3">
                  <c:v>Esson</c:v>
                </c:pt>
                <c:pt idx="4">
                  <c:v>Horse Power</c:v>
                </c:pt>
                <c:pt idx="5">
                  <c:v>Kendall</c:v>
                </c:pt>
                <c:pt idx="6">
                  <c:v>Mobil</c:v>
                </c:pt>
                <c:pt idx="7">
                  <c:v>N/A</c:v>
                </c:pt>
                <c:pt idx="8">
                  <c:v>PDV</c:v>
                </c:pt>
                <c:pt idx="9">
                  <c:v>Penzoil</c:v>
                </c:pt>
                <c:pt idx="10">
                  <c:v>Terpel</c:v>
                </c:pt>
              </c:strCache>
            </c:strRef>
          </c:cat>
          <c:val>
            <c:numRef>
              <c:f>'tabla dinamica'!$B$54:$B$65</c:f>
              <c:numCache>
                <c:formatCode>General</c:formatCode>
                <c:ptCount val="11"/>
                <c:pt idx="0">
                  <c:v>11</c:v>
                </c:pt>
                <c:pt idx="3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26</c:v>
                </c:pt>
                <c:pt idx="9">
                  <c:v>21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'tabla dinamica'!$C$52:$C$53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</c:spPr>
          <c:dLbls>
            <c:spPr/>
            <c:txPr>
              <a:bodyPr/>
              <a:lstStyle/>
              <a:p>
                <a:pPr>
                  <a:defRPr/>
                </a:pPr>
                <a:endParaRPr lang="es-EC"/>
              </a:p>
            </c:txPr>
            <c:showVal val="1"/>
          </c:dLbls>
          <c:cat>
            <c:strRef>
              <c:f>'tabla dinamica'!$A$54:$A$65</c:f>
              <c:strCache>
                <c:ptCount val="11"/>
                <c:pt idx="0">
                  <c:v>Amalie</c:v>
                </c:pt>
                <c:pt idx="1">
                  <c:v>Castrol</c:v>
                </c:pt>
                <c:pt idx="2">
                  <c:v>Chevron</c:v>
                </c:pt>
                <c:pt idx="3">
                  <c:v>Esson</c:v>
                </c:pt>
                <c:pt idx="4">
                  <c:v>Horse Power</c:v>
                </c:pt>
                <c:pt idx="5">
                  <c:v>Kendall</c:v>
                </c:pt>
                <c:pt idx="6">
                  <c:v>Mobil</c:v>
                </c:pt>
                <c:pt idx="7">
                  <c:v>N/A</c:v>
                </c:pt>
                <c:pt idx="8">
                  <c:v>PDV</c:v>
                </c:pt>
                <c:pt idx="9">
                  <c:v>Penzoil</c:v>
                </c:pt>
                <c:pt idx="10">
                  <c:v>Terpel</c:v>
                </c:pt>
              </c:strCache>
            </c:strRef>
          </c:cat>
          <c:val>
            <c:numRef>
              <c:f>'tabla dinamica'!$C$54:$C$65</c:f>
              <c:numCache>
                <c:formatCode>General</c:formatCode>
                <c:ptCount val="11"/>
                <c:pt idx="0">
                  <c:v>29</c:v>
                </c:pt>
                <c:pt idx="1">
                  <c:v>1</c:v>
                </c:pt>
                <c:pt idx="2">
                  <c:v>1</c:v>
                </c:pt>
                <c:pt idx="3">
                  <c:v>12</c:v>
                </c:pt>
                <c:pt idx="4">
                  <c:v>4</c:v>
                </c:pt>
                <c:pt idx="5">
                  <c:v>42</c:v>
                </c:pt>
                <c:pt idx="6">
                  <c:v>18</c:v>
                </c:pt>
                <c:pt idx="7">
                  <c:v>102</c:v>
                </c:pt>
                <c:pt idx="8">
                  <c:v>4</c:v>
                </c:pt>
                <c:pt idx="9">
                  <c:v>95</c:v>
                </c:pt>
                <c:pt idx="10">
                  <c:v>19</c:v>
                </c:pt>
              </c:numCache>
            </c:numRef>
          </c:val>
        </c:ser>
        <c:axId val="114717440"/>
        <c:axId val="114718976"/>
      </c:barChart>
      <c:catAx>
        <c:axId val="114717440"/>
        <c:scaling>
          <c:orientation val="minMax"/>
        </c:scaling>
        <c:axPos val="l"/>
        <c:numFmt formatCode="General" sourceLinked="1"/>
        <c:majorTickMark val="none"/>
        <c:tickLblPos val="nextTo"/>
        <c:crossAx val="114718976"/>
        <c:crosses val="autoZero"/>
        <c:lblAlgn val="ctr"/>
        <c:lblOffset val="100"/>
      </c:catAx>
      <c:valAx>
        <c:axId val="114718976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11471744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pivotSource>
    <c:name>[Resultados de Ecuestas.xlsx]tabla dinamica!Tabla dinámica15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 sz="1600" b="1" i="0" u="none" strike="noStrike" baseline="0"/>
              <a:t>Reducir el consumo de aceite por Kilometraje</a:t>
            </a:r>
            <a:endParaRPr lang="en-US" sz="1600"/>
          </a:p>
        </c:rich>
      </c:tx>
      <c:layout/>
    </c:title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EC"/>
            </a:p>
          </c:txPr>
          <c:showVal val="1"/>
        </c:dLbl>
      </c:pivotFmt>
      <c:pivotFmt>
        <c:idx val="1"/>
        <c:spPr>
          <a:ln>
            <a:solidFill>
              <a:sysClr val="windowText" lastClr="000000"/>
            </a:solidFill>
          </a:ln>
        </c:spPr>
      </c:pivotFmt>
      <c:pivotFmt>
        <c:idx val="2"/>
        <c:spPr>
          <a:solidFill>
            <a:schemeClr val="accent2"/>
          </a:solidFill>
          <a:ln w="25400" cap="flat" cmpd="sng" algn="ctr">
            <a:solidFill>
              <a:schemeClr val="accent2">
                <a:shade val="50000"/>
              </a:schemeClr>
            </a:solidFill>
            <a:prstDash val="solid"/>
          </a:ln>
          <a:effectLst/>
        </c:spPr>
      </c:pivotFmt>
      <c:pivotFmt>
        <c:idx val="3"/>
        <c:spPr>
          <a:ln>
            <a:solidFill>
              <a:sysClr val="windowText" lastClr="000000"/>
            </a:solidFill>
          </a:ln>
        </c:spPr>
      </c:pivotFmt>
      <c:pivotFmt>
        <c:idx val="4"/>
        <c:spPr>
          <a:ln>
            <a:solidFill>
              <a:sysClr val="windowText" lastClr="000000"/>
            </a:solidFill>
          </a:ln>
        </c:spPr>
      </c:pivotFmt>
      <c:pivotFmt>
        <c:idx val="5"/>
        <c:spPr>
          <a:ln>
            <a:solidFill>
              <a:sysClr val="windowText" lastClr="000000"/>
            </a:solidFill>
          </a:ln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'tabla dinamica'!$B$296:$B$297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25400" cap="flat" cmpd="sng" algn="ctr">
                <a:solidFill>
                  <a:schemeClr val="accent2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"/>
            <c:spPr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ln>
                <a:solidFill>
                  <a:sysClr val="windowText" lastClr="000000"/>
                </a:solidFill>
              </a:ln>
            </c:spPr>
          </c:dPt>
          <c:dLbls>
            <c:spPr/>
            <c:txPr>
              <a:bodyPr/>
              <a:lstStyle/>
              <a:p>
                <a:pPr>
                  <a:defRPr/>
                </a:pPr>
                <a:endParaRPr lang="es-EC"/>
              </a:p>
            </c:txPr>
            <c:showVal val="1"/>
            <c:showLeaderLines val="1"/>
          </c:dLbls>
          <c:cat>
            <c:strRef>
              <c:f>'tabla dinamica'!$A$298:$A$303</c:f>
              <c:strCache>
                <c:ptCount val="5"/>
                <c:pt idx="0">
                  <c:v>Importante</c:v>
                </c:pt>
                <c:pt idx="1">
                  <c:v>Medianamente Importancia</c:v>
                </c:pt>
                <c:pt idx="2">
                  <c:v>Medianamente Importante</c:v>
                </c:pt>
                <c:pt idx="3">
                  <c:v>Muy Importante</c:v>
                </c:pt>
                <c:pt idx="4">
                  <c:v>Poco Importante</c:v>
                </c:pt>
              </c:strCache>
            </c:strRef>
          </c:cat>
          <c:val>
            <c:numRef>
              <c:f>'tabla dinamica'!$B$298:$B$303</c:f>
              <c:numCache>
                <c:formatCode>General</c:formatCode>
                <c:ptCount val="5"/>
                <c:pt idx="0">
                  <c:v>53</c:v>
                </c:pt>
                <c:pt idx="1">
                  <c:v>1</c:v>
                </c:pt>
                <c:pt idx="2">
                  <c:v>5</c:v>
                </c:pt>
                <c:pt idx="3">
                  <c:v>301</c:v>
                </c:pt>
                <c:pt idx="4">
                  <c:v>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pivotSource>
    <c:name>[Resultados de Ecuestas.xlsx]tabla dinamica!Tabla dinámica16</c:name>
    <c:fmtId val="0"/>
  </c:pivotSource>
  <c:chart>
    <c:title>
      <c:tx>
        <c:rich>
          <a:bodyPr/>
          <a:lstStyle/>
          <a:p>
            <a:pPr>
              <a:defRPr sz="1600"/>
            </a:pPr>
            <a:r>
              <a:rPr lang="es-ES" sz="1600" b="1" i="0" u="none" strike="noStrike" baseline="0"/>
              <a:t>Ahorrar combustible </a:t>
            </a:r>
            <a:endParaRPr lang="en-US" sz="1600"/>
          </a:p>
        </c:rich>
      </c:tx>
      <c:layout/>
    </c:title>
    <c:pivotFmts>
      <c:pivotFmt>
        <c:idx val="0"/>
        <c:spPr>
          <a:ln>
            <a:solidFill>
              <a:sysClr val="windowText" lastClr="000000"/>
            </a:solidFill>
          </a:ln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EC"/>
            </a:p>
          </c:txPr>
          <c:showVal val="1"/>
        </c:dLbl>
      </c:pivotFmt>
      <c:pivotFmt>
        <c:idx val="1"/>
        <c:spPr>
          <a:ln>
            <a:solidFill>
              <a:sysClr val="windowText" lastClr="000000"/>
            </a:solidFill>
          </a:ln>
        </c:spPr>
      </c:pivotFmt>
      <c:pivotFmt>
        <c:idx val="2"/>
        <c:spPr>
          <a:solidFill>
            <a:schemeClr val="accent2"/>
          </a:solidFill>
          <a:ln w="25400" cap="flat" cmpd="sng" algn="ctr">
            <a:solidFill>
              <a:schemeClr val="accent2">
                <a:shade val="50000"/>
              </a:schemeClr>
            </a:solidFill>
            <a:prstDash val="solid"/>
          </a:ln>
          <a:effectLst/>
        </c:spPr>
      </c:pivotFmt>
      <c:pivotFmt>
        <c:idx val="3"/>
        <c:spPr>
          <a:ln>
            <a:solidFill>
              <a:sysClr val="windowText" lastClr="000000"/>
            </a:solidFill>
          </a:ln>
        </c:spPr>
      </c:pivotFmt>
      <c:pivotFmt>
        <c:idx val="4"/>
        <c:spPr>
          <a:ln>
            <a:solidFill>
              <a:sysClr val="windowText" lastClr="000000"/>
            </a:solidFill>
          </a:ln>
        </c:spPr>
      </c:pivotFmt>
      <c:pivotFmt>
        <c:idx val="5"/>
        <c:spPr>
          <a:ln>
            <a:solidFill>
              <a:sysClr val="windowText" lastClr="000000"/>
            </a:solidFill>
          </a:ln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'tabla dinamica'!$B$323:$B$324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</c:dPt>
          <c:dPt>
            <c:idx val="1"/>
            <c:spPr>
              <a:solidFill>
                <a:schemeClr val="accent2"/>
              </a:solidFill>
              <a:ln w="25400" cap="flat" cmpd="sng" algn="ctr">
                <a:solidFill>
                  <a:schemeClr val="accent2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"/>
          </c:dPt>
          <c:dPt>
            <c:idx val="3"/>
          </c:dPt>
          <c:dPt>
            <c:idx val="4"/>
          </c:dPt>
          <c:dLbls>
            <c:spPr/>
            <c:txPr>
              <a:bodyPr/>
              <a:lstStyle/>
              <a:p>
                <a:pPr>
                  <a:defRPr/>
                </a:pPr>
                <a:endParaRPr lang="es-EC"/>
              </a:p>
            </c:txPr>
            <c:showVal val="1"/>
            <c:showLeaderLines val="1"/>
          </c:dLbls>
          <c:cat>
            <c:strRef>
              <c:f>'tabla dinamica'!$A$325:$A$330</c:f>
              <c:strCache>
                <c:ptCount val="5"/>
                <c:pt idx="0">
                  <c:v>Importante</c:v>
                </c:pt>
                <c:pt idx="1">
                  <c:v>Medianamente Importancia</c:v>
                </c:pt>
                <c:pt idx="2">
                  <c:v>Medianamente Importante</c:v>
                </c:pt>
                <c:pt idx="3">
                  <c:v>Muy Importante</c:v>
                </c:pt>
                <c:pt idx="4">
                  <c:v>Poco Importante</c:v>
                </c:pt>
              </c:strCache>
            </c:strRef>
          </c:cat>
          <c:val>
            <c:numRef>
              <c:f>'tabla dinamica'!$B$325:$B$330</c:f>
              <c:numCache>
                <c:formatCode>General</c:formatCode>
                <c:ptCount val="5"/>
                <c:pt idx="0">
                  <c:v>68</c:v>
                </c:pt>
                <c:pt idx="1">
                  <c:v>1</c:v>
                </c:pt>
                <c:pt idx="2">
                  <c:v>4</c:v>
                </c:pt>
                <c:pt idx="3">
                  <c:v>286</c:v>
                </c:pt>
                <c:pt idx="4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/>
            </a:pPr>
            <a:r>
              <a:rPr lang="en-US" sz="1600"/>
              <a:t>Porque utiliza el Lubricante (Nacional o Extranjero)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Hoja2!$B$3:$B$4</c:f>
              <c:strCache>
                <c:ptCount val="1"/>
                <c:pt idx="0">
                  <c:v>Porque utiliza el Lubricante (Nacional o Extranjero) Cantidades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showVal val="1"/>
            <c:showLeaderLines val="1"/>
          </c:dLbls>
          <c:cat>
            <c:strRef>
              <c:f>Hoja2!$A$5:$A$10</c:f>
              <c:strCache>
                <c:ptCount val="6"/>
                <c:pt idx="0">
                  <c:v>Precio</c:v>
                </c:pt>
                <c:pt idx="1">
                  <c:v>Calidad</c:v>
                </c:pt>
                <c:pt idx="2">
                  <c:v>Experiencia</c:v>
                </c:pt>
                <c:pt idx="3">
                  <c:v>Duracion </c:v>
                </c:pt>
                <c:pt idx="4">
                  <c:v>Recomendado</c:v>
                </c:pt>
                <c:pt idx="5">
                  <c:v>Otros</c:v>
                </c:pt>
              </c:strCache>
            </c:strRef>
          </c:cat>
          <c:val>
            <c:numRef>
              <c:f>Hoja2!$B$5:$B$10</c:f>
              <c:numCache>
                <c:formatCode>General</c:formatCode>
                <c:ptCount val="6"/>
                <c:pt idx="0">
                  <c:v>248</c:v>
                </c:pt>
                <c:pt idx="1">
                  <c:v>468</c:v>
                </c:pt>
                <c:pt idx="2">
                  <c:v>140</c:v>
                </c:pt>
                <c:pt idx="3">
                  <c:v>144</c:v>
                </c:pt>
                <c:pt idx="4">
                  <c:v>77</c:v>
                </c:pt>
                <c:pt idx="5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pivotSource>
    <c:name>[Resultados de Ecuestas.xlsx]tabla dinamica!Tabla dinámica5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 sz="1400"/>
              <a:t>Al</a:t>
            </a:r>
            <a:r>
              <a:rPr lang="es-ES" sz="1400" baseline="0"/>
              <a:t> momento de elegir un Lubricante cual prefiere</a:t>
            </a:r>
            <a:endParaRPr lang="es-ES" sz="1400"/>
          </a:p>
        </c:rich>
      </c:tx>
    </c:title>
    <c:pivotFmts>
      <c:pivotFmt>
        <c:idx val="0"/>
        <c:spPr>
          <a:solidFill>
            <a:schemeClr val="accent2">
              <a:lumMod val="75000"/>
            </a:schemeClr>
          </a:solidFill>
          <a:ln>
            <a:solidFill>
              <a:sysClr val="windowText" lastClr="000000"/>
            </a:solidFill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C"/>
            </a:p>
          </c:txPr>
          <c:showVal val="1"/>
        </c:dLbl>
      </c:pivotFmt>
      <c:pivotFmt>
        <c:idx val="1"/>
        <c:spPr>
          <a:solidFill>
            <a:schemeClr val="tx2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C"/>
            </a:p>
          </c:txPr>
          <c:showVal val="1"/>
        </c:dLbl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'tabla dinamica'!$B$3:$B$4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dLbls>
            <c:spPr/>
            <c:txPr>
              <a:bodyPr/>
              <a:lstStyle/>
              <a:p>
                <a:pPr>
                  <a:defRPr/>
                </a:pPr>
                <a:endParaRPr lang="es-EC"/>
              </a:p>
            </c:txPr>
            <c:showVal val="1"/>
          </c:dLbls>
          <c:cat>
            <c:strRef>
              <c:f>'tabla dinamica'!$A$5:$A$8</c:f>
              <c:strCache>
                <c:ptCount val="3"/>
                <c:pt idx="0">
                  <c:v>Extranjero</c:v>
                </c:pt>
                <c:pt idx="1">
                  <c:v>Indiferente</c:v>
                </c:pt>
                <c:pt idx="2">
                  <c:v>Nacional</c:v>
                </c:pt>
              </c:strCache>
            </c:strRef>
          </c:cat>
          <c:val>
            <c:numRef>
              <c:f>'tabla dinamica'!$B$5:$B$8</c:f>
              <c:numCache>
                <c:formatCode>General</c:formatCode>
                <c:ptCount val="3"/>
                <c:pt idx="0">
                  <c:v>38</c:v>
                </c:pt>
                <c:pt idx="1">
                  <c:v>9</c:v>
                </c:pt>
                <c:pt idx="2">
                  <c:v>26</c:v>
                </c:pt>
              </c:numCache>
            </c:numRef>
          </c:val>
        </c:ser>
        <c:ser>
          <c:idx val="1"/>
          <c:order val="1"/>
          <c:tx>
            <c:strRef>
              <c:f>'tabla dinamica'!$C$3:$C$4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dLbls>
            <c:spPr/>
            <c:txPr>
              <a:bodyPr/>
              <a:lstStyle/>
              <a:p>
                <a:pPr>
                  <a:defRPr/>
                </a:pPr>
                <a:endParaRPr lang="es-EC"/>
              </a:p>
            </c:txPr>
            <c:showVal val="1"/>
          </c:dLbls>
          <c:cat>
            <c:strRef>
              <c:f>'tabla dinamica'!$A$5:$A$8</c:f>
              <c:strCache>
                <c:ptCount val="3"/>
                <c:pt idx="0">
                  <c:v>Extranjero</c:v>
                </c:pt>
                <c:pt idx="1">
                  <c:v>Indiferente</c:v>
                </c:pt>
                <c:pt idx="2">
                  <c:v>Nacional</c:v>
                </c:pt>
              </c:strCache>
            </c:strRef>
          </c:cat>
          <c:val>
            <c:numRef>
              <c:f>'tabla dinamica'!$C$5:$C$8</c:f>
              <c:numCache>
                <c:formatCode>General</c:formatCode>
                <c:ptCount val="3"/>
                <c:pt idx="0">
                  <c:v>212</c:v>
                </c:pt>
                <c:pt idx="1">
                  <c:v>12</c:v>
                </c:pt>
                <c:pt idx="2">
                  <c:v>103</c:v>
                </c:pt>
              </c:numCache>
            </c:numRef>
          </c:val>
        </c:ser>
        <c:axId val="114761088"/>
        <c:axId val="114771072"/>
      </c:barChart>
      <c:catAx>
        <c:axId val="114761088"/>
        <c:scaling>
          <c:orientation val="minMax"/>
        </c:scaling>
        <c:axPos val="l"/>
        <c:numFmt formatCode="General" sourceLinked="1"/>
        <c:majorTickMark val="none"/>
        <c:tickLblPos val="nextTo"/>
        <c:crossAx val="114771072"/>
        <c:crosses val="autoZero"/>
        <c:lblAlgn val="ctr"/>
        <c:lblOffset val="100"/>
      </c:catAx>
      <c:valAx>
        <c:axId val="114771072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1147610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pivotSource>
    <c:name>[Resultados de Ecuestas.xlsx]tabla dinamica!Tabla dinámica7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 sz="1400"/>
              <a:t>En</a:t>
            </a:r>
            <a:r>
              <a:rPr lang="es-ES" sz="1400" baseline="0"/>
              <a:t> lubricantes Nacionales cuales utilizan</a:t>
            </a:r>
            <a:endParaRPr lang="es-ES" sz="1400"/>
          </a:p>
        </c:rich>
      </c:tx>
    </c:title>
    <c:pivotFmts>
      <c:pivotFmt>
        <c:idx val="0"/>
        <c:spPr>
          <a:solidFill>
            <a:schemeClr val="accent2"/>
          </a:solidFill>
          <a:ln>
            <a:solidFill>
              <a:sysClr val="windowText" lastClr="000000"/>
            </a:solidFill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C"/>
            </a:p>
          </c:txPr>
          <c:showVal val="1"/>
        </c:dLbl>
      </c:pivotFmt>
      <c:pivotFmt>
        <c:idx val="1"/>
        <c:spPr>
          <a:solidFill>
            <a:schemeClr val="accent1"/>
          </a:solidFill>
          <a:ln>
            <a:solidFill>
              <a:sysClr val="windowText" lastClr="000000"/>
            </a:solidFill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C"/>
            </a:p>
          </c:txPr>
          <c:showVal val="1"/>
        </c:dLbl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'tabla dinamica'!$B$26:$B$27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</c:spPr>
          <c:dLbls>
            <c:spPr/>
            <c:txPr>
              <a:bodyPr/>
              <a:lstStyle/>
              <a:p>
                <a:pPr>
                  <a:defRPr/>
                </a:pPr>
                <a:endParaRPr lang="es-EC"/>
              </a:p>
            </c:txPr>
            <c:showVal val="1"/>
          </c:dLbls>
          <c:cat>
            <c:strRef>
              <c:f>'tabla dinamica'!$A$28:$A$33</c:f>
              <c:strCache>
                <c:ptCount val="5"/>
                <c:pt idx="0">
                  <c:v>Golden Bear</c:v>
                </c:pt>
                <c:pt idx="1">
                  <c:v>Gulf</c:v>
                </c:pt>
                <c:pt idx="2">
                  <c:v>N/A</c:v>
                </c:pt>
                <c:pt idx="3">
                  <c:v>Texaco-Hav.</c:v>
                </c:pt>
                <c:pt idx="4">
                  <c:v>Valvoline</c:v>
                </c:pt>
              </c:strCache>
            </c:strRef>
          </c:cat>
          <c:val>
            <c:numRef>
              <c:f>'tabla dinamica'!$B$28:$B$33</c:f>
              <c:numCache>
                <c:formatCode>General</c:formatCode>
                <c:ptCount val="5"/>
                <c:pt idx="0">
                  <c:v>8</c:v>
                </c:pt>
                <c:pt idx="1">
                  <c:v>2</c:v>
                </c:pt>
                <c:pt idx="2">
                  <c:v>38</c:v>
                </c:pt>
                <c:pt idx="3">
                  <c:v>19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'tabla dinamica'!$C$26:$C$27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</c:spPr>
          <c:dLbls>
            <c:spPr/>
            <c:txPr>
              <a:bodyPr/>
              <a:lstStyle/>
              <a:p>
                <a:pPr>
                  <a:defRPr/>
                </a:pPr>
                <a:endParaRPr lang="es-EC"/>
              </a:p>
            </c:txPr>
            <c:showVal val="1"/>
          </c:dLbls>
          <c:cat>
            <c:strRef>
              <c:f>'tabla dinamica'!$A$28:$A$33</c:f>
              <c:strCache>
                <c:ptCount val="5"/>
                <c:pt idx="0">
                  <c:v>Golden Bear</c:v>
                </c:pt>
                <c:pt idx="1">
                  <c:v>Gulf</c:v>
                </c:pt>
                <c:pt idx="2">
                  <c:v>N/A</c:v>
                </c:pt>
                <c:pt idx="3">
                  <c:v>Texaco-Hav.</c:v>
                </c:pt>
                <c:pt idx="4">
                  <c:v>Valvoline</c:v>
                </c:pt>
              </c:strCache>
            </c:strRef>
          </c:cat>
          <c:val>
            <c:numRef>
              <c:f>'tabla dinamica'!$C$28:$C$33</c:f>
              <c:numCache>
                <c:formatCode>General</c:formatCode>
                <c:ptCount val="5"/>
                <c:pt idx="0">
                  <c:v>28</c:v>
                </c:pt>
                <c:pt idx="1">
                  <c:v>3</c:v>
                </c:pt>
                <c:pt idx="2">
                  <c:v>212</c:v>
                </c:pt>
                <c:pt idx="3">
                  <c:v>71</c:v>
                </c:pt>
                <c:pt idx="4">
                  <c:v>13</c:v>
                </c:pt>
              </c:numCache>
            </c:numRef>
          </c:val>
        </c:ser>
        <c:axId val="114792704"/>
        <c:axId val="114802688"/>
      </c:barChart>
      <c:catAx>
        <c:axId val="114792704"/>
        <c:scaling>
          <c:orientation val="minMax"/>
        </c:scaling>
        <c:axPos val="l"/>
        <c:numFmt formatCode="General" sourceLinked="1"/>
        <c:majorTickMark val="none"/>
        <c:tickLblPos val="nextTo"/>
        <c:crossAx val="114802688"/>
        <c:crosses val="autoZero"/>
        <c:lblAlgn val="ctr"/>
        <c:lblOffset val="100"/>
      </c:catAx>
      <c:valAx>
        <c:axId val="114802688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1147927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pivotSource>
    <c:name>[Resultados de Ecuestas.xlsx]tabla dinamica!Cuanto estaria dispuesto a pagar por el nuevo producto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Cuanto estaria dispuesto a pagar por el nuevo</a:t>
            </a:r>
            <a:r>
              <a:rPr lang="en-US" sz="1400" baseline="0"/>
              <a:t> lubricante</a:t>
            </a:r>
          </a:p>
        </c:rich>
      </c:tx>
    </c:title>
    <c:pivotFmts>
      <c:pivotFmt>
        <c:idx val="0"/>
        <c:spPr>
          <a:ln>
            <a:solidFill>
              <a:sysClr val="windowText" lastClr="000000"/>
            </a:solidFill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C"/>
            </a:p>
          </c:txPr>
          <c:showVal val="1"/>
        </c:dLbl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'tabla dinamica'!$B$221:$B$222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pPr/>
            <c:txPr>
              <a:bodyPr/>
              <a:lstStyle/>
              <a:p>
                <a:pPr>
                  <a:defRPr/>
                </a:pPr>
                <a:endParaRPr lang="es-EC"/>
              </a:p>
            </c:txPr>
            <c:showVal val="1"/>
          </c:dLbls>
          <c:cat>
            <c:strRef>
              <c:f>'tabla dinamica'!$A$223:$A$226</c:f>
              <c:strCache>
                <c:ptCount val="3"/>
                <c:pt idx="0">
                  <c:v>20 a 23</c:v>
                </c:pt>
                <c:pt idx="1">
                  <c:v>23 a 26</c:v>
                </c:pt>
                <c:pt idx="2">
                  <c:v>26 a 29</c:v>
                </c:pt>
              </c:strCache>
            </c:strRef>
          </c:cat>
          <c:val>
            <c:numRef>
              <c:f>'tabla dinamica'!$B$223:$B$226</c:f>
              <c:numCache>
                <c:formatCode>General</c:formatCode>
                <c:ptCount val="3"/>
                <c:pt idx="0">
                  <c:v>143</c:v>
                </c:pt>
                <c:pt idx="1">
                  <c:v>216</c:v>
                </c:pt>
                <c:pt idx="2">
                  <c:v>4</c:v>
                </c:pt>
              </c:numCache>
            </c:numRef>
          </c:val>
        </c:ser>
        <c:axId val="114843648"/>
        <c:axId val="114845184"/>
      </c:barChart>
      <c:catAx>
        <c:axId val="114843648"/>
        <c:scaling>
          <c:orientation val="minMax"/>
        </c:scaling>
        <c:axPos val="l"/>
        <c:numFmt formatCode="General" sourceLinked="1"/>
        <c:tickLblPos val="nextTo"/>
        <c:crossAx val="114845184"/>
        <c:crosses val="autoZero"/>
        <c:lblAlgn val="ctr"/>
        <c:lblOffset val="100"/>
      </c:catAx>
      <c:valAx>
        <c:axId val="114845184"/>
        <c:scaling>
          <c:orientation val="minMax"/>
        </c:scaling>
        <c:axPos val="b"/>
        <c:majorGridlines/>
        <c:numFmt formatCode="General" sourceLinked="1"/>
        <c:tickLblPos val="nextTo"/>
        <c:crossAx val="11484364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pivotSource>
    <c:name>[Resultados de Ecuestas.xlsx]tabla dinamica!Tabla dinámica10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600"/>
              <a:t>Kilòmetros que recorren</a:t>
            </a:r>
            <a:r>
              <a:rPr lang="en-US" sz="1600" baseline="0"/>
              <a:t> con el lubricante que utilizan</a:t>
            </a:r>
            <a:endParaRPr lang="en-US" sz="1600"/>
          </a:p>
        </c:rich>
      </c:tx>
    </c:title>
    <c:pivotFmts>
      <c:pivotFmt>
        <c:idx val="0"/>
        <c:spPr>
          <a:ln>
            <a:solidFill>
              <a:sysClr val="windowText" lastClr="000000"/>
            </a:solidFill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C"/>
            </a:p>
          </c:txPr>
          <c:showVal val="1"/>
        </c:dLbl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'tabla dinamica'!$C$86:$C$87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pPr/>
            <c:txPr>
              <a:bodyPr/>
              <a:lstStyle/>
              <a:p>
                <a:pPr>
                  <a:defRPr/>
                </a:pPr>
                <a:endParaRPr lang="es-EC"/>
              </a:p>
            </c:txPr>
            <c:showVal val="1"/>
          </c:dLbls>
          <c:cat>
            <c:multiLvlStrRef>
              <c:f>'tabla dinamica'!$A$88:$B$105</c:f>
              <c:multiLvlStrCache>
                <c:ptCount val="14"/>
                <c:lvl>
                  <c:pt idx="0">
                    <c:v>3000</c:v>
                  </c:pt>
                  <c:pt idx="1">
                    <c:v>3500</c:v>
                  </c:pt>
                  <c:pt idx="2">
                    <c:v>4000</c:v>
                  </c:pt>
                  <c:pt idx="3">
                    <c:v>4500</c:v>
                  </c:pt>
                  <c:pt idx="4">
                    <c:v>5000</c:v>
                  </c:pt>
                  <c:pt idx="5">
                    <c:v>6000</c:v>
                  </c:pt>
                  <c:pt idx="6">
                    <c:v>7000</c:v>
                  </c:pt>
                  <c:pt idx="7">
                    <c:v>5000</c:v>
                  </c:pt>
                  <c:pt idx="8">
                    <c:v>2500</c:v>
                  </c:pt>
                  <c:pt idx="9">
                    <c:v>3000</c:v>
                  </c:pt>
                  <c:pt idx="10">
                    <c:v>3500</c:v>
                  </c:pt>
                  <c:pt idx="11">
                    <c:v>4000</c:v>
                  </c:pt>
                  <c:pt idx="12">
                    <c:v>5000</c:v>
                  </c:pt>
                  <c:pt idx="13">
                    <c:v>7000</c:v>
                  </c:pt>
                </c:lvl>
                <c:lvl>
                  <c:pt idx="0">
                    <c:v>Extranjero</c:v>
                  </c:pt>
                  <c:pt idx="7">
                    <c:v>Indiferente</c:v>
                  </c:pt>
                  <c:pt idx="8">
                    <c:v>Nacional</c:v>
                  </c:pt>
                </c:lvl>
              </c:multiLvlStrCache>
            </c:multiLvlStrRef>
          </c:cat>
          <c:val>
            <c:numRef>
              <c:f>'tabla dinamica'!$C$88:$C$105</c:f>
              <c:numCache>
                <c:formatCode>General</c:formatCode>
                <c:ptCount val="14"/>
                <c:pt idx="0">
                  <c:v>5</c:v>
                </c:pt>
                <c:pt idx="1">
                  <c:v>1</c:v>
                </c:pt>
                <c:pt idx="2">
                  <c:v>13</c:v>
                </c:pt>
                <c:pt idx="3">
                  <c:v>1</c:v>
                </c:pt>
                <c:pt idx="4">
                  <c:v>200</c:v>
                </c:pt>
                <c:pt idx="5">
                  <c:v>29</c:v>
                </c:pt>
                <c:pt idx="6">
                  <c:v>1</c:v>
                </c:pt>
                <c:pt idx="7">
                  <c:v>21</c:v>
                </c:pt>
                <c:pt idx="8">
                  <c:v>2</c:v>
                </c:pt>
                <c:pt idx="9">
                  <c:v>43</c:v>
                </c:pt>
                <c:pt idx="10">
                  <c:v>1</c:v>
                </c:pt>
                <c:pt idx="11">
                  <c:v>34</c:v>
                </c:pt>
                <c:pt idx="12">
                  <c:v>48</c:v>
                </c:pt>
                <c:pt idx="13">
                  <c:v>1</c:v>
                </c:pt>
              </c:numCache>
            </c:numRef>
          </c:val>
        </c:ser>
        <c:axId val="114877952"/>
        <c:axId val="114879488"/>
      </c:barChart>
      <c:catAx>
        <c:axId val="114877952"/>
        <c:scaling>
          <c:orientation val="minMax"/>
        </c:scaling>
        <c:axPos val="l"/>
        <c:numFmt formatCode="General" sourceLinked="1"/>
        <c:tickLblPos val="nextTo"/>
        <c:crossAx val="114879488"/>
        <c:crosses val="autoZero"/>
        <c:lblAlgn val="ctr"/>
        <c:lblOffset val="100"/>
      </c:catAx>
      <c:valAx>
        <c:axId val="114879488"/>
        <c:scaling>
          <c:orientation val="minMax"/>
        </c:scaling>
        <c:axPos val="b"/>
        <c:majorGridlines/>
        <c:numFmt formatCode="General" sourceLinked="1"/>
        <c:tickLblPos val="nextTo"/>
        <c:crossAx val="1148779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/>
            </a:pPr>
            <a:r>
              <a:rPr lang="es-ES"/>
              <a:t>Por què utilizas ese</a:t>
            </a:r>
            <a:r>
              <a:rPr lang="es-ES" baseline="0"/>
              <a:t> lubricante</a:t>
            </a:r>
            <a:endParaRPr/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'tabla dinamica'!$B$171</c:f>
              <c:strCache>
                <c:ptCount val="1"/>
                <c:pt idx="0">
                  <c:v>Cantidades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showVal val="1"/>
            <c:showLeaderLines val="1"/>
          </c:dLbls>
          <c:cat>
            <c:strRef>
              <c:f>'tabla dinamica'!$A$172:$A$177</c:f>
              <c:strCache>
                <c:ptCount val="6"/>
                <c:pt idx="0">
                  <c:v>Precio</c:v>
                </c:pt>
                <c:pt idx="1">
                  <c:v>Calidad</c:v>
                </c:pt>
                <c:pt idx="2">
                  <c:v>Experiencia</c:v>
                </c:pt>
                <c:pt idx="3">
                  <c:v>Duraciòn</c:v>
                </c:pt>
                <c:pt idx="4">
                  <c:v>Recomendaciòn de Otras Personas</c:v>
                </c:pt>
                <c:pt idx="5">
                  <c:v>Otros. (Costumbre, Viene sellado en lata)</c:v>
                </c:pt>
              </c:strCache>
            </c:strRef>
          </c:cat>
          <c:val>
            <c:numRef>
              <c:f>'tabla dinamica'!$B$172:$B$177</c:f>
              <c:numCache>
                <c:formatCode>General</c:formatCode>
                <c:ptCount val="6"/>
                <c:pt idx="0">
                  <c:v>248</c:v>
                </c:pt>
                <c:pt idx="1">
                  <c:v>368</c:v>
                </c:pt>
                <c:pt idx="2">
                  <c:v>140</c:v>
                </c:pt>
                <c:pt idx="3">
                  <c:v>144</c:v>
                </c:pt>
                <c:pt idx="4">
                  <c:v>77</c:v>
                </c:pt>
                <c:pt idx="5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pivotSource>
    <c:name>[Resultados de Ecuestas.xlsx]tabla dinamica!Tabla dinámica12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 sz="1200" b="1" i="0" u="none" strike="noStrike" baseline="0"/>
              <a:t>¿Si saldría al mercado un nuevo aceite de lubricante que le proporcione una mayor duración en el kilometraje, estaría dispuesto a utilizarlo?</a:t>
            </a:r>
            <a:endParaRPr lang="en-US" sz="1200"/>
          </a:p>
        </c:rich>
      </c:tx>
    </c:title>
    <c:pivotFmts>
      <c:pivotFmt>
        <c:idx val="0"/>
        <c:spPr>
          <a:ln>
            <a:solidFill>
              <a:sysClr val="windowText" lastClr="000000"/>
            </a:solidFill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C"/>
            </a:p>
          </c:txPr>
          <c:showVal val="1"/>
        </c:dLbl>
      </c:pivotFmt>
      <c:pivotFmt>
        <c:idx val="1"/>
        <c:spPr>
          <a:ln>
            <a:solidFill>
              <a:sysClr val="windowText" lastClr="000000"/>
            </a:solidFill>
          </a:ln>
        </c:spPr>
      </c:pivotFmt>
      <c:pivotFmt>
        <c:idx val="2"/>
        <c:spPr>
          <a:ln>
            <a:solidFill>
              <a:sysClr val="windowText" lastClr="000000"/>
            </a:solidFill>
          </a:ln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'tabla dinamica'!$B$198:$B$199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explosion val="25"/>
          <c:dPt>
            <c:idx val="0"/>
          </c:dPt>
          <c:dPt>
            <c:idx val="1"/>
          </c:dPt>
          <c:dLbls>
            <c:spPr/>
            <c:txPr>
              <a:bodyPr/>
              <a:lstStyle/>
              <a:p>
                <a:pPr>
                  <a:defRPr/>
                </a:pPr>
                <a:endParaRPr lang="es-EC"/>
              </a:p>
            </c:txPr>
            <c:showVal val="1"/>
            <c:showLeaderLines val="1"/>
          </c:dLbls>
          <c:cat>
            <c:strRef>
              <c:f>'tabla dinamica'!$A$200:$A$202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'tabla dinamica'!$B$200:$B$202</c:f>
              <c:numCache>
                <c:formatCode>General</c:formatCode>
                <c:ptCount val="2"/>
                <c:pt idx="0">
                  <c:v>37</c:v>
                </c:pt>
                <c:pt idx="1">
                  <c:v>363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pivotSource>
    <c:name>[Resultados de Ecuestas.xlsx]tabla dinamica!Tabla dinámica1</c:name>
    <c:fmtId val="0"/>
  </c:pivotSource>
  <c:chart>
    <c:title>
      <c:tx>
        <c:rich>
          <a:bodyPr/>
          <a:lstStyle/>
          <a:p>
            <a:pPr>
              <a:defRPr sz="1600"/>
            </a:pPr>
            <a:r>
              <a:rPr lang="es-ES" sz="1600" b="1" i="0" u="none" strike="noStrike" baseline="0"/>
              <a:t>Intervalos más largos de tiempo entre cambios de aceite</a:t>
            </a:r>
            <a:endParaRPr lang="en-US" sz="1600"/>
          </a:p>
        </c:rich>
      </c:tx>
    </c:title>
    <c:pivotFmts>
      <c:pivotFmt>
        <c:idx val="0"/>
        <c:spPr>
          <a:ln>
            <a:solidFill>
              <a:sysClr val="windowText" lastClr="000000"/>
            </a:solidFill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C"/>
            </a:p>
          </c:txPr>
          <c:showVal val="1"/>
        </c:dLbl>
      </c:pivotFmt>
      <c:pivotFmt>
        <c:idx val="1"/>
        <c:spPr>
          <a:ln>
            <a:solidFill>
              <a:sysClr val="windowText" lastClr="000000"/>
            </a:solidFill>
          </a:ln>
        </c:spPr>
      </c:pivotFmt>
      <c:pivotFmt>
        <c:idx val="2"/>
        <c:spPr>
          <a:solidFill>
            <a:schemeClr val="accent2"/>
          </a:solidFill>
          <a:ln w="25400" cap="flat" cmpd="sng" algn="ctr">
            <a:solidFill>
              <a:schemeClr val="accent2">
                <a:shade val="50000"/>
              </a:schemeClr>
            </a:solidFill>
            <a:prstDash val="solid"/>
          </a:ln>
          <a:effectLst/>
        </c:spPr>
      </c:pivotFmt>
      <c:pivotFmt>
        <c:idx val="3"/>
        <c:spPr>
          <a:solidFill>
            <a:schemeClr val="accent4">
              <a:lumMod val="75000"/>
            </a:schemeClr>
          </a:solidFill>
          <a:ln>
            <a:solidFill>
              <a:sysClr val="windowText" lastClr="000000"/>
            </a:solidFill>
          </a:ln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'tabla dinamica'!$B$246:$B$247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explosion val="25"/>
          <c:dPt>
            <c:idx val="0"/>
          </c:dPt>
          <c:dPt>
            <c:idx val="1"/>
            <c:spPr>
              <a:solidFill>
                <a:schemeClr val="accent2"/>
              </a:solidFill>
              <a:ln w="25400" cap="flat" cmpd="sng" algn="ctr">
                <a:solidFill>
                  <a:schemeClr val="accent2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spPr/>
            <c:txPr>
              <a:bodyPr/>
              <a:lstStyle/>
              <a:p>
                <a:pPr>
                  <a:defRPr/>
                </a:pPr>
                <a:endParaRPr lang="es-EC"/>
              </a:p>
            </c:txPr>
            <c:showVal val="1"/>
            <c:showLeaderLines val="1"/>
          </c:dLbls>
          <c:cat>
            <c:strRef>
              <c:f>'tabla dinamica'!$A$248:$A$251</c:f>
              <c:strCache>
                <c:ptCount val="3"/>
                <c:pt idx="0">
                  <c:v>Importante</c:v>
                </c:pt>
                <c:pt idx="1">
                  <c:v>Medianamente Importancia</c:v>
                </c:pt>
                <c:pt idx="2">
                  <c:v>Muy Importante</c:v>
                </c:pt>
              </c:strCache>
            </c:strRef>
          </c:cat>
          <c:val>
            <c:numRef>
              <c:f>'tabla dinamica'!$B$248:$B$251</c:f>
              <c:numCache>
                <c:formatCode>General</c:formatCode>
                <c:ptCount val="3"/>
                <c:pt idx="0">
                  <c:v>41</c:v>
                </c:pt>
                <c:pt idx="1">
                  <c:v>1</c:v>
                </c:pt>
                <c:pt idx="2">
                  <c:v>321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pivotSource>
    <c:name>[Resultados de Ecuestas.xlsx]tabla dinamica!Tabla dinámica13</c:name>
    <c:fmtId val="0"/>
  </c:pivotSource>
  <c:chart>
    <c:title>
      <c:tx>
        <c:rich>
          <a:bodyPr/>
          <a:lstStyle/>
          <a:p>
            <a:pPr>
              <a:defRPr sz="1600"/>
            </a:pPr>
            <a:r>
              <a:rPr lang="es-ES" sz="1600" b="1" i="0" u="none" strike="noStrike" baseline="0"/>
              <a:t>Mayor vida útil del motor</a:t>
            </a:r>
            <a:endParaRPr lang="en-US" sz="1600"/>
          </a:p>
        </c:rich>
      </c:tx>
      <c:layout/>
    </c:title>
    <c:pivotFmts>
      <c:pivotFmt>
        <c:idx val="0"/>
        <c:spPr>
          <a:ln>
            <a:solidFill>
              <a:sysClr val="windowText" lastClr="000000"/>
            </a:solidFill>
          </a:ln>
        </c:spPr>
        <c:marker>
          <c:symbol val="none"/>
        </c:marker>
        <c:dLbl>
          <c:idx val="0"/>
          <c:delete val="1"/>
        </c:dLbl>
      </c:pivotFmt>
      <c:pivotFmt>
        <c:idx val="1"/>
        <c:spPr>
          <a:solidFill>
            <a:schemeClr val="accent1">
              <a:lumMod val="75000"/>
            </a:schemeClr>
          </a:solidFill>
          <a:ln>
            <a:solidFill>
              <a:sysClr val="windowText" lastClr="000000"/>
            </a:solidFill>
          </a:ln>
        </c:spP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EC"/>
            </a:p>
          </c:txPr>
          <c:dLblPos val="bestFit"/>
          <c:showVal val="1"/>
        </c:dLbl>
      </c:pivotFmt>
      <c:pivotFmt>
        <c:idx val="2"/>
        <c:spPr>
          <a:solidFill>
            <a:schemeClr val="accent2"/>
          </a:solidFill>
          <a:ln w="25400" cap="flat" cmpd="sng" algn="ctr">
            <a:solidFill>
              <a:schemeClr val="accent2">
                <a:shade val="50000"/>
              </a:schemeClr>
            </a:solidFill>
            <a:prstDash val="solid"/>
          </a:ln>
          <a:effectLst/>
        </c:spPr>
      </c:pivotFmt>
      <c:pivotFmt>
        <c:idx val="3"/>
        <c:spPr>
          <a:solidFill>
            <a:schemeClr val="accent4">
              <a:lumMod val="75000"/>
            </a:schemeClr>
          </a:solidFill>
          <a:ln>
            <a:solidFill>
              <a:sysClr val="windowText" lastClr="000000"/>
            </a:solidFill>
          </a:ln>
        </c:spP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EC"/>
            </a:p>
          </c:txPr>
          <c:dLblPos val="bestFit"/>
          <c:showVal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'tabla dinamica'!$B$270:$B$271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explosion val="25"/>
          <c:dPt>
            <c:idx val="0"/>
            <c:spPr>
              <a:solidFill>
                <a:schemeClr val="accent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25400" cap="flat" cmpd="sng" algn="ctr">
                <a:solidFill>
                  <a:schemeClr val="accent2">
                    <a:shade val="50000"/>
                  </a:schemeClr>
                </a:solidFill>
                <a:prstDash val="solid"/>
              </a:ln>
              <a:effectLst/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Val val="1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Val val="1"/>
            </c:dLbl>
            <c:delete val="1"/>
          </c:dLbls>
          <c:cat>
            <c:strRef>
              <c:f>'tabla dinamica'!$A$272:$A$275</c:f>
              <c:strCache>
                <c:ptCount val="3"/>
                <c:pt idx="0">
                  <c:v>Importante</c:v>
                </c:pt>
                <c:pt idx="1">
                  <c:v>Medianamente Importancia</c:v>
                </c:pt>
                <c:pt idx="2">
                  <c:v>Muy Importante</c:v>
                </c:pt>
              </c:strCache>
            </c:strRef>
          </c:cat>
          <c:val>
            <c:numRef>
              <c:f>'tabla dinamica'!$B$272:$B$275</c:f>
              <c:numCache>
                <c:formatCode>General</c:formatCode>
                <c:ptCount val="3"/>
                <c:pt idx="0">
                  <c:v>41</c:v>
                </c:pt>
                <c:pt idx="1">
                  <c:v>1</c:v>
                </c:pt>
                <c:pt idx="2">
                  <c:v>321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38100</xdr:rowOff>
    </xdr:from>
    <xdr:to>
      <xdr:col>3</xdr:col>
      <xdr:colOff>1895475</xdr:colOff>
      <xdr:row>81</xdr:row>
      <xdr:rowOff>180975</xdr:rowOff>
    </xdr:to>
    <xdr:graphicFrame macro="">
      <xdr:nvGraphicFramePr>
        <xdr:cNvPr id="25468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8</xdr:row>
      <xdr:rowOff>142875</xdr:rowOff>
    </xdr:from>
    <xdr:to>
      <xdr:col>3</xdr:col>
      <xdr:colOff>381000</xdr:colOff>
      <xdr:row>23</xdr:row>
      <xdr:rowOff>66675</xdr:rowOff>
    </xdr:to>
    <xdr:graphicFrame macro="">
      <xdr:nvGraphicFramePr>
        <xdr:cNvPr id="25468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3</xdr:col>
      <xdr:colOff>723900</xdr:colOff>
      <xdr:row>48</xdr:row>
      <xdr:rowOff>76200</xdr:rowOff>
    </xdr:to>
    <xdr:graphicFrame macro="">
      <xdr:nvGraphicFramePr>
        <xdr:cNvPr id="25468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227</xdr:row>
      <xdr:rowOff>104775</xdr:rowOff>
    </xdr:from>
    <xdr:to>
      <xdr:col>3</xdr:col>
      <xdr:colOff>323850</xdr:colOff>
      <xdr:row>241</xdr:row>
      <xdr:rowOff>180975</xdr:rowOff>
    </xdr:to>
    <xdr:graphicFrame macro="">
      <xdr:nvGraphicFramePr>
        <xdr:cNvPr id="254685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171450</xdr:colOff>
      <xdr:row>105</xdr:row>
      <xdr:rowOff>171450</xdr:rowOff>
    </xdr:from>
    <xdr:to>
      <xdr:col>2</xdr:col>
      <xdr:colOff>171450</xdr:colOff>
      <xdr:row>122</xdr:row>
      <xdr:rowOff>76200</xdr:rowOff>
    </xdr:to>
    <xdr:graphicFrame macro="">
      <xdr:nvGraphicFramePr>
        <xdr:cNvPr id="254686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179</xdr:row>
      <xdr:rowOff>123825</xdr:rowOff>
    </xdr:from>
    <xdr:to>
      <xdr:col>1</xdr:col>
      <xdr:colOff>2143125</xdr:colOff>
      <xdr:row>194</xdr:row>
      <xdr:rowOff>9525</xdr:rowOff>
    </xdr:to>
    <xdr:graphicFrame macro="">
      <xdr:nvGraphicFramePr>
        <xdr:cNvPr id="25468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203</xdr:row>
      <xdr:rowOff>0</xdr:rowOff>
    </xdr:from>
    <xdr:to>
      <xdr:col>1</xdr:col>
      <xdr:colOff>2066925</xdr:colOff>
      <xdr:row>217</xdr:row>
      <xdr:rowOff>76200</xdr:rowOff>
    </xdr:to>
    <xdr:graphicFrame macro="">
      <xdr:nvGraphicFramePr>
        <xdr:cNvPr id="254688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252</xdr:row>
      <xdr:rowOff>9525</xdr:rowOff>
    </xdr:from>
    <xdr:to>
      <xdr:col>1</xdr:col>
      <xdr:colOff>47625</xdr:colOff>
      <xdr:row>266</xdr:row>
      <xdr:rowOff>85725</xdr:rowOff>
    </xdr:to>
    <xdr:graphicFrame macro="">
      <xdr:nvGraphicFramePr>
        <xdr:cNvPr id="254689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275</xdr:row>
      <xdr:rowOff>180975</xdr:rowOff>
    </xdr:from>
    <xdr:to>
      <xdr:col>1</xdr:col>
      <xdr:colOff>123825</xdr:colOff>
      <xdr:row>292</xdr:row>
      <xdr:rowOff>57150</xdr:rowOff>
    </xdr:to>
    <xdr:graphicFrame macro="">
      <xdr:nvGraphicFramePr>
        <xdr:cNvPr id="25469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238125</xdr:colOff>
      <xdr:row>303</xdr:row>
      <xdr:rowOff>85725</xdr:rowOff>
    </xdr:from>
    <xdr:to>
      <xdr:col>2</xdr:col>
      <xdr:colOff>304800</xdr:colOff>
      <xdr:row>318</xdr:row>
      <xdr:rowOff>19050</xdr:rowOff>
    </xdr:to>
    <xdr:graphicFrame macro="">
      <xdr:nvGraphicFramePr>
        <xdr:cNvPr id="254691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331</xdr:row>
      <xdr:rowOff>38100</xdr:rowOff>
    </xdr:from>
    <xdr:to>
      <xdr:col>2</xdr:col>
      <xdr:colOff>114300</xdr:colOff>
      <xdr:row>345</xdr:row>
      <xdr:rowOff>114300</xdr:rowOff>
    </xdr:to>
    <xdr:graphicFrame macro="">
      <xdr:nvGraphicFramePr>
        <xdr:cNvPr id="25469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3</xdr:row>
      <xdr:rowOff>152400</xdr:rowOff>
    </xdr:from>
    <xdr:to>
      <xdr:col>10</xdr:col>
      <xdr:colOff>533400</xdr:colOff>
      <xdr:row>18</xdr:row>
      <xdr:rowOff>38100</xdr:rowOff>
    </xdr:to>
    <xdr:graphicFrame macro="">
      <xdr:nvGraphicFramePr>
        <xdr:cNvPr id="37075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NCUESTA.xls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NCUESTA.xls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ardor" refreshedDate="40028.907340972219" createdVersion="1" refreshedVersion="3" recordCount="400" upgradeOnRefresh="1">
  <cacheSource type="worksheet">
    <worksheetSource ref="B3:R403" sheet="Encuesta Real (3)" r:id="rId2"/>
  </cacheSource>
  <cacheFields count="17">
    <cacheField name="Genero" numFmtId="0">
      <sharedItems count="2">
        <s v="Femenino"/>
        <s v="Masculino"/>
      </sharedItems>
    </cacheField>
    <cacheField name="1. ¿Al momento de elegir un Lubricante para su vehiculo cual prefiere?" numFmtId="0">
      <sharedItems count="3">
        <s v="Extranjero"/>
        <s v="Indiferente"/>
        <s v="Nacional"/>
      </sharedItems>
    </cacheField>
    <cacheField name="Nacionales" numFmtId="0">
      <sharedItems count="5">
        <s v="N/A"/>
        <s v="Valvoline"/>
        <s v="Texaco-Hav."/>
        <s v="Gulf"/>
        <s v="Golden Bear"/>
      </sharedItems>
    </cacheField>
    <cacheField name="Extranjeros" numFmtId="0">
      <sharedItems count="11">
        <s v="Penzoil"/>
        <s v="Terpel"/>
        <s v="Amalie"/>
        <s v="Kendall"/>
        <s v="Esson"/>
        <s v="Mobil"/>
        <s v="Horse Power"/>
        <s v="N/A"/>
        <s v="PDV"/>
        <s v="Chevron"/>
        <s v="Castrol"/>
      </sharedItems>
    </cacheField>
    <cacheField name="3. ¿Cuántos kilòmetros recorre en promedio su vehiculo con el aceite lubricante que usted utiliza?" numFmtId="0">
      <sharedItems containsSemiMixedTypes="0" containsString="0" containsNumber="1" containsInteger="1" minValue="2500" maxValue="30000" count="9">
        <n v="5000"/>
        <n v="6000"/>
        <n v="3000"/>
        <n v="4000"/>
        <n v="30000"/>
        <n v="2500"/>
        <n v="7000"/>
        <n v="3500"/>
        <n v="4500"/>
      </sharedItems>
    </cacheField>
    <cacheField name="Precio" numFmtId="0">
      <sharedItems count="4">
        <s v="X"/>
        <s v="N/A"/>
        <s v="Precio"/>
        <s v="m"/>
      </sharedItems>
    </cacheField>
    <cacheField name="Calidad" numFmtId="0">
      <sharedItems count="3">
        <s v="X"/>
        <s v="N/A"/>
        <s v="Calidad"/>
      </sharedItems>
    </cacheField>
    <cacheField name="Experiencia" numFmtId="0">
      <sharedItems/>
    </cacheField>
    <cacheField name="Duracion" numFmtId="0">
      <sharedItems/>
    </cacheField>
    <cacheField name="Recomendación de Otras Personas" numFmtId="0">
      <sharedItems/>
    </cacheField>
    <cacheField name="Otros (Especifique)" numFmtId="0">
      <sharedItems/>
    </cacheField>
    <cacheField name="5. ¿Si saldria al mercado un nuevo Aceite de Lubricante que le proporcione una mayor duracion en l kilometraje, estaria dispuesto a utilizarlo?" numFmtId="0">
      <sharedItems/>
    </cacheField>
    <cacheField name="6. ¿Cuánto estaria dispuesto a pagar por el?" numFmtId="0">
      <sharedItems containsBlank="1"/>
    </cacheField>
    <cacheField name="Intervalos mas largos de tiempo entre cambios de aceite" numFmtId="0">
      <sharedItems containsString="0" containsBlank="1" containsNumber="1" containsInteger="1" minValue="1" maxValue="3"/>
    </cacheField>
    <cacheField name="Mayor vida util del motor" numFmtId="0">
      <sharedItems containsString="0" containsBlank="1" containsNumber="1" containsInteger="1" minValue="1" maxValue="3"/>
    </cacheField>
    <cacheField name="Reducir el consumo de aceite por Kilometraje" numFmtId="0">
      <sharedItems containsString="0" containsBlank="1" containsNumber="1" containsInteger="1" minValue="1" maxValue="4"/>
    </cacheField>
    <cacheField name="Ahorrar combustible " numFmtId="0">
      <sharedItems containsString="0" containsBlank="1" containsNumber="1" containsInteger="1" minValue="1" maxValue="4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ardor" refreshedDate="40028.965100694448" createdVersion="1" refreshedVersion="3" recordCount="400" upgradeOnRefresh="1">
  <cacheSource type="worksheet">
    <worksheetSource ref="B3:F403" sheet="Encuesta Real (3)" r:id="rId2"/>
  </cacheSource>
  <cacheFields count="5">
    <cacheField name="Genero" numFmtId="0">
      <sharedItems count="2">
        <s v="Femenino"/>
        <s v="Masculino"/>
      </sharedItems>
    </cacheField>
    <cacheField name="1. ¿Al momento de elegir un Lubricante para su vehiculo cual prefiere?" numFmtId="0">
      <sharedItems count="3">
        <s v="Extranjero"/>
        <s v="Indiferente"/>
        <s v="Nacional"/>
      </sharedItems>
    </cacheField>
    <cacheField name="Nacionales" numFmtId="0">
      <sharedItems count="5">
        <s v="N/A"/>
        <s v="Valvoline"/>
        <s v="Texaco-Hav."/>
        <s v="Gulf"/>
        <s v="Golden Bear"/>
      </sharedItems>
    </cacheField>
    <cacheField name="Extranjeros" numFmtId="0">
      <sharedItems count="11">
        <s v="Penzoil"/>
        <s v="Terpel"/>
        <s v="Amalie"/>
        <s v="Kendall"/>
        <s v="Esson"/>
        <s v="Mobil"/>
        <s v="Horse Power"/>
        <s v="N/A"/>
        <s v="PDV"/>
        <s v="Chevron"/>
        <s v="Castrol"/>
      </sharedItems>
    </cacheField>
    <cacheField name="3. ¿Cuántos kilòmetros recorre en promedio su vehiculo con el aceite lubricante que usted utiliza?" numFmtId="0">
      <sharedItems containsSemiMixedTypes="0" containsString="0" containsNumber="1" containsInteger="1" minValue="2500" maxValue="7000" count="8">
        <n v="5000"/>
        <n v="6000"/>
        <n v="3000"/>
        <n v="4000"/>
        <n v="2500"/>
        <n v="7000"/>
        <n v="3500"/>
        <n v="4500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dministardor" refreshedDate="40028.994723958334" createdVersion="1" refreshedVersion="3" recordCount="400" upgradeOnRefresh="1">
  <cacheSource type="worksheet">
    <worksheetSource ref="B3:R403" sheet="Formato 2 (P.C.E.D.R.O)"/>
  </cacheSource>
  <cacheFields count="17">
    <cacheField name="Genero" numFmtId="0">
      <sharedItems count="2">
        <s v="Femenino"/>
        <s v="Masculino"/>
      </sharedItems>
    </cacheField>
    <cacheField name="1. ¿Al momento de elegir un Lubricante para su vehiculo cual prefiere?" numFmtId="0">
      <sharedItems/>
    </cacheField>
    <cacheField name="Nacionales" numFmtId="0">
      <sharedItems/>
    </cacheField>
    <cacheField name="Extranjeros" numFmtId="0">
      <sharedItems/>
    </cacheField>
    <cacheField name="3. ¿Cuántos kilòmetros recorre en promedio su vehiculo con el aceite lubricante que usted utiliza?" numFmtId="0">
      <sharedItems containsSemiMixedTypes="0" containsString="0" containsNumber="1" containsInteger="1" minValue="2500" maxValue="7000"/>
    </cacheField>
    <cacheField name="Precio" numFmtId="0">
      <sharedItems count="2">
        <s v="Precio"/>
        <s v="N/A"/>
      </sharedItems>
    </cacheField>
    <cacheField name="Calidad" numFmtId="0">
      <sharedItems count="2">
        <s v="Calidad"/>
        <s v="N/A"/>
      </sharedItems>
    </cacheField>
    <cacheField name="Experiencia" numFmtId="0">
      <sharedItems count="2">
        <s v="Experiencia"/>
        <s v="N/A"/>
      </sharedItems>
    </cacheField>
    <cacheField name="Duracion" numFmtId="0">
      <sharedItems count="2">
        <s v="N/A"/>
        <s v="Duracion"/>
      </sharedItems>
    </cacheField>
    <cacheField name="Recomendación de Otras Personas" numFmtId="0">
      <sharedItems count="2">
        <s v="N/A"/>
        <s v="Recomendación de Otras Personas"/>
      </sharedItems>
    </cacheField>
    <cacheField name="Otros (Especifique)" numFmtId="0">
      <sharedItems count="3">
        <s v="N/A"/>
        <s v="Costumbre"/>
        <s v="Viene sellado en lata"/>
      </sharedItems>
    </cacheField>
    <cacheField name="5. ¿Si saldria al mercado un nuevo Aceite de Lubricante que le proporcione una mayor duracion en l kilometraje, estaria dispuesto a utilizarlo?" numFmtId="0">
      <sharedItems/>
    </cacheField>
    <cacheField name="6. ¿Cuánto estaria dispuesto a pagar por el?" numFmtId="0">
      <sharedItems containsBlank="1"/>
    </cacheField>
    <cacheField name="Intervalos mas largos de tiempo entre cambios de aceite" numFmtId="0">
      <sharedItems containsString="0" containsBlank="1" containsNumber="1" containsInteger="1" minValue="1" maxValue="3"/>
    </cacheField>
    <cacheField name="Mayor vida util del motor" numFmtId="0">
      <sharedItems containsString="0" containsBlank="1" containsNumber="1" containsInteger="1" minValue="1" maxValue="3"/>
    </cacheField>
    <cacheField name="Reducir el consumo de aceite por Kilometraje" numFmtId="0">
      <sharedItems containsString="0" containsBlank="1" containsNumber="1" containsInteger="1" minValue="1" maxValue="4"/>
    </cacheField>
    <cacheField name="Ahorrar combustible " numFmtId="0">
      <sharedItems containsString="0" containsBlank="1" containsNumber="1" containsInteger="1" minValue="1" maxValue="4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dministardor" refreshedDate="40029.000600115738" createdVersion="1" refreshedVersion="3" recordCount="400" upgradeOnRefresh="1">
  <cacheSource type="worksheet">
    <worksheetSource ref="B3:R403" sheet="Encuesta Real"/>
  </cacheSource>
  <cacheFields count="17">
    <cacheField name="Genero" numFmtId="0">
      <sharedItems count="2">
        <s v="Femenino"/>
        <s v="Masculino"/>
      </sharedItems>
    </cacheField>
    <cacheField name="1. ¿Al momento de elegir un Lubricante para su vehiculo cual prefiere?" numFmtId="0">
      <sharedItems/>
    </cacheField>
    <cacheField name="Nacionales" numFmtId="0">
      <sharedItems/>
    </cacheField>
    <cacheField name="Extranjeros" numFmtId="0">
      <sharedItems/>
    </cacheField>
    <cacheField name="3. ¿Cuántos kilòmetros recorre en promedio su vehiculo con el aceite lubricante que usted utiliza?" numFmtId="0">
      <sharedItems containsSemiMixedTypes="0" containsString="0" containsNumber="1" containsInteger="1" minValue="2500" maxValue="7000"/>
    </cacheField>
    <cacheField name="Precio" numFmtId="0">
      <sharedItems/>
    </cacheField>
    <cacheField name="Calidad" numFmtId="0">
      <sharedItems/>
    </cacheField>
    <cacheField name="Experiencia" numFmtId="0">
      <sharedItems/>
    </cacheField>
    <cacheField name="Duracion" numFmtId="0">
      <sharedItems/>
    </cacheField>
    <cacheField name="Recomendación de Otras Personas" numFmtId="0">
      <sharedItems/>
    </cacheField>
    <cacheField name="Otros (Especifique)" numFmtId="0">
      <sharedItems/>
    </cacheField>
    <cacheField name="5. ¿Si saldria al mercado un nuevo Aceite de Lubricante que le proporcione una mayor duracion en l kilometraje, estaria dispuesto a utilizarlo?" numFmtId="0">
      <sharedItems count="2">
        <s v="SI"/>
        <s v="NO"/>
      </sharedItems>
    </cacheField>
    <cacheField name="6. ¿Cuánto estaria dispuesto a pagar por el?" numFmtId="0">
      <sharedItems containsBlank="1" count="4">
        <s v="20 a 23"/>
        <s v="23 a 26"/>
        <m/>
        <s v="26 a 29"/>
      </sharedItems>
    </cacheField>
    <cacheField name="Intervalos mas largos de tiempo entre cambios de aceite" numFmtId="0">
      <sharedItems containsString="0" containsBlank="1" containsNumber="1" containsInteger="1" minValue="1" maxValue="3" count="4">
        <n v="2"/>
        <n v="1"/>
        <m/>
        <n v="3"/>
      </sharedItems>
    </cacheField>
    <cacheField name="Mayor vida util del motor" numFmtId="0">
      <sharedItems containsString="0" containsBlank="1" containsNumber="1" containsInteger="1" minValue="1" maxValue="3"/>
    </cacheField>
    <cacheField name="Reducir el consumo de aceite por Kilometraje" numFmtId="0">
      <sharedItems containsString="0" containsBlank="1" containsNumber="1" containsInteger="1" minValue="1" maxValue="4"/>
    </cacheField>
    <cacheField name="Ahorrar combustible " numFmtId="0">
      <sharedItems containsString="0" containsBlank="1" containsNumber="1" containsInteger="1" minValue="1" maxValue="4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dministardor" refreshedDate="40034.64661689815" createdVersion="1" refreshedVersion="3" recordCount="363" upgradeOnRefresh="1">
  <cacheSource type="worksheet">
    <worksheetSource ref="B3:N366" sheet="Encuesta Real"/>
  </cacheSource>
  <cacheFields count="13">
    <cacheField name="Genero" numFmtId="0">
      <sharedItems count="2">
        <s v="Femenino"/>
        <s v="Masculino"/>
      </sharedItems>
    </cacheField>
    <cacheField name="1. ¿Al momento de elegir un Lubricante para su vehiculo cual prefiere?" numFmtId="0">
      <sharedItems/>
    </cacheField>
    <cacheField name="Nacionales" numFmtId="0">
      <sharedItems/>
    </cacheField>
    <cacheField name="Extranjeros" numFmtId="0">
      <sharedItems/>
    </cacheField>
    <cacheField name="3. ¿Cuántos kilòmetros recorre en promedio su vehiculo con el aceite lubricante que usted utiliza?" numFmtId="0">
      <sharedItems containsSemiMixedTypes="0" containsString="0" containsNumber="1" containsInteger="1" minValue="2500" maxValue="7000"/>
    </cacheField>
    <cacheField name="Precio" numFmtId="0">
      <sharedItems/>
    </cacheField>
    <cacheField name="Calidad" numFmtId="0">
      <sharedItems/>
    </cacheField>
    <cacheField name="Experiencia" numFmtId="0">
      <sharedItems/>
    </cacheField>
    <cacheField name="Duracion" numFmtId="0">
      <sharedItems/>
    </cacheField>
    <cacheField name="Recomendación de Otras Personas" numFmtId="0">
      <sharedItems/>
    </cacheField>
    <cacheField name="Otros (Especifique)" numFmtId="0">
      <sharedItems/>
    </cacheField>
    <cacheField name="5. ¿Si saldria al mercado un nuevo Aceite de Lubricante que le proporcione una mayor duracion en l kilometraje, estaria dispuesto a utilizarlo?" numFmtId="0">
      <sharedItems/>
    </cacheField>
    <cacheField name="6. ¿Cuánto estaria dispuesto a pagar por el?" numFmtId="0">
      <sharedItems count="3">
        <s v="20 a 23"/>
        <s v="23 a 26"/>
        <s v="26 a 29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dministardor" refreshedDate="40045.906619791669" createdVersion="1" refreshedVersion="3" recordCount="363" upgradeOnRefresh="1">
  <cacheSource type="worksheet">
    <worksheetSource ref="O3:R366" sheet="Encuesta Real"/>
  </cacheSource>
  <cacheFields count="4">
    <cacheField name="Intervalos mas largos de tiempo entre cambios de aceite" numFmtId="0">
      <sharedItems count="3">
        <s v="Importante"/>
        <s v="Muy Importante"/>
        <s v="Medianamente Importancia"/>
      </sharedItems>
    </cacheField>
    <cacheField name="Mayor vida util del motor" numFmtId="0">
      <sharedItems count="3">
        <s v="Importante"/>
        <s v="Muy Importante"/>
        <s v="Medianamente Importancia"/>
      </sharedItems>
    </cacheField>
    <cacheField name="Reducir el consumo de aceite por Kilometraje" numFmtId="0">
      <sharedItems count="5">
        <s v="Importante"/>
        <s v="Muy Importante"/>
        <s v="Medianamente Importante"/>
        <s v="Medianamente Importancia"/>
        <s v="Poco Importante"/>
      </sharedItems>
    </cacheField>
    <cacheField name="Ahorrar combustible " numFmtId="0">
      <sharedItems count="5">
        <s v="Importante"/>
        <s v="Muy Importante"/>
        <s v="Medianamente Importante"/>
        <s v="Medianamente Importancia"/>
        <s v="Poco Important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0">
  <r>
    <x v="0"/>
    <x v="0"/>
    <x v="0"/>
    <x v="0"/>
    <x v="0"/>
    <x v="0"/>
    <x v="0"/>
    <s v="X"/>
    <s v="N/A"/>
    <s v="N/A"/>
    <s v="N/A"/>
    <s v="SI"/>
    <s v="20 a 23"/>
    <n v="2"/>
    <n v="2"/>
    <n v="2"/>
    <n v="2"/>
  </r>
  <r>
    <x v="1"/>
    <x v="0"/>
    <x v="0"/>
    <x v="1"/>
    <x v="1"/>
    <x v="0"/>
    <x v="0"/>
    <s v="N/A"/>
    <s v="X"/>
    <s v="N/A"/>
    <s v="N/A"/>
    <s v="SI"/>
    <s v="23 a 26"/>
    <n v="1"/>
    <n v="1"/>
    <n v="1"/>
    <n v="1"/>
  </r>
  <r>
    <x v="1"/>
    <x v="0"/>
    <x v="0"/>
    <x v="0"/>
    <x v="0"/>
    <x v="0"/>
    <x v="0"/>
    <s v="X"/>
    <s v="N/A"/>
    <s v="N/A"/>
    <s v="N/A"/>
    <s v="SI"/>
    <s v="20 a 23"/>
    <n v="1"/>
    <n v="1"/>
    <n v="1"/>
    <n v="1"/>
  </r>
  <r>
    <x v="0"/>
    <x v="1"/>
    <x v="1"/>
    <x v="2"/>
    <x v="0"/>
    <x v="0"/>
    <x v="0"/>
    <s v="N/A"/>
    <s v="N/A"/>
    <s v="X"/>
    <s v="N/A"/>
    <s v="SI"/>
    <s v="23 a 26"/>
    <n v="1"/>
    <n v="1"/>
    <n v="1"/>
    <n v="1"/>
  </r>
  <r>
    <x v="1"/>
    <x v="0"/>
    <x v="0"/>
    <x v="3"/>
    <x v="0"/>
    <x v="0"/>
    <x v="0"/>
    <s v="N/A"/>
    <s v="X"/>
    <s v="N/A"/>
    <s v="N/A"/>
    <s v="SI"/>
    <s v="20 a 23"/>
    <n v="1"/>
    <n v="1"/>
    <n v="1"/>
    <n v="1"/>
  </r>
  <r>
    <x v="1"/>
    <x v="0"/>
    <x v="0"/>
    <x v="2"/>
    <x v="0"/>
    <x v="0"/>
    <x v="0"/>
    <s v="N/A"/>
    <s v="X"/>
    <s v="N/A"/>
    <s v="N/A"/>
    <s v="SI"/>
    <s v="20 a 23"/>
    <n v="1"/>
    <n v="1"/>
    <n v="1"/>
    <n v="1"/>
  </r>
  <r>
    <x v="1"/>
    <x v="0"/>
    <x v="0"/>
    <x v="4"/>
    <x v="0"/>
    <x v="0"/>
    <x v="0"/>
    <s v="X"/>
    <s v="N/A"/>
    <s v="N/A"/>
    <s v="N/A"/>
    <s v="SI"/>
    <s v="20 a 23"/>
    <n v="1"/>
    <n v="1"/>
    <n v="1"/>
    <n v="1"/>
  </r>
  <r>
    <x v="1"/>
    <x v="0"/>
    <x v="0"/>
    <x v="5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3"/>
    <x v="0"/>
    <x v="0"/>
    <x v="0"/>
    <s v="N/A"/>
    <s v="N/A"/>
    <s v="X"/>
    <s v="N/A"/>
    <s v="SI"/>
    <s v="23 a 26"/>
    <n v="2"/>
    <n v="2"/>
    <n v="2"/>
    <n v="2"/>
  </r>
  <r>
    <x v="1"/>
    <x v="0"/>
    <x v="0"/>
    <x v="3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5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0"/>
    <x v="0"/>
    <x v="0"/>
    <x v="0"/>
    <s v="X"/>
    <s v="N/A"/>
    <s v="N/A"/>
    <s v="N/A"/>
    <s v="SI"/>
    <s v="23 a 26"/>
    <n v="1"/>
    <n v="1"/>
    <n v="1"/>
    <n v="1"/>
  </r>
  <r>
    <x v="0"/>
    <x v="0"/>
    <x v="0"/>
    <x v="0"/>
    <x v="0"/>
    <x v="0"/>
    <x v="0"/>
    <s v="X"/>
    <s v="N/A"/>
    <s v="N/A"/>
    <s v="N/A"/>
    <s v="SI"/>
    <s v="23 a 26"/>
    <n v="1"/>
    <n v="1"/>
    <n v="1"/>
    <n v="1"/>
  </r>
  <r>
    <x v="0"/>
    <x v="0"/>
    <x v="0"/>
    <x v="2"/>
    <x v="0"/>
    <x v="0"/>
    <x v="0"/>
    <s v="N/A"/>
    <s v="N/A"/>
    <s v="X"/>
    <s v="N/A"/>
    <s v="SI"/>
    <s v="23 a 26"/>
    <n v="2"/>
    <n v="2"/>
    <n v="2"/>
    <n v="2"/>
  </r>
  <r>
    <x v="1"/>
    <x v="0"/>
    <x v="0"/>
    <x v="0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1"/>
    <x v="1"/>
    <x v="0"/>
    <x v="0"/>
    <s v="N/A"/>
    <s v="X"/>
    <s v="N/A"/>
    <s v="N/A"/>
    <s v="SI"/>
    <s v="23 a 26"/>
    <n v="1"/>
    <n v="1"/>
    <n v="1"/>
    <n v="1"/>
  </r>
  <r>
    <x v="1"/>
    <x v="1"/>
    <x v="2"/>
    <x v="4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0"/>
    <x v="0"/>
    <x v="0"/>
    <x v="0"/>
    <s v="X"/>
    <s v="N/A"/>
    <s v="N/A"/>
    <s v="N/A"/>
    <s v="SI"/>
    <s v="23 a 26"/>
    <n v="2"/>
    <n v="2"/>
    <n v="2"/>
    <n v="2"/>
  </r>
  <r>
    <x v="1"/>
    <x v="0"/>
    <x v="0"/>
    <x v="6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0"/>
    <x v="0"/>
    <x v="0"/>
    <x v="0"/>
    <s v="X"/>
    <s v="N/A"/>
    <s v="N/A"/>
    <s v="N/A"/>
    <s v="NO"/>
    <m/>
    <m/>
    <m/>
    <m/>
    <m/>
  </r>
  <r>
    <x v="1"/>
    <x v="0"/>
    <x v="0"/>
    <x v="3"/>
    <x v="0"/>
    <x v="0"/>
    <x v="0"/>
    <s v="N/A"/>
    <s v="X"/>
    <s v="N/A"/>
    <s v="N/A"/>
    <s v="SI"/>
    <s v="23 a 26"/>
    <n v="1"/>
    <n v="1"/>
    <n v="1"/>
    <n v="1"/>
  </r>
  <r>
    <x v="0"/>
    <x v="0"/>
    <x v="0"/>
    <x v="0"/>
    <x v="0"/>
    <x v="0"/>
    <x v="0"/>
    <s v="N/A"/>
    <s v="N/A"/>
    <s v="X"/>
    <s v="N/A"/>
    <s v="SI"/>
    <s v="20 a 23"/>
    <n v="1"/>
    <n v="1"/>
    <n v="1"/>
    <n v="1"/>
  </r>
  <r>
    <x v="1"/>
    <x v="0"/>
    <x v="0"/>
    <x v="3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5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0"/>
    <x v="0"/>
    <x v="0"/>
    <x v="0"/>
    <s v="N/A"/>
    <s v="N/A"/>
    <s v="X"/>
    <s v="N/A"/>
    <s v="SI"/>
    <s v="23 a 26"/>
    <n v="1"/>
    <n v="1"/>
    <n v="1"/>
    <n v="1"/>
  </r>
  <r>
    <x v="1"/>
    <x v="0"/>
    <x v="0"/>
    <x v="6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1"/>
    <x v="1"/>
    <x v="0"/>
    <x v="0"/>
    <s v="N/A"/>
    <s v="X"/>
    <s v="N/A"/>
    <s v="N/A"/>
    <s v="SI"/>
    <s v="23 a 26"/>
    <n v="1"/>
    <n v="1"/>
    <n v="1"/>
    <n v="1"/>
  </r>
  <r>
    <x v="1"/>
    <x v="0"/>
    <x v="0"/>
    <x v="1"/>
    <x v="1"/>
    <x v="0"/>
    <x v="0"/>
    <s v="N/A"/>
    <s v="X"/>
    <s v="N/A"/>
    <s v="N/A"/>
    <s v="SI"/>
    <s v="23 a 26"/>
    <n v="2"/>
    <n v="2"/>
    <n v="2"/>
    <n v="2"/>
  </r>
  <r>
    <x v="1"/>
    <x v="0"/>
    <x v="0"/>
    <x v="2"/>
    <x v="0"/>
    <x v="0"/>
    <x v="0"/>
    <s v="N/A"/>
    <s v="X"/>
    <s v="N/A"/>
    <s v="N/A"/>
    <s v="SI"/>
    <s v="23 a 26"/>
    <n v="1"/>
    <n v="1"/>
    <n v="1"/>
    <n v="1"/>
  </r>
  <r>
    <x v="0"/>
    <x v="0"/>
    <x v="0"/>
    <x v="4"/>
    <x v="0"/>
    <x v="0"/>
    <x v="0"/>
    <s v="X"/>
    <s v="N/A"/>
    <s v="N/A"/>
    <s v="N/A"/>
    <s v="SI"/>
    <s v="23 a 26"/>
    <n v="1"/>
    <n v="1"/>
    <n v="1"/>
    <n v="1"/>
  </r>
  <r>
    <x v="0"/>
    <x v="1"/>
    <x v="2"/>
    <x v="3"/>
    <x v="0"/>
    <x v="0"/>
    <x v="0"/>
    <s v="X"/>
    <s v="N/A"/>
    <s v="N/A"/>
    <s v="N/A"/>
    <s v="SI"/>
    <s v="20 a 23"/>
    <n v="2"/>
    <n v="2"/>
    <n v="2"/>
    <n v="2"/>
  </r>
  <r>
    <x v="1"/>
    <x v="0"/>
    <x v="0"/>
    <x v="5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0"/>
    <x v="0"/>
    <x v="0"/>
    <x v="0"/>
    <s v="N/A"/>
    <s v="X"/>
    <s v="N/A"/>
    <s v="N/A"/>
    <s v="SI"/>
    <s v="20 a 23"/>
    <n v="1"/>
    <n v="1"/>
    <n v="1"/>
    <n v="1"/>
  </r>
  <r>
    <x v="1"/>
    <x v="0"/>
    <x v="0"/>
    <x v="3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1"/>
    <x v="1"/>
    <x v="0"/>
    <x v="0"/>
    <s v="N/A"/>
    <s v="X"/>
    <s v="N/A"/>
    <s v="N/A"/>
    <s v="SI"/>
    <s v="23 a 26"/>
    <n v="1"/>
    <n v="1"/>
    <n v="1"/>
    <n v="1"/>
  </r>
  <r>
    <x v="0"/>
    <x v="1"/>
    <x v="2"/>
    <x v="4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6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1"/>
    <x v="1"/>
    <x v="0"/>
    <x v="0"/>
    <s v="N/A"/>
    <s v="X"/>
    <s v="N/A"/>
    <s v="N/A"/>
    <s v="SI"/>
    <s v="23 a 26"/>
    <n v="1"/>
    <n v="1"/>
    <n v="1"/>
    <n v="1"/>
  </r>
  <r>
    <x v="1"/>
    <x v="0"/>
    <x v="0"/>
    <x v="0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5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3"/>
    <x v="0"/>
    <x v="0"/>
    <x v="0"/>
    <s v="N/A"/>
    <s v="X"/>
    <s v="N/A"/>
    <s v="N/A"/>
    <s v="SI"/>
    <s v="23 a 26"/>
    <n v="1"/>
    <n v="1"/>
    <n v="1"/>
    <n v="1"/>
  </r>
  <r>
    <x v="0"/>
    <x v="0"/>
    <x v="0"/>
    <x v="0"/>
    <x v="0"/>
    <x v="0"/>
    <x v="0"/>
    <s v="X"/>
    <s v="N/A"/>
    <s v="N/A"/>
    <s v="N/A"/>
    <s v="SI"/>
    <s v="20 a 23"/>
    <n v="1"/>
    <n v="1"/>
    <n v="1"/>
    <n v="1"/>
  </r>
  <r>
    <x v="1"/>
    <x v="0"/>
    <x v="0"/>
    <x v="4"/>
    <x v="0"/>
    <x v="0"/>
    <x v="0"/>
    <s v="N/A"/>
    <s v="N/A"/>
    <s v="X"/>
    <s v="N/A"/>
    <s v="SI"/>
    <s v="20 a 23"/>
    <n v="1"/>
    <n v="1"/>
    <n v="1"/>
    <n v="1"/>
  </r>
  <r>
    <x v="1"/>
    <x v="0"/>
    <x v="0"/>
    <x v="5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0"/>
    <x v="0"/>
    <x v="0"/>
    <x v="0"/>
    <s v="N/A"/>
    <s v="X"/>
    <s v="N/A"/>
    <s v="N/A"/>
    <s v="SI"/>
    <s v="23 a 26"/>
    <n v="1"/>
    <n v="1"/>
    <n v="1"/>
    <n v="2"/>
  </r>
  <r>
    <x v="1"/>
    <x v="0"/>
    <x v="0"/>
    <x v="3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0"/>
    <x v="0"/>
    <x v="0"/>
    <x v="0"/>
    <s v="X"/>
    <s v="N/A"/>
    <s v="N/A"/>
    <s v="N/A"/>
    <s v="NO"/>
    <m/>
    <m/>
    <m/>
    <m/>
    <m/>
  </r>
  <r>
    <x v="0"/>
    <x v="0"/>
    <x v="0"/>
    <x v="2"/>
    <x v="0"/>
    <x v="0"/>
    <x v="0"/>
    <s v="N/A"/>
    <s v="X"/>
    <s v="N/A"/>
    <s v="N/A"/>
    <s v="SI"/>
    <s v="20 a 23"/>
    <n v="1"/>
    <n v="1"/>
    <n v="1"/>
    <n v="1"/>
  </r>
  <r>
    <x v="1"/>
    <x v="1"/>
    <x v="2"/>
    <x v="0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3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3"/>
    <x v="0"/>
    <x v="0"/>
    <x v="0"/>
    <s v="X"/>
    <s v="N/A"/>
    <s v="N/A"/>
    <s v="N/A"/>
    <s v="SI"/>
    <s v="23 a 26"/>
    <n v="2"/>
    <n v="2"/>
    <n v="2"/>
    <n v="2"/>
  </r>
  <r>
    <x v="1"/>
    <x v="0"/>
    <x v="0"/>
    <x v="3"/>
    <x v="0"/>
    <x v="0"/>
    <x v="0"/>
    <s v="X"/>
    <s v="N/A"/>
    <s v="N/A"/>
    <s v="N/A"/>
    <s v="SI"/>
    <s v="20 a 23"/>
    <n v="1"/>
    <n v="1"/>
    <n v="1"/>
    <n v="1"/>
  </r>
  <r>
    <x v="0"/>
    <x v="0"/>
    <x v="0"/>
    <x v="4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1"/>
    <x v="1"/>
    <x v="0"/>
    <x v="0"/>
    <s v="N/A"/>
    <s v="X"/>
    <s v="N/A"/>
    <s v="N/A"/>
    <s v="SI"/>
    <s v="23 a 26"/>
    <n v="1"/>
    <n v="2"/>
    <n v="1"/>
    <n v="2"/>
  </r>
  <r>
    <x v="1"/>
    <x v="0"/>
    <x v="0"/>
    <x v="2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5"/>
    <x v="0"/>
    <x v="0"/>
    <x v="0"/>
    <s v="N/A"/>
    <s v="X"/>
    <s v="N/A"/>
    <s v="N/A"/>
    <s v="SI"/>
    <s v="20 a 23"/>
    <n v="1"/>
    <n v="1"/>
    <n v="1"/>
    <n v="1"/>
  </r>
  <r>
    <x v="1"/>
    <x v="0"/>
    <x v="0"/>
    <x v="3"/>
    <x v="0"/>
    <x v="0"/>
    <x v="0"/>
    <s v="X"/>
    <s v="N/A"/>
    <s v="N/A"/>
    <s v="N/A"/>
    <s v="SI"/>
    <s v="20 a 23"/>
    <n v="1"/>
    <n v="1"/>
    <n v="1"/>
    <n v="1"/>
  </r>
  <r>
    <x v="1"/>
    <x v="0"/>
    <x v="0"/>
    <x v="1"/>
    <x v="1"/>
    <x v="0"/>
    <x v="0"/>
    <s v="N/A"/>
    <s v="X"/>
    <s v="N/A"/>
    <s v="N/A"/>
    <s v="SI"/>
    <s v="23 a 26"/>
    <n v="1"/>
    <n v="1"/>
    <n v="1"/>
    <n v="2"/>
  </r>
  <r>
    <x v="1"/>
    <x v="0"/>
    <x v="0"/>
    <x v="1"/>
    <x v="1"/>
    <x v="0"/>
    <x v="0"/>
    <s v="N/A"/>
    <s v="X"/>
    <s v="N/A"/>
    <s v="N/A"/>
    <s v="SI"/>
    <s v="23 a 26"/>
    <n v="1"/>
    <n v="1"/>
    <n v="1"/>
    <n v="1"/>
  </r>
  <r>
    <x v="1"/>
    <x v="2"/>
    <x v="2"/>
    <x v="7"/>
    <x v="0"/>
    <x v="0"/>
    <x v="0"/>
    <s v="N/A"/>
    <s v="X"/>
    <s v="N/A"/>
    <s v="N/A"/>
    <s v="SI"/>
    <s v="23 a 26"/>
    <n v="1"/>
    <n v="1"/>
    <n v="1"/>
    <n v="1"/>
  </r>
  <r>
    <x v="0"/>
    <x v="0"/>
    <x v="0"/>
    <x v="0"/>
    <x v="0"/>
    <x v="0"/>
    <x v="0"/>
    <s v="N/A"/>
    <s v="X"/>
    <s v="N/A"/>
    <s v="N/A"/>
    <s v="NO"/>
    <m/>
    <m/>
    <m/>
    <m/>
    <m/>
  </r>
  <r>
    <x v="1"/>
    <x v="0"/>
    <x v="0"/>
    <x v="0"/>
    <x v="0"/>
    <x v="0"/>
    <x v="0"/>
    <s v="X"/>
    <s v="N/A"/>
    <s v="N/A"/>
    <s v="N/A"/>
    <s v="SI"/>
    <s v="23 a 26"/>
    <n v="1"/>
    <n v="1"/>
    <n v="1"/>
    <n v="2"/>
  </r>
  <r>
    <x v="1"/>
    <x v="2"/>
    <x v="1"/>
    <x v="7"/>
    <x v="0"/>
    <x v="0"/>
    <x v="0"/>
    <s v="N/A"/>
    <s v="N/A"/>
    <s v="N/A"/>
    <s v="N/A"/>
    <s v="SI"/>
    <s v="20 a 23"/>
    <n v="1"/>
    <n v="1"/>
    <n v="1"/>
    <n v="2"/>
  </r>
  <r>
    <x v="1"/>
    <x v="0"/>
    <x v="0"/>
    <x v="0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0"/>
    <x v="0"/>
    <x v="0"/>
    <x v="0"/>
    <s v="N/A"/>
    <s v="X"/>
    <s v="N/A"/>
    <s v="N/A"/>
    <s v="NO"/>
    <m/>
    <m/>
    <m/>
    <m/>
    <m/>
  </r>
  <r>
    <x v="1"/>
    <x v="0"/>
    <x v="0"/>
    <x v="2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4"/>
    <x v="0"/>
    <x v="0"/>
    <x v="0"/>
    <s v="N/A"/>
    <s v="N/A"/>
    <s v="X"/>
    <s v="N/A"/>
    <s v="SI"/>
    <s v="20 a 23"/>
    <n v="1"/>
    <n v="1"/>
    <n v="1"/>
    <n v="1"/>
  </r>
  <r>
    <x v="1"/>
    <x v="0"/>
    <x v="0"/>
    <x v="0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0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0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0"/>
    <x v="0"/>
    <x v="0"/>
    <x v="0"/>
    <s v="X"/>
    <s v="N/A"/>
    <s v="N/A"/>
    <s v="N/A"/>
    <s v="SI"/>
    <s v="23 a 26"/>
    <n v="1"/>
    <n v="1"/>
    <n v="1"/>
    <n v="1"/>
  </r>
  <r>
    <x v="0"/>
    <x v="0"/>
    <x v="0"/>
    <x v="4"/>
    <x v="0"/>
    <x v="0"/>
    <x v="0"/>
    <s v="N/A"/>
    <s v="N/A"/>
    <s v="X"/>
    <s v="N/A"/>
    <s v="SI"/>
    <s v="20 a 23"/>
    <n v="2"/>
    <n v="2"/>
    <n v="2"/>
    <n v="2"/>
  </r>
  <r>
    <x v="1"/>
    <x v="0"/>
    <x v="0"/>
    <x v="3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0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3"/>
    <x v="0"/>
    <x v="0"/>
    <x v="0"/>
    <s v="N/A"/>
    <s v="X"/>
    <s v="N/A"/>
    <s v="N/A"/>
    <s v="SI"/>
    <s v="23 a 26"/>
    <n v="1"/>
    <n v="1"/>
    <n v="1"/>
    <n v="1"/>
  </r>
  <r>
    <x v="0"/>
    <x v="0"/>
    <x v="0"/>
    <x v="3"/>
    <x v="0"/>
    <x v="0"/>
    <x v="0"/>
    <s v="N/A"/>
    <s v="N/A"/>
    <s v="X"/>
    <s v="N/A"/>
    <s v="SI"/>
    <s v="23 a 26"/>
    <n v="1"/>
    <n v="1"/>
    <n v="1"/>
    <n v="1"/>
  </r>
  <r>
    <x v="1"/>
    <x v="0"/>
    <x v="0"/>
    <x v="0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0"/>
    <x v="0"/>
    <x v="0"/>
    <x v="0"/>
    <s v="X"/>
    <s v="N/A"/>
    <s v="N/A"/>
    <s v="N/A"/>
    <s v="SI"/>
    <s v="23 a 26"/>
    <n v="1"/>
    <n v="1"/>
    <n v="1"/>
    <n v="1"/>
  </r>
  <r>
    <x v="1"/>
    <x v="1"/>
    <x v="2"/>
    <x v="3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4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3"/>
    <x v="0"/>
    <x v="0"/>
    <x v="0"/>
    <s v="X"/>
    <s v="N/A"/>
    <s v="N/A"/>
    <s v="N/A"/>
    <s v="SI"/>
    <s v="23 a 26"/>
    <n v="1"/>
    <n v="1"/>
    <n v="1"/>
    <n v="2"/>
  </r>
  <r>
    <x v="1"/>
    <x v="0"/>
    <x v="0"/>
    <x v="0"/>
    <x v="0"/>
    <x v="0"/>
    <x v="0"/>
    <s v="X"/>
    <s v="N/A"/>
    <s v="N/A"/>
    <s v="N/A"/>
    <s v="SI"/>
    <s v="20 a 23"/>
    <n v="2"/>
    <n v="2"/>
    <n v="2"/>
    <n v="2"/>
  </r>
  <r>
    <x v="1"/>
    <x v="0"/>
    <x v="0"/>
    <x v="1"/>
    <x v="1"/>
    <x v="0"/>
    <x v="0"/>
    <s v="N/A"/>
    <s v="X"/>
    <s v="N/A"/>
    <s v="N/A"/>
    <s v="SI"/>
    <s v="23 a 26"/>
    <n v="1"/>
    <n v="1"/>
    <n v="1"/>
    <n v="1"/>
  </r>
  <r>
    <x v="1"/>
    <x v="0"/>
    <x v="0"/>
    <x v="1"/>
    <x v="1"/>
    <x v="0"/>
    <x v="0"/>
    <s v="N/A"/>
    <s v="X"/>
    <s v="N/A"/>
    <s v="N/A"/>
    <s v="SI"/>
    <s v="23 a 26"/>
    <n v="1"/>
    <n v="1"/>
    <n v="1"/>
    <n v="1"/>
  </r>
  <r>
    <x v="1"/>
    <x v="0"/>
    <x v="0"/>
    <x v="4"/>
    <x v="0"/>
    <x v="0"/>
    <x v="0"/>
    <s v="N/A"/>
    <s v="N/A"/>
    <s v="X"/>
    <s v="N/A"/>
    <s v="SI"/>
    <s v="23 a 26"/>
    <n v="2"/>
    <n v="2"/>
    <n v="2"/>
    <n v="2"/>
  </r>
  <r>
    <x v="0"/>
    <x v="0"/>
    <x v="0"/>
    <x v="4"/>
    <x v="0"/>
    <x v="0"/>
    <x v="0"/>
    <s v="N/A"/>
    <s v="N/A"/>
    <s v="X"/>
    <s v="N/A"/>
    <s v="NO"/>
    <m/>
    <m/>
    <m/>
    <m/>
    <m/>
  </r>
  <r>
    <x v="0"/>
    <x v="0"/>
    <x v="0"/>
    <x v="0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1"/>
    <x v="1"/>
    <x v="1"/>
    <x v="0"/>
    <s v="N/A"/>
    <s v="X"/>
    <s v="N/A"/>
    <s v="N/A"/>
    <s v="SI"/>
    <s v="23 a 26"/>
    <n v="1"/>
    <n v="1"/>
    <n v="1"/>
    <n v="1"/>
  </r>
  <r>
    <x v="1"/>
    <x v="2"/>
    <x v="2"/>
    <x v="7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2"/>
    <x v="0"/>
    <x v="0"/>
    <x v="0"/>
    <s v="N/A"/>
    <s v="X"/>
    <s v="N/A"/>
    <s v="N/A"/>
    <s v="SI"/>
    <s v="23 a 26"/>
    <n v="1"/>
    <n v="1"/>
    <n v="1"/>
    <n v="1"/>
  </r>
  <r>
    <x v="0"/>
    <x v="0"/>
    <x v="0"/>
    <x v="0"/>
    <x v="0"/>
    <x v="0"/>
    <x v="0"/>
    <s v="N/A"/>
    <s v="X"/>
    <s v="N/A"/>
    <s v="N/A"/>
    <s v="SI"/>
    <s v="20 a 23"/>
    <n v="1"/>
    <n v="1"/>
    <n v="1"/>
    <n v="1"/>
  </r>
  <r>
    <x v="1"/>
    <x v="0"/>
    <x v="0"/>
    <x v="4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1"/>
    <x v="1"/>
    <x v="1"/>
    <x v="0"/>
    <s v="N/A"/>
    <s v="X"/>
    <s v="N/A"/>
    <s v="N/A"/>
    <s v="SI"/>
    <s v="23 a 26"/>
    <n v="1"/>
    <n v="1"/>
    <n v="1"/>
    <n v="1"/>
  </r>
  <r>
    <x v="1"/>
    <x v="0"/>
    <x v="0"/>
    <x v="1"/>
    <x v="1"/>
    <x v="1"/>
    <x v="0"/>
    <s v="N/A"/>
    <s v="X"/>
    <s v="N/A"/>
    <s v="N/A"/>
    <s v="SI"/>
    <s v="23 a 26"/>
    <n v="1"/>
    <n v="1"/>
    <n v="1"/>
    <n v="1"/>
  </r>
  <r>
    <x v="1"/>
    <x v="0"/>
    <x v="0"/>
    <x v="1"/>
    <x v="1"/>
    <x v="0"/>
    <x v="0"/>
    <s v="N/A"/>
    <s v="N/A"/>
    <s v="N/A"/>
    <s v="N/A"/>
    <s v="SI"/>
    <s v="20 a 23"/>
    <n v="1"/>
    <n v="1"/>
    <n v="1"/>
    <n v="1"/>
  </r>
  <r>
    <x v="1"/>
    <x v="0"/>
    <x v="0"/>
    <x v="0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2"/>
    <x v="0"/>
    <x v="0"/>
    <x v="1"/>
    <s v="X"/>
    <s v="X"/>
    <s v="N/A"/>
    <s v="N/A"/>
    <s v="SI"/>
    <s v="20 a 23"/>
    <n v="1"/>
    <n v="1"/>
    <n v="1"/>
    <n v="1"/>
  </r>
  <r>
    <x v="1"/>
    <x v="0"/>
    <x v="0"/>
    <x v="0"/>
    <x v="0"/>
    <x v="0"/>
    <x v="0"/>
    <s v="N/A"/>
    <s v="X"/>
    <s v="N/A"/>
    <s v="N/A"/>
    <s v="SI"/>
    <s v="23 a 26"/>
    <n v="1"/>
    <n v="1"/>
    <n v="1"/>
    <n v="1"/>
  </r>
  <r>
    <x v="0"/>
    <x v="0"/>
    <x v="0"/>
    <x v="0"/>
    <x v="0"/>
    <x v="1"/>
    <x v="0"/>
    <s v="X"/>
    <s v="X"/>
    <s v="N/A"/>
    <s v="N/A"/>
    <s v="SI"/>
    <s v="23 a 26"/>
    <n v="1"/>
    <n v="1"/>
    <n v="1"/>
    <n v="1"/>
  </r>
  <r>
    <x v="1"/>
    <x v="0"/>
    <x v="0"/>
    <x v="2"/>
    <x v="0"/>
    <x v="0"/>
    <x v="0"/>
    <s v="N/A"/>
    <s v="X"/>
    <s v="N/A"/>
    <s v="N/A"/>
    <s v="SI"/>
    <s v="20 a 23"/>
    <n v="1"/>
    <n v="1"/>
    <n v="1"/>
    <n v="1"/>
  </r>
  <r>
    <x v="1"/>
    <x v="0"/>
    <x v="0"/>
    <x v="3"/>
    <x v="0"/>
    <x v="0"/>
    <x v="1"/>
    <s v="N/A"/>
    <s v="X"/>
    <s v="N/A"/>
    <s v="N/A"/>
    <s v="SI"/>
    <s v="20 a 23"/>
    <n v="1"/>
    <n v="1"/>
    <n v="1"/>
    <n v="1"/>
  </r>
  <r>
    <x v="0"/>
    <x v="2"/>
    <x v="3"/>
    <x v="7"/>
    <x v="0"/>
    <x v="0"/>
    <x v="0"/>
    <s v="N/A"/>
    <s v="X"/>
    <s v="N/A"/>
    <s v="N/A"/>
    <s v="SI"/>
    <s v="23 a 26"/>
    <n v="2"/>
    <n v="2"/>
    <n v="2"/>
    <n v="2"/>
  </r>
  <r>
    <x v="1"/>
    <x v="2"/>
    <x v="2"/>
    <x v="7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3"/>
    <x v="0"/>
    <x v="0"/>
    <x v="0"/>
    <s v="X"/>
    <s v="N/A"/>
    <s v="N/A"/>
    <s v="N/A"/>
    <s v="SI"/>
    <s v="23 a 26"/>
    <n v="1"/>
    <n v="1"/>
    <n v="1"/>
    <n v="1"/>
  </r>
  <r>
    <x v="0"/>
    <x v="0"/>
    <x v="0"/>
    <x v="2"/>
    <x v="0"/>
    <x v="0"/>
    <x v="0"/>
    <s v="N/A"/>
    <s v="N/A"/>
    <s v="N/A"/>
    <s v="N/A"/>
    <s v="SI"/>
    <s v="20 a 23"/>
    <n v="1"/>
    <n v="1"/>
    <n v="1"/>
    <n v="1"/>
  </r>
  <r>
    <x v="1"/>
    <x v="2"/>
    <x v="2"/>
    <x v="7"/>
    <x v="0"/>
    <x v="0"/>
    <x v="0"/>
    <s v="N/A"/>
    <s v="X"/>
    <s v="N/A"/>
    <s v="N/A"/>
    <s v="SI"/>
    <s v="23 a 26"/>
    <n v="1"/>
    <n v="1"/>
    <n v="1"/>
    <n v="2"/>
  </r>
  <r>
    <x v="1"/>
    <x v="2"/>
    <x v="4"/>
    <x v="7"/>
    <x v="0"/>
    <x v="0"/>
    <x v="0"/>
    <s v="N/A"/>
    <s v="N/A"/>
    <s v="X"/>
    <s v="N/A"/>
    <s v="SI"/>
    <s v="23 a 26"/>
    <n v="1"/>
    <n v="1"/>
    <n v="1"/>
    <n v="1"/>
  </r>
  <r>
    <x v="0"/>
    <x v="0"/>
    <x v="0"/>
    <x v="0"/>
    <x v="0"/>
    <x v="0"/>
    <x v="0"/>
    <s v="N/A"/>
    <s v="X"/>
    <s v="N/A"/>
    <s v="N/A"/>
    <s v="SI"/>
    <s v="23 a 26"/>
    <n v="2"/>
    <n v="2"/>
    <n v="2"/>
    <n v="2"/>
  </r>
  <r>
    <x v="1"/>
    <x v="1"/>
    <x v="2"/>
    <x v="0"/>
    <x v="0"/>
    <x v="1"/>
    <x v="0"/>
    <s v="N/A"/>
    <s v="N/A"/>
    <s v="N/A"/>
    <s v="N/A"/>
    <s v="SI"/>
    <s v="23 a 26"/>
    <n v="1"/>
    <n v="1"/>
    <n v="1"/>
    <n v="1"/>
  </r>
  <r>
    <x v="1"/>
    <x v="0"/>
    <x v="0"/>
    <x v="0"/>
    <x v="0"/>
    <x v="0"/>
    <x v="0"/>
    <s v="N/A"/>
    <s v="N/A"/>
    <s v="N/A"/>
    <s v="N/A"/>
    <s v="SI"/>
    <s v="23 a 26"/>
    <n v="1"/>
    <n v="1"/>
    <n v="1"/>
    <n v="1"/>
  </r>
  <r>
    <x v="1"/>
    <x v="1"/>
    <x v="4"/>
    <x v="2"/>
    <x v="0"/>
    <x v="1"/>
    <x v="0"/>
    <s v="N/A"/>
    <s v="N/A"/>
    <s v="N/A"/>
    <s v="N/A"/>
    <s v="SI"/>
    <s v="20 a 23"/>
    <n v="1"/>
    <n v="1"/>
    <n v="1"/>
    <n v="2"/>
  </r>
  <r>
    <x v="1"/>
    <x v="1"/>
    <x v="2"/>
    <x v="0"/>
    <x v="0"/>
    <x v="0"/>
    <x v="0"/>
    <s v="N/A"/>
    <s v="N/A"/>
    <s v="N/A"/>
    <s v="N/A"/>
    <s v="SI"/>
    <s v="23 a 26"/>
    <n v="1"/>
    <n v="1"/>
    <n v="2"/>
    <n v="2"/>
  </r>
  <r>
    <x v="0"/>
    <x v="2"/>
    <x v="2"/>
    <x v="7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5"/>
    <x v="0"/>
    <x v="0"/>
    <x v="0"/>
    <s v="N/A"/>
    <s v="N/A"/>
    <s v="X"/>
    <s v="N/A"/>
    <s v="SI"/>
    <s v="20 a 23"/>
    <n v="1"/>
    <n v="1"/>
    <n v="1"/>
    <n v="1"/>
  </r>
  <r>
    <x v="1"/>
    <x v="0"/>
    <x v="0"/>
    <x v="3"/>
    <x v="0"/>
    <x v="0"/>
    <x v="0"/>
    <s v="N/A"/>
    <s v="N/A"/>
    <s v="X"/>
    <s v="N/A"/>
    <s v="SI"/>
    <s v="23 a 26"/>
    <n v="1"/>
    <n v="1"/>
    <n v="1"/>
    <n v="1"/>
  </r>
  <r>
    <x v="1"/>
    <x v="2"/>
    <x v="2"/>
    <x v="7"/>
    <x v="0"/>
    <x v="0"/>
    <x v="0"/>
    <s v="N/A"/>
    <s v="N/A"/>
    <s v="X"/>
    <s v="N/A"/>
    <s v="SI"/>
    <s v="23 a 26"/>
    <n v="1"/>
    <n v="1"/>
    <n v="1"/>
    <n v="1"/>
  </r>
  <r>
    <x v="1"/>
    <x v="0"/>
    <x v="0"/>
    <x v="0"/>
    <x v="0"/>
    <x v="0"/>
    <x v="0"/>
    <s v="N/A"/>
    <s v="X"/>
    <s v="N/A"/>
    <s v="N/A"/>
    <s v="SI"/>
    <s v="23 a 26"/>
    <n v="1"/>
    <n v="1"/>
    <n v="1"/>
    <n v="1"/>
  </r>
  <r>
    <x v="0"/>
    <x v="1"/>
    <x v="1"/>
    <x v="3"/>
    <x v="0"/>
    <x v="0"/>
    <x v="0"/>
    <s v="N/A"/>
    <s v="N/A"/>
    <s v="X"/>
    <s v="N/A"/>
    <s v="SI"/>
    <s v="20 a 23"/>
    <n v="1"/>
    <n v="1"/>
    <n v="1"/>
    <n v="1"/>
  </r>
  <r>
    <x v="0"/>
    <x v="0"/>
    <x v="0"/>
    <x v="4"/>
    <x v="0"/>
    <x v="0"/>
    <x v="0"/>
    <s v="N/A"/>
    <s v="N/A"/>
    <s v="X"/>
    <s v="N/A"/>
    <s v="SI"/>
    <s v="23 a 26"/>
    <n v="1"/>
    <n v="1"/>
    <n v="1"/>
    <n v="1"/>
  </r>
  <r>
    <x v="1"/>
    <x v="0"/>
    <x v="0"/>
    <x v="5"/>
    <x v="0"/>
    <x v="0"/>
    <x v="0"/>
    <s v="N/A"/>
    <s v="X"/>
    <s v="N/A"/>
    <s v="N/A"/>
    <s v="SI"/>
    <s v="23 a 26"/>
    <n v="1"/>
    <n v="1"/>
    <n v="1"/>
    <n v="1"/>
  </r>
  <r>
    <x v="0"/>
    <x v="2"/>
    <x v="4"/>
    <x v="7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2"/>
    <x v="0"/>
    <x v="0"/>
    <x v="0"/>
    <s v="N/A"/>
    <s v="X"/>
    <s v="N/A"/>
    <s v="N/A"/>
    <s v="SI"/>
    <s v="23 a 26"/>
    <n v="1"/>
    <n v="1"/>
    <n v="1"/>
    <n v="2"/>
  </r>
  <r>
    <x v="1"/>
    <x v="0"/>
    <x v="0"/>
    <x v="0"/>
    <x v="0"/>
    <x v="0"/>
    <x v="1"/>
    <s v="N/A"/>
    <s v="X"/>
    <s v="X"/>
    <s v="N/A"/>
    <s v="SI"/>
    <s v="20 a 23"/>
    <n v="1"/>
    <n v="1"/>
    <n v="1"/>
    <n v="1"/>
  </r>
  <r>
    <x v="1"/>
    <x v="2"/>
    <x v="2"/>
    <x v="7"/>
    <x v="0"/>
    <x v="0"/>
    <x v="0"/>
    <s v="N/A"/>
    <s v="X"/>
    <s v="N/A"/>
    <s v="N/A"/>
    <s v="SI"/>
    <s v="23 a 26"/>
    <n v="1"/>
    <n v="1"/>
    <n v="1"/>
    <n v="1"/>
  </r>
  <r>
    <x v="1"/>
    <x v="1"/>
    <x v="4"/>
    <x v="2"/>
    <x v="0"/>
    <x v="0"/>
    <x v="0"/>
    <s v="N/A"/>
    <s v="X"/>
    <s v="N/A"/>
    <s v="N/A"/>
    <s v="SI"/>
    <s v="20 a 23"/>
    <n v="1"/>
    <n v="1"/>
    <n v="1"/>
    <n v="1"/>
  </r>
  <r>
    <x v="0"/>
    <x v="0"/>
    <x v="0"/>
    <x v="0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4"/>
    <x v="0"/>
    <x v="0"/>
    <x v="0"/>
    <s v="X"/>
    <s v="N/A"/>
    <s v="N/A"/>
    <s v="N/A"/>
    <s v="SI"/>
    <s v="20 a 23"/>
    <n v="2"/>
    <n v="2"/>
    <n v="1"/>
    <n v="1"/>
  </r>
  <r>
    <x v="1"/>
    <x v="2"/>
    <x v="2"/>
    <x v="7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2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5"/>
    <x v="0"/>
    <x v="0"/>
    <x v="0"/>
    <s v="N/A"/>
    <s v="X"/>
    <s v="N/A"/>
    <s v="N/A"/>
    <s v="SI"/>
    <s v="23 a 26"/>
    <n v="1"/>
    <n v="1"/>
    <n v="1"/>
    <n v="1"/>
  </r>
  <r>
    <x v="0"/>
    <x v="2"/>
    <x v="2"/>
    <x v="7"/>
    <x v="0"/>
    <x v="0"/>
    <x v="0"/>
    <s v="X"/>
    <s v="N/A"/>
    <s v="N/A"/>
    <s v="N/A"/>
    <s v="NO"/>
    <m/>
    <m/>
    <m/>
    <m/>
    <m/>
  </r>
  <r>
    <x v="0"/>
    <x v="0"/>
    <x v="0"/>
    <x v="5"/>
    <x v="0"/>
    <x v="0"/>
    <x v="0"/>
    <s v="X"/>
    <s v="N/A"/>
    <s v="N/A"/>
    <s v="N/A"/>
    <s v="SI"/>
    <s v="20 a 23"/>
    <n v="1"/>
    <n v="1"/>
    <n v="1"/>
    <n v="1"/>
  </r>
  <r>
    <x v="1"/>
    <x v="2"/>
    <x v="4"/>
    <x v="7"/>
    <x v="0"/>
    <x v="0"/>
    <x v="0"/>
    <s v="N/A"/>
    <s v="X"/>
    <s v="N/A"/>
    <s v="N/A"/>
    <s v="SI"/>
    <s v="23 a 26"/>
    <n v="1"/>
    <n v="1"/>
    <n v="1"/>
    <n v="1"/>
  </r>
  <r>
    <x v="0"/>
    <x v="2"/>
    <x v="2"/>
    <x v="7"/>
    <x v="0"/>
    <x v="0"/>
    <x v="0"/>
    <s v="N/A"/>
    <s v="X"/>
    <s v="N/A"/>
    <s v="N/A"/>
    <s v="SI"/>
    <s v="23 a 26"/>
    <n v="1"/>
    <n v="1"/>
    <n v="1"/>
    <n v="1"/>
  </r>
  <r>
    <x v="1"/>
    <x v="2"/>
    <x v="2"/>
    <x v="7"/>
    <x v="0"/>
    <x v="0"/>
    <x v="0"/>
    <s v="N/A"/>
    <s v="N/A"/>
    <s v="X"/>
    <s v="N/A"/>
    <s v="SI"/>
    <s v="20 a 23"/>
    <n v="1"/>
    <n v="1"/>
    <n v="1"/>
    <n v="1"/>
  </r>
  <r>
    <x v="1"/>
    <x v="0"/>
    <x v="0"/>
    <x v="4"/>
    <x v="0"/>
    <x v="0"/>
    <x v="0"/>
    <s v="N/A"/>
    <s v="X"/>
    <s v="N/A"/>
    <s v="N/A"/>
    <s v="SI"/>
    <s v="23 a 26"/>
    <n v="1"/>
    <n v="1"/>
    <n v="1"/>
    <n v="1"/>
  </r>
  <r>
    <x v="0"/>
    <x v="0"/>
    <x v="0"/>
    <x v="3"/>
    <x v="0"/>
    <x v="0"/>
    <x v="0"/>
    <s v="N/A"/>
    <s v="X"/>
    <s v="N/A"/>
    <s v="N/A"/>
    <s v="SI"/>
    <s v="23 a 26"/>
    <n v="1"/>
    <n v="1"/>
    <n v="1"/>
    <n v="1"/>
  </r>
  <r>
    <x v="1"/>
    <x v="2"/>
    <x v="2"/>
    <x v="7"/>
    <x v="0"/>
    <x v="0"/>
    <x v="0"/>
    <s v="N/A"/>
    <s v="N/A"/>
    <s v="X"/>
    <s v="N/A"/>
    <s v="SI"/>
    <s v="20 a 23"/>
    <n v="1"/>
    <n v="1"/>
    <n v="1"/>
    <n v="1"/>
  </r>
  <r>
    <x v="1"/>
    <x v="0"/>
    <x v="0"/>
    <x v="5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3"/>
    <x v="0"/>
    <x v="0"/>
    <x v="0"/>
    <s v="N/A"/>
    <s v="X"/>
    <s v="N/A"/>
    <s v="N/A"/>
    <s v="SI"/>
    <s v="23 a 26"/>
    <n v="1"/>
    <n v="1"/>
    <n v="1"/>
    <n v="1"/>
  </r>
  <r>
    <x v="1"/>
    <x v="1"/>
    <x v="4"/>
    <x v="5"/>
    <x v="0"/>
    <x v="0"/>
    <x v="1"/>
    <s v="N/A"/>
    <s v="X"/>
    <s v="X"/>
    <s v="N/A"/>
    <s v="SI"/>
    <s v="20 a 23"/>
    <n v="1"/>
    <n v="1"/>
    <n v="1"/>
    <n v="1"/>
  </r>
  <r>
    <x v="1"/>
    <x v="0"/>
    <x v="0"/>
    <x v="3"/>
    <x v="0"/>
    <x v="0"/>
    <x v="0"/>
    <s v="N/A"/>
    <s v="N/A"/>
    <s v="N/A"/>
    <s v="N/A"/>
    <s v="SI"/>
    <s v="23 a 26"/>
    <n v="1"/>
    <n v="1"/>
    <n v="1"/>
    <n v="1"/>
  </r>
  <r>
    <x v="0"/>
    <x v="0"/>
    <x v="0"/>
    <x v="0"/>
    <x v="0"/>
    <x v="1"/>
    <x v="0"/>
    <s v="N/A"/>
    <s v="N/A"/>
    <s v="N/A"/>
    <s v="N/A"/>
    <s v="SI"/>
    <s v="23 a 26"/>
    <n v="1"/>
    <n v="1"/>
    <n v="1"/>
    <n v="2"/>
  </r>
  <r>
    <x v="1"/>
    <x v="1"/>
    <x v="2"/>
    <x v="2"/>
    <x v="0"/>
    <x v="0"/>
    <x v="0"/>
    <s v="N/A"/>
    <s v="N/A"/>
    <s v="N/A"/>
    <s v="N/A"/>
    <s v="SI"/>
    <s v="20 a 23"/>
    <n v="1"/>
    <n v="1"/>
    <n v="1"/>
    <n v="1"/>
  </r>
  <r>
    <x v="1"/>
    <x v="2"/>
    <x v="4"/>
    <x v="7"/>
    <x v="0"/>
    <x v="0"/>
    <x v="0"/>
    <s v="N/A"/>
    <s v="N/A"/>
    <s v="N/A"/>
    <s v="N/A"/>
    <s v="SI"/>
    <s v="23 a 26"/>
    <n v="1"/>
    <n v="1"/>
    <n v="1"/>
    <n v="1"/>
  </r>
  <r>
    <x v="1"/>
    <x v="0"/>
    <x v="0"/>
    <x v="0"/>
    <x v="0"/>
    <x v="0"/>
    <x v="0"/>
    <s v="N/A"/>
    <s v="N/A"/>
    <s v="N/A"/>
    <s v="N/A"/>
    <s v="SI"/>
    <s v="23 a 26"/>
    <n v="1"/>
    <n v="1"/>
    <n v="1"/>
    <n v="1"/>
  </r>
  <r>
    <x v="1"/>
    <x v="0"/>
    <x v="0"/>
    <x v="2"/>
    <x v="0"/>
    <x v="0"/>
    <x v="0"/>
    <s v="N/A"/>
    <s v="N/A"/>
    <s v="N/A"/>
    <s v="N/A"/>
    <s v="NO"/>
    <m/>
    <m/>
    <m/>
    <m/>
    <m/>
  </r>
  <r>
    <x v="0"/>
    <x v="2"/>
    <x v="2"/>
    <x v="7"/>
    <x v="0"/>
    <x v="0"/>
    <x v="0"/>
    <s v="N/A"/>
    <s v="N/A"/>
    <s v="X"/>
    <s v="N/A"/>
    <s v="SI"/>
    <s v="23 a 26"/>
    <n v="1"/>
    <n v="1"/>
    <n v="1"/>
    <n v="1"/>
  </r>
  <r>
    <x v="1"/>
    <x v="0"/>
    <x v="0"/>
    <x v="0"/>
    <x v="0"/>
    <x v="0"/>
    <x v="1"/>
    <s v="N/A"/>
    <s v="X"/>
    <s v="X"/>
    <s v="N/A"/>
    <s v="SI"/>
    <s v="23 a 26"/>
    <n v="1"/>
    <n v="1"/>
    <n v="1"/>
    <n v="1"/>
  </r>
  <r>
    <x v="1"/>
    <x v="0"/>
    <x v="0"/>
    <x v="2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0"/>
    <x v="0"/>
    <x v="0"/>
    <x v="0"/>
    <s v="N/A"/>
    <s v="N/A"/>
    <s v="X"/>
    <s v="N/A"/>
    <s v="SI"/>
    <s v="23 a 26"/>
    <n v="1"/>
    <n v="1"/>
    <n v="1"/>
    <n v="1"/>
  </r>
  <r>
    <x v="1"/>
    <x v="2"/>
    <x v="2"/>
    <x v="7"/>
    <x v="0"/>
    <x v="0"/>
    <x v="0"/>
    <s v="N/A"/>
    <s v="X"/>
    <s v="N/A"/>
    <s v="N/A"/>
    <s v="SI"/>
    <s v="23 a 26"/>
    <n v="1"/>
    <n v="1"/>
    <n v="1"/>
    <n v="1"/>
  </r>
  <r>
    <x v="0"/>
    <x v="0"/>
    <x v="0"/>
    <x v="0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0"/>
    <x v="0"/>
    <x v="0"/>
    <x v="0"/>
    <s v="N/A"/>
    <s v="X"/>
    <s v="N/A"/>
    <s v="N/A"/>
    <s v="SI"/>
    <s v="23 a 26"/>
    <n v="1"/>
    <n v="1"/>
    <n v="1"/>
    <n v="1"/>
  </r>
  <r>
    <x v="0"/>
    <x v="1"/>
    <x v="4"/>
    <x v="3"/>
    <x v="0"/>
    <x v="0"/>
    <x v="0"/>
    <s v="N/A"/>
    <s v="X"/>
    <s v="N/A"/>
    <s v="N/A"/>
    <s v="SI"/>
    <s v="23 a 26"/>
    <n v="1"/>
    <n v="1"/>
    <n v="1"/>
    <n v="1"/>
  </r>
  <r>
    <x v="1"/>
    <x v="2"/>
    <x v="2"/>
    <x v="7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0"/>
    <x v="0"/>
    <x v="0"/>
    <x v="0"/>
    <s v="N/A"/>
    <s v="X"/>
    <s v="N/A"/>
    <s v="N/A"/>
    <s v="SI"/>
    <s v="23 a 26"/>
    <n v="1"/>
    <n v="1"/>
    <n v="1"/>
    <n v="1"/>
  </r>
  <r>
    <x v="0"/>
    <x v="1"/>
    <x v="2"/>
    <x v="0"/>
    <x v="0"/>
    <x v="0"/>
    <x v="0"/>
    <s v="N/A"/>
    <s v="X"/>
    <s v="N/A"/>
    <s v="N/A"/>
    <s v="SI"/>
    <s v="23 a 26"/>
    <n v="1"/>
    <n v="1"/>
    <n v="1"/>
    <n v="1"/>
  </r>
  <r>
    <x v="1"/>
    <x v="2"/>
    <x v="2"/>
    <x v="7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0"/>
    <x v="0"/>
    <x v="0"/>
    <x v="0"/>
    <s v="N/A"/>
    <s v="N/A"/>
    <s v="X"/>
    <s v="N/A"/>
    <s v="SI"/>
    <s v="23 a 26"/>
    <n v="1"/>
    <n v="1"/>
    <n v="1"/>
    <n v="1"/>
  </r>
  <r>
    <x v="1"/>
    <x v="0"/>
    <x v="0"/>
    <x v="2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0"/>
    <x v="0"/>
    <x v="0"/>
    <x v="0"/>
    <s v="N/A"/>
    <s v="X"/>
    <s v="N/A"/>
    <s v="N/A"/>
    <s v="SI"/>
    <s v="23 a 26"/>
    <n v="1"/>
    <n v="1"/>
    <n v="1"/>
    <n v="1"/>
  </r>
  <r>
    <x v="1"/>
    <x v="0"/>
    <x v="0"/>
    <x v="3"/>
    <x v="0"/>
    <x v="0"/>
    <x v="0"/>
    <s v="N/A"/>
    <s v="N/A"/>
    <s v="X"/>
    <s v="N/A"/>
    <s v="SI"/>
    <s v="23 a 26"/>
    <n v="1"/>
    <n v="1"/>
    <n v="1"/>
    <n v="1"/>
  </r>
  <r>
    <x v="1"/>
    <x v="0"/>
    <x v="0"/>
    <x v="2"/>
    <x v="0"/>
    <x v="0"/>
    <x v="0"/>
    <s v="N/A"/>
    <s v="X"/>
    <s v="N/A"/>
    <s v="N/A"/>
    <s v="SI"/>
    <s v="20 a 23"/>
    <n v="1"/>
    <n v="1"/>
    <n v="1"/>
    <n v="1"/>
  </r>
  <r>
    <x v="1"/>
    <x v="0"/>
    <x v="0"/>
    <x v="1"/>
    <x v="1"/>
    <x v="0"/>
    <x v="0"/>
    <s v="N/A"/>
    <s v="X"/>
    <s v="N/A"/>
    <s v="N/A"/>
    <s v="SI"/>
    <s v="23 a 26"/>
    <n v="1"/>
    <n v="1"/>
    <n v="1"/>
    <n v="1"/>
  </r>
  <r>
    <x v="0"/>
    <x v="0"/>
    <x v="0"/>
    <x v="0"/>
    <x v="0"/>
    <x v="0"/>
    <x v="0"/>
    <s v="X"/>
    <s v="N/A"/>
    <s v="N/A"/>
    <s v="N/A"/>
    <s v="SI"/>
    <s v="20 a 23"/>
    <n v="1"/>
    <n v="1"/>
    <n v="1"/>
    <n v="1"/>
  </r>
  <r>
    <x v="1"/>
    <x v="0"/>
    <x v="0"/>
    <x v="0"/>
    <x v="0"/>
    <x v="0"/>
    <x v="0"/>
    <s v="N/A"/>
    <s v="X"/>
    <s v="N/A"/>
    <s v="N/A"/>
    <s v="SI"/>
    <s v="23 a 26"/>
    <n v="2"/>
    <n v="2"/>
    <n v="2"/>
    <n v="2"/>
  </r>
  <r>
    <x v="1"/>
    <x v="0"/>
    <x v="0"/>
    <x v="1"/>
    <x v="1"/>
    <x v="0"/>
    <x v="0"/>
    <s v="N/A"/>
    <s v="X"/>
    <s v="N/A"/>
    <s v="N/A"/>
    <s v="SI"/>
    <s v="23 a 26"/>
    <n v="1"/>
    <n v="1"/>
    <n v="1"/>
    <n v="2"/>
  </r>
  <r>
    <x v="1"/>
    <x v="0"/>
    <x v="0"/>
    <x v="2"/>
    <x v="0"/>
    <x v="0"/>
    <x v="0"/>
    <s v="N/A"/>
    <s v="X"/>
    <s v="N/A"/>
    <s v="N/A"/>
    <s v="SI"/>
    <s v="23 a 26"/>
    <n v="1"/>
    <n v="1"/>
    <n v="1"/>
    <n v="2"/>
  </r>
  <r>
    <x v="1"/>
    <x v="0"/>
    <x v="0"/>
    <x v="1"/>
    <x v="1"/>
    <x v="0"/>
    <x v="0"/>
    <s v="N/A"/>
    <s v="X"/>
    <s v="N/A"/>
    <s v="N/A"/>
    <s v="SI"/>
    <s v="23 a 26"/>
    <n v="1"/>
    <n v="1"/>
    <n v="1"/>
    <n v="1"/>
  </r>
  <r>
    <x v="1"/>
    <x v="0"/>
    <x v="0"/>
    <x v="1"/>
    <x v="1"/>
    <x v="0"/>
    <x v="0"/>
    <s v="N/A"/>
    <s v="X"/>
    <s v="N/A"/>
    <s v="N/A"/>
    <s v="SI"/>
    <s v="23 a 26"/>
    <n v="1"/>
    <n v="1"/>
    <n v="1"/>
    <n v="1"/>
  </r>
  <r>
    <x v="1"/>
    <x v="2"/>
    <x v="1"/>
    <x v="7"/>
    <x v="0"/>
    <x v="0"/>
    <x v="0"/>
    <s v="N/A"/>
    <s v="N/A"/>
    <s v="X"/>
    <s v="N/A"/>
    <s v="SI"/>
    <s v="20 a 23"/>
    <n v="1"/>
    <n v="1"/>
    <n v="1"/>
    <n v="1"/>
  </r>
  <r>
    <x v="1"/>
    <x v="0"/>
    <x v="0"/>
    <x v="0"/>
    <x v="0"/>
    <x v="0"/>
    <x v="0"/>
    <s v="X"/>
    <s v="N/A"/>
    <s v="N/A"/>
    <s v="N/A"/>
    <s v="SI"/>
    <s v="23 a 26"/>
    <n v="1"/>
    <n v="1"/>
    <n v="1"/>
    <n v="1"/>
  </r>
  <r>
    <x v="0"/>
    <x v="1"/>
    <x v="2"/>
    <x v="2"/>
    <x v="0"/>
    <x v="0"/>
    <x v="0"/>
    <s v="N/A"/>
    <s v="N/A"/>
    <s v="X"/>
    <s v="N/A"/>
    <s v="SI"/>
    <s v="23 a 26"/>
    <n v="1"/>
    <n v="1"/>
    <n v="1"/>
    <n v="1"/>
  </r>
  <r>
    <x v="1"/>
    <x v="0"/>
    <x v="0"/>
    <x v="0"/>
    <x v="0"/>
    <x v="0"/>
    <x v="0"/>
    <s v="N/A"/>
    <s v="N/A"/>
    <s v="X"/>
    <s v="N/A"/>
    <s v="SI"/>
    <s v="23 a 26"/>
    <n v="1"/>
    <n v="1"/>
    <n v="1"/>
    <n v="1"/>
  </r>
  <r>
    <x v="1"/>
    <x v="2"/>
    <x v="4"/>
    <x v="7"/>
    <x v="0"/>
    <x v="0"/>
    <x v="0"/>
    <s v="N/A"/>
    <s v="N/A"/>
    <s v="X"/>
    <s v="N/A"/>
    <s v="SI"/>
    <s v="23 a 26"/>
    <n v="1"/>
    <n v="1"/>
    <n v="1"/>
    <n v="2"/>
  </r>
  <r>
    <x v="1"/>
    <x v="0"/>
    <x v="0"/>
    <x v="0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2"/>
    <x v="0"/>
    <x v="1"/>
    <x v="0"/>
    <s v="X"/>
    <s v="N/A"/>
    <s v="X"/>
    <s v="N/A"/>
    <s v="SI"/>
    <s v="20 a 23"/>
    <n v="1"/>
    <n v="1"/>
    <n v="1"/>
    <n v="1"/>
  </r>
  <r>
    <x v="0"/>
    <x v="1"/>
    <x v="4"/>
    <x v="0"/>
    <x v="0"/>
    <x v="0"/>
    <x v="0"/>
    <s v="X"/>
    <s v="N/A"/>
    <s v="N/A"/>
    <s v="N/A"/>
    <s v="SI"/>
    <s v="23 a 26"/>
    <n v="1"/>
    <n v="1"/>
    <n v="1"/>
    <n v="1"/>
  </r>
  <r>
    <x v="1"/>
    <x v="2"/>
    <x v="2"/>
    <x v="7"/>
    <x v="0"/>
    <x v="1"/>
    <x v="0"/>
    <s v="X"/>
    <s v="N/A"/>
    <s v="N/A"/>
    <s v="N/A"/>
    <s v="SI"/>
    <s v="23 a 26"/>
    <n v="1"/>
    <n v="1"/>
    <n v="1"/>
    <n v="1"/>
  </r>
  <r>
    <x v="1"/>
    <x v="2"/>
    <x v="4"/>
    <x v="7"/>
    <x v="0"/>
    <x v="0"/>
    <x v="0"/>
    <s v="X"/>
    <s v="N/A"/>
    <s v="N/A"/>
    <s v="N/A"/>
    <s v="SI"/>
    <s v="20 a 23"/>
    <n v="1"/>
    <n v="1"/>
    <n v="1"/>
    <n v="2"/>
  </r>
  <r>
    <x v="1"/>
    <x v="0"/>
    <x v="0"/>
    <x v="3"/>
    <x v="0"/>
    <x v="0"/>
    <x v="0"/>
    <s v="X"/>
    <s v="N/A"/>
    <s v="N/A"/>
    <s v="N/A"/>
    <s v="SI"/>
    <s v="23 a 26"/>
    <n v="1"/>
    <n v="1"/>
    <n v="1"/>
    <n v="1"/>
  </r>
  <r>
    <x v="1"/>
    <x v="1"/>
    <x v="2"/>
    <x v="2"/>
    <x v="0"/>
    <x v="0"/>
    <x v="0"/>
    <s v="N/A"/>
    <s v="N/A"/>
    <s v="N/A"/>
    <s v="N/A"/>
    <s v="SI"/>
    <s v="23 a 26"/>
    <n v="1"/>
    <n v="1"/>
    <n v="1"/>
    <n v="1"/>
  </r>
  <r>
    <x v="0"/>
    <x v="0"/>
    <x v="0"/>
    <x v="0"/>
    <x v="0"/>
    <x v="0"/>
    <x v="0"/>
    <s v="X"/>
    <s v="N/A"/>
    <s v="N/A"/>
    <s v="N/A"/>
    <s v="SI"/>
    <s v="20 a 23"/>
    <n v="1"/>
    <n v="1"/>
    <n v="1"/>
    <n v="1"/>
  </r>
  <r>
    <x v="0"/>
    <x v="2"/>
    <x v="4"/>
    <x v="7"/>
    <x v="0"/>
    <x v="0"/>
    <x v="0"/>
    <s v="N/A"/>
    <s v="N/A"/>
    <s v="N/A"/>
    <s v="N/A"/>
    <s v="SI"/>
    <s v="20 a 23"/>
    <n v="1"/>
    <n v="1"/>
    <n v="1"/>
    <n v="1"/>
  </r>
  <r>
    <x v="0"/>
    <x v="0"/>
    <x v="0"/>
    <x v="2"/>
    <x v="0"/>
    <x v="0"/>
    <x v="0"/>
    <s v="N/A"/>
    <s v="N/A"/>
    <s v="N/A"/>
    <s v="N/A"/>
    <s v="SI"/>
    <s v="23 a 26"/>
    <n v="1"/>
    <n v="1"/>
    <n v="1"/>
    <n v="1"/>
  </r>
  <r>
    <x v="1"/>
    <x v="2"/>
    <x v="2"/>
    <x v="7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3"/>
    <x v="0"/>
    <x v="0"/>
    <x v="0"/>
    <s v="N/A"/>
    <s v="N/A"/>
    <s v="N/A"/>
    <s v="N/A"/>
    <s v="SI"/>
    <s v="23 a 26"/>
    <n v="1"/>
    <n v="1"/>
    <n v="1"/>
    <n v="1"/>
  </r>
  <r>
    <x v="1"/>
    <x v="0"/>
    <x v="0"/>
    <x v="2"/>
    <x v="0"/>
    <x v="0"/>
    <x v="0"/>
    <s v="N/A"/>
    <s v="N/A"/>
    <s v="N/A"/>
    <s v="N/A"/>
    <s v="SI"/>
    <s v="23 a 26"/>
    <n v="1"/>
    <n v="1"/>
    <n v="1"/>
    <n v="1"/>
  </r>
  <r>
    <x v="1"/>
    <x v="0"/>
    <x v="0"/>
    <x v="0"/>
    <x v="0"/>
    <x v="0"/>
    <x v="0"/>
    <s v="N/A"/>
    <s v="N/A"/>
    <s v="N/A"/>
    <s v="N/A"/>
    <s v="SI"/>
    <s v="20 a 23"/>
    <n v="1"/>
    <n v="1"/>
    <n v="1"/>
    <n v="1"/>
  </r>
  <r>
    <x v="0"/>
    <x v="2"/>
    <x v="4"/>
    <x v="7"/>
    <x v="0"/>
    <x v="0"/>
    <x v="0"/>
    <s v="X"/>
    <s v="N/A"/>
    <s v="N/A"/>
    <s v="N/A"/>
    <s v="SI"/>
    <s v="23 a 26"/>
    <n v="1"/>
    <n v="1"/>
    <n v="1"/>
    <n v="1"/>
  </r>
  <r>
    <x v="1"/>
    <x v="2"/>
    <x v="2"/>
    <x v="7"/>
    <x v="0"/>
    <x v="1"/>
    <x v="0"/>
    <s v="X"/>
    <s v="N/A"/>
    <s v="N/A"/>
    <s v="N/A"/>
    <s v="SI"/>
    <s v="23 a 26"/>
    <n v="1"/>
    <n v="1"/>
    <n v="1"/>
    <n v="1"/>
  </r>
  <r>
    <x v="1"/>
    <x v="1"/>
    <x v="2"/>
    <x v="0"/>
    <x v="0"/>
    <x v="0"/>
    <x v="0"/>
    <s v="N/A"/>
    <s v="N/A"/>
    <s v="N/A"/>
    <s v="N/A"/>
    <s v="SI"/>
    <s v="23 a 26"/>
    <n v="1"/>
    <n v="1"/>
    <n v="1"/>
    <n v="2"/>
  </r>
  <r>
    <x v="0"/>
    <x v="0"/>
    <x v="0"/>
    <x v="3"/>
    <x v="0"/>
    <x v="0"/>
    <x v="0"/>
    <s v="X"/>
    <s v="N/A"/>
    <s v="N/A"/>
    <s v="N/A"/>
    <s v="SI"/>
    <s v="23 a 26"/>
    <n v="1"/>
    <n v="1"/>
    <n v="1"/>
    <n v="1"/>
  </r>
  <r>
    <x v="1"/>
    <x v="2"/>
    <x v="2"/>
    <x v="7"/>
    <x v="0"/>
    <x v="0"/>
    <x v="0"/>
    <s v="X"/>
    <s v="N/A"/>
    <s v="N/A"/>
    <s v="N/A"/>
    <s v="SI"/>
    <s v="23 a 26"/>
    <n v="1"/>
    <n v="1"/>
    <n v="1"/>
    <n v="1"/>
  </r>
  <r>
    <x v="1"/>
    <x v="0"/>
    <x v="0"/>
    <x v="0"/>
    <x v="0"/>
    <x v="0"/>
    <x v="0"/>
    <s v="N/A"/>
    <s v="N/A"/>
    <s v="X"/>
    <s v="N/A"/>
    <s v="SI"/>
    <s v="20 a 23"/>
    <n v="1"/>
    <n v="1"/>
    <n v="1"/>
    <n v="2"/>
  </r>
  <r>
    <x v="1"/>
    <x v="2"/>
    <x v="4"/>
    <x v="7"/>
    <x v="0"/>
    <x v="0"/>
    <x v="0"/>
    <s v="N/A"/>
    <s v="N/A"/>
    <s v="N/A"/>
    <s v="N/A"/>
    <s v="SI"/>
    <s v="20 a 23"/>
    <n v="1"/>
    <n v="1"/>
    <n v="1"/>
    <n v="1"/>
  </r>
  <r>
    <x v="0"/>
    <x v="2"/>
    <x v="2"/>
    <x v="7"/>
    <x v="0"/>
    <x v="0"/>
    <x v="0"/>
    <s v="X"/>
    <s v="N/A"/>
    <s v="N/A"/>
    <s v="N/A"/>
    <s v="SI"/>
    <s v="20 a 23"/>
    <n v="1"/>
    <n v="1"/>
    <n v="1"/>
    <n v="1"/>
  </r>
  <r>
    <x v="1"/>
    <x v="0"/>
    <x v="0"/>
    <x v="2"/>
    <x v="0"/>
    <x v="1"/>
    <x v="0"/>
    <s v="X"/>
    <s v="N/A"/>
    <s v="X"/>
    <s v="N/A"/>
    <s v="SI"/>
    <s v="23 a 26"/>
    <n v="1"/>
    <n v="1"/>
    <n v="1"/>
    <n v="1"/>
  </r>
  <r>
    <x v="1"/>
    <x v="2"/>
    <x v="4"/>
    <x v="7"/>
    <x v="0"/>
    <x v="0"/>
    <x v="0"/>
    <s v="X"/>
    <s v="N/A"/>
    <s v="N/A"/>
    <s v="N/A"/>
    <s v="SI"/>
    <s v="23 a 26"/>
    <n v="1"/>
    <n v="1"/>
    <n v="1"/>
    <n v="2"/>
  </r>
  <r>
    <x v="0"/>
    <x v="2"/>
    <x v="2"/>
    <x v="7"/>
    <x v="0"/>
    <x v="0"/>
    <x v="0"/>
    <s v="N/A"/>
    <s v="X"/>
    <s v="N/A"/>
    <s v="N/A"/>
    <s v="SI"/>
    <s v="20 a 23"/>
    <n v="1"/>
    <n v="1"/>
    <n v="1"/>
    <n v="1"/>
  </r>
  <r>
    <x v="0"/>
    <x v="2"/>
    <x v="2"/>
    <x v="7"/>
    <x v="0"/>
    <x v="0"/>
    <x v="0"/>
    <s v="N/A"/>
    <s v="N/A"/>
    <s v="X"/>
    <s v="N/A"/>
    <s v="SI"/>
    <s v="23 a 26"/>
    <n v="2"/>
    <n v="2"/>
    <n v="2"/>
    <n v="2"/>
  </r>
  <r>
    <x v="1"/>
    <x v="2"/>
    <x v="4"/>
    <x v="7"/>
    <x v="0"/>
    <x v="0"/>
    <x v="0"/>
    <s v="X"/>
    <s v="N/A"/>
    <s v="N/A"/>
    <s v="N/A"/>
    <s v="SI"/>
    <s v="23 a 26"/>
    <n v="1"/>
    <n v="1"/>
    <n v="1"/>
    <n v="1"/>
  </r>
  <r>
    <x v="0"/>
    <x v="0"/>
    <x v="0"/>
    <x v="2"/>
    <x v="0"/>
    <x v="0"/>
    <x v="0"/>
    <s v="N/A"/>
    <s v="N/A"/>
    <s v="X"/>
    <s v="N/A"/>
    <s v="SI"/>
    <s v="23 a 26"/>
    <n v="1"/>
    <n v="1"/>
    <n v="1"/>
    <n v="1"/>
  </r>
  <r>
    <x v="1"/>
    <x v="0"/>
    <x v="0"/>
    <x v="3"/>
    <x v="0"/>
    <x v="0"/>
    <x v="0"/>
    <s v="N/A"/>
    <s v="X"/>
    <s v="N/A"/>
    <s v="N/A"/>
    <s v="SI"/>
    <s v="23 a 26"/>
    <n v="1"/>
    <n v="1"/>
    <n v="1"/>
    <n v="1"/>
  </r>
  <r>
    <x v="0"/>
    <x v="2"/>
    <x v="4"/>
    <x v="7"/>
    <x v="0"/>
    <x v="0"/>
    <x v="1"/>
    <s v="N/A"/>
    <s v="X"/>
    <s v="X"/>
    <s v="N/A"/>
    <s v="SI"/>
    <s v="23 a 26"/>
    <n v="1"/>
    <n v="1"/>
    <n v="1"/>
    <n v="1"/>
  </r>
  <r>
    <x v="1"/>
    <x v="0"/>
    <x v="0"/>
    <x v="5"/>
    <x v="0"/>
    <x v="1"/>
    <x v="2"/>
    <s v="N/A"/>
    <s v="N/A"/>
    <s v="N/A"/>
    <s v="N/A"/>
    <s v="SI"/>
    <s v="23 a 26"/>
    <n v="1"/>
    <n v="1"/>
    <n v="2"/>
    <n v="1"/>
  </r>
  <r>
    <x v="1"/>
    <x v="2"/>
    <x v="2"/>
    <x v="7"/>
    <x v="2"/>
    <x v="1"/>
    <x v="2"/>
    <s v="N/A"/>
    <s v="N/A"/>
    <s v="N/A"/>
    <s v="N/A"/>
    <s v="SI"/>
    <s v="23 a 26"/>
    <n v="2"/>
    <n v="1"/>
    <n v="1"/>
    <n v="1"/>
  </r>
  <r>
    <x v="1"/>
    <x v="2"/>
    <x v="2"/>
    <x v="7"/>
    <x v="0"/>
    <x v="1"/>
    <x v="2"/>
    <s v="N/A"/>
    <s v="Duracion"/>
    <s v="N/A"/>
    <s v="N/A"/>
    <s v="SI"/>
    <s v="23 a 26"/>
    <n v="1"/>
    <n v="1"/>
    <n v="2"/>
    <n v="2"/>
  </r>
  <r>
    <x v="1"/>
    <x v="0"/>
    <x v="0"/>
    <x v="0"/>
    <x v="3"/>
    <x v="1"/>
    <x v="2"/>
    <s v="N/A"/>
    <s v="N/A"/>
    <s v="N/A"/>
    <s v="N/A"/>
    <s v="SI"/>
    <s v="23 a 26"/>
    <n v="1"/>
    <n v="1"/>
    <n v="1"/>
    <n v="1"/>
  </r>
  <r>
    <x v="1"/>
    <x v="0"/>
    <x v="0"/>
    <x v="8"/>
    <x v="2"/>
    <x v="2"/>
    <x v="2"/>
    <s v="N/A"/>
    <s v="N/A"/>
    <s v="N/A"/>
    <s v="N/A"/>
    <s v="SI"/>
    <s v="23 a 26"/>
    <n v="1"/>
    <n v="1"/>
    <n v="1"/>
    <n v="1"/>
  </r>
  <r>
    <x v="1"/>
    <x v="2"/>
    <x v="1"/>
    <x v="7"/>
    <x v="0"/>
    <x v="1"/>
    <x v="1"/>
    <s v="N/A"/>
    <s v="Duracion"/>
    <s v="N/A"/>
    <s v="N/A"/>
    <s v="SI"/>
    <s v="20 a 23"/>
    <n v="1"/>
    <n v="1"/>
    <n v="1"/>
    <n v="1"/>
  </r>
  <r>
    <x v="1"/>
    <x v="0"/>
    <x v="0"/>
    <x v="0"/>
    <x v="3"/>
    <x v="1"/>
    <x v="2"/>
    <s v="N/A"/>
    <s v="Duracion"/>
    <s v="N/A"/>
    <s v="N/A"/>
    <s v="SI"/>
    <s v="26 a 29"/>
    <n v="1"/>
    <n v="1"/>
    <n v="2"/>
    <n v="2"/>
  </r>
  <r>
    <x v="1"/>
    <x v="0"/>
    <x v="0"/>
    <x v="0"/>
    <x v="3"/>
    <x v="2"/>
    <x v="2"/>
    <s v="N/A"/>
    <s v="N/A"/>
    <s v="N/A"/>
    <s v="N/A"/>
    <s v="SI"/>
    <s v="26 a 29"/>
    <n v="1"/>
    <n v="1"/>
    <n v="1"/>
    <n v="1"/>
  </r>
  <r>
    <x v="1"/>
    <x v="0"/>
    <x v="0"/>
    <x v="3"/>
    <x v="0"/>
    <x v="1"/>
    <x v="1"/>
    <s v="N/A"/>
    <s v="Duracion"/>
    <s v="N/A"/>
    <s v="N/A"/>
    <s v="SI"/>
    <s v="20 a 23"/>
    <n v="2"/>
    <n v="2"/>
    <n v="2"/>
    <n v="2"/>
  </r>
  <r>
    <x v="1"/>
    <x v="2"/>
    <x v="2"/>
    <x v="7"/>
    <x v="3"/>
    <x v="1"/>
    <x v="2"/>
    <s v="N/A"/>
    <s v="N/A"/>
    <s v="N/A"/>
    <s v="N/A"/>
    <s v="NO"/>
    <m/>
    <m/>
    <m/>
    <m/>
    <m/>
  </r>
  <r>
    <x v="1"/>
    <x v="0"/>
    <x v="0"/>
    <x v="0"/>
    <x v="3"/>
    <x v="1"/>
    <x v="2"/>
    <s v="N/A"/>
    <s v="N/A"/>
    <s v="N/A"/>
    <s v="N/A"/>
    <s v="NO"/>
    <m/>
    <m/>
    <m/>
    <m/>
    <m/>
  </r>
  <r>
    <x v="1"/>
    <x v="2"/>
    <x v="2"/>
    <x v="7"/>
    <x v="2"/>
    <x v="1"/>
    <x v="2"/>
    <s v="Experiencia"/>
    <s v="N/A"/>
    <s v="N/A"/>
    <s v="N/A"/>
    <s v="SI"/>
    <s v="20 a 23"/>
    <n v="1"/>
    <n v="2"/>
    <n v="2"/>
    <n v="1"/>
  </r>
  <r>
    <x v="1"/>
    <x v="0"/>
    <x v="0"/>
    <x v="0"/>
    <x v="0"/>
    <x v="1"/>
    <x v="2"/>
    <s v="N/A"/>
    <s v="N/A"/>
    <s v="Recomendación de Otras Personas"/>
    <s v="N/A"/>
    <s v="SI"/>
    <s v="23 a 26"/>
    <n v="1"/>
    <n v="1"/>
    <n v="1"/>
    <n v="1"/>
  </r>
  <r>
    <x v="1"/>
    <x v="0"/>
    <x v="0"/>
    <x v="0"/>
    <x v="3"/>
    <x v="1"/>
    <x v="2"/>
    <s v="N/A"/>
    <s v="N/A"/>
    <s v="N/A"/>
    <s v="N/A"/>
    <s v="SI"/>
    <s v="23 a 26"/>
    <n v="1"/>
    <n v="2"/>
    <n v="1"/>
    <n v="1"/>
  </r>
  <r>
    <x v="1"/>
    <x v="0"/>
    <x v="0"/>
    <x v="0"/>
    <x v="3"/>
    <x v="1"/>
    <x v="2"/>
    <s v="N/A"/>
    <s v="Duracion"/>
    <s v="N/A"/>
    <s v="N/A"/>
    <s v="SI"/>
    <s v="20 a 23"/>
    <n v="1"/>
    <n v="2"/>
    <n v="1"/>
    <n v="2"/>
  </r>
  <r>
    <x v="1"/>
    <x v="0"/>
    <x v="0"/>
    <x v="3"/>
    <x v="0"/>
    <x v="1"/>
    <x v="2"/>
    <s v="Experiencia"/>
    <s v="N/A"/>
    <s v="N/A"/>
    <s v="N/A"/>
    <s v="SI"/>
    <s v="20 a 23"/>
    <n v="1"/>
    <n v="1"/>
    <n v="1"/>
    <n v="1"/>
  </r>
  <r>
    <x v="1"/>
    <x v="2"/>
    <x v="1"/>
    <x v="7"/>
    <x v="3"/>
    <x v="2"/>
    <x v="2"/>
    <s v="Experiencia"/>
    <s v="N/A"/>
    <s v="N/A"/>
    <s v="N/A"/>
    <s v="SI"/>
    <s v="23 a 26"/>
    <n v="1"/>
    <n v="1"/>
    <n v="1"/>
    <n v="2"/>
  </r>
  <r>
    <x v="1"/>
    <x v="0"/>
    <x v="0"/>
    <x v="3"/>
    <x v="0"/>
    <x v="1"/>
    <x v="2"/>
    <s v="Experiencia"/>
    <s v="N/A"/>
    <s v="Recomendación de Otras Personas"/>
    <s v="N/A"/>
    <s v="SI"/>
    <s v="23 a 26"/>
    <n v="1"/>
    <n v="1"/>
    <n v="1"/>
    <n v="2"/>
  </r>
  <r>
    <x v="1"/>
    <x v="2"/>
    <x v="2"/>
    <x v="7"/>
    <x v="2"/>
    <x v="1"/>
    <x v="2"/>
    <s v="N/A"/>
    <s v="N/A"/>
    <s v="Recomendación de Otras Personas"/>
    <s v="N/A"/>
    <s v="SI"/>
    <s v="20 a 23"/>
    <n v="1"/>
    <n v="1"/>
    <n v="1"/>
    <n v="1"/>
  </r>
  <r>
    <x v="1"/>
    <x v="2"/>
    <x v="2"/>
    <x v="7"/>
    <x v="2"/>
    <x v="1"/>
    <x v="2"/>
    <s v="N/A"/>
    <s v="N/A"/>
    <s v="N/A"/>
    <s v="N/A"/>
    <s v="NO"/>
    <m/>
    <m/>
    <m/>
    <m/>
    <m/>
  </r>
  <r>
    <x v="1"/>
    <x v="2"/>
    <x v="2"/>
    <x v="7"/>
    <x v="2"/>
    <x v="1"/>
    <x v="2"/>
    <s v="N/A"/>
    <s v="N/A"/>
    <s v="N/A"/>
    <s v="N/A"/>
    <s v="NO"/>
    <m/>
    <m/>
    <m/>
    <m/>
    <m/>
  </r>
  <r>
    <x v="1"/>
    <x v="0"/>
    <x v="0"/>
    <x v="0"/>
    <x v="0"/>
    <x v="1"/>
    <x v="2"/>
    <s v="N/A"/>
    <s v="N/A"/>
    <s v="N/A"/>
    <s v="N/A"/>
    <s v="NO"/>
    <m/>
    <m/>
    <m/>
    <m/>
    <m/>
  </r>
  <r>
    <x v="1"/>
    <x v="2"/>
    <x v="4"/>
    <x v="7"/>
    <x v="3"/>
    <x v="1"/>
    <x v="2"/>
    <s v="Experiencia"/>
    <s v="N/A"/>
    <s v="Recomendación de Otras Personas"/>
    <s v="N/A"/>
    <s v="SI"/>
    <s v="20 a 23"/>
    <n v="1"/>
    <n v="1"/>
    <n v="1"/>
    <n v="1"/>
  </r>
  <r>
    <x v="1"/>
    <x v="0"/>
    <x v="0"/>
    <x v="0"/>
    <x v="0"/>
    <x v="1"/>
    <x v="2"/>
    <s v="N/A"/>
    <s v="Duracion"/>
    <s v="Recomendación de Otras Personas"/>
    <s v="N/A"/>
    <s v="SI"/>
    <s v="20 a 23"/>
    <n v="1"/>
    <n v="1"/>
    <n v="1"/>
    <n v="1"/>
  </r>
  <r>
    <x v="1"/>
    <x v="2"/>
    <x v="2"/>
    <x v="7"/>
    <x v="2"/>
    <x v="2"/>
    <x v="2"/>
    <s v="Experiencia"/>
    <s v="N/A"/>
    <s v="N/A"/>
    <s v="N/A"/>
    <s v="SI"/>
    <s v="20 a 23"/>
    <n v="1"/>
    <n v="1"/>
    <n v="2"/>
    <n v="3"/>
  </r>
  <r>
    <x v="1"/>
    <x v="0"/>
    <x v="0"/>
    <x v="0"/>
    <x v="3"/>
    <x v="1"/>
    <x v="2"/>
    <s v="Experiencia"/>
    <s v="Duracion"/>
    <s v="N/A"/>
    <s v="N/A"/>
    <s v="SI"/>
    <s v="20 a 23"/>
    <n v="1"/>
    <n v="1"/>
    <n v="1"/>
    <n v="1"/>
  </r>
  <r>
    <x v="1"/>
    <x v="0"/>
    <x v="0"/>
    <x v="0"/>
    <x v="0"/>
    <x v="1"/>
    <x v="2"/>
    <s v="Experiencia"/>
    <s v="Duracion"/>
    <s v="N/A"/>
    <s v="N/A"/>
    <s v="SI"/>
    <s v="20 a 23"/>
    <n v="1"/>
    <n v="1"/>
    <n v="1"/>
    <n v="1"/>
  </r>
  <r>
    <x v="1"/>
    <x v="0"/>
    <x v="0"/>
    <x v="0"/>
    <x v="0"/>
    <x v="1"/>
    <x v="2"/>
    <s v="N/A"/>
    <s v="Duracion"/>
    <s v="Recomendación de Otras Personas"/>
    <s v="N/A"/>
    <s v="SI"/>
    <s v="20 a 23"/>
    <n v="1"/>
    <n v="1"/>
    <n v="1"/>
    <n v="1"/>
  </r>
  <r>
    <x v="1"/>
    <x v="2"/>
    <x v="2"/>
    <x v="7"/>
    <x v="0"/>
    <x v="2"/>
    <x v="2"/>
    <s v="N/A"/>
    <s v="N/A"/>
    <s v="Recomendación de Otras Personas"/>
    <s v="N/A"/>
    <s v="SI"/>
    <s v="20 a 23"/>
    <n v="1"/>
    <n v="1"/>
    <n v="1"/>
    <n v="1"/>
  </r>
  <r>
    <x v="1"/>
    <x v="2"/>
    <x v="2"/>
    <x v="7"/>
    <x v="2"/>
    <x v="2"/>
    <x v="2"/>
    <s v="N/A"/>
    <s v="N/A"/>
    <s v="Recomendación de Otras Personas"/>
    <s v="N/A"/>
    <s v="SI"/>
    <s v="20 a 23"/>
    <n v="1"/>
    <n v="1"/>
    <n v="1"/>
    <n v="1"/>
  </r>
  <r>
    <x v="1"/>
    <x v="0"/>
    <x v="0"/>
    <x v="5"/>
    <x v="0"/>
    <x v="1"/>
    <x v="2"/>
    <s v="N/A"/>
    <s v="N/A"/>
    <s v="N/A"/>
    <s v="N/A"/>
    <s v="SI"/>
    <s v="23 a 26"/>
    <n v="1"/>
    <n v="1"/>
    <n v="1"/>
    <n v="1"/>
  </r>
  <r>
    <x v="1"/>
    <x v="0"/>
    <x v="0"/>
    <x v="0"/>
    <x v="0"/>
    <x v="1"/>
    <x v="2"/>
    <s v="Experiencia"/>
    <s v="Duracion"/>
    <s v="N/A"/>
    <s v="N/A"/>
    <s v="NO"/>
    <m/>
    <m/>
    <m/>
    <m/>
    <m/>
  </r>
  <r>
    <x v="1"/>
    <x v="2"/>
    <x v="4"/>
    <x v="7"/>
    <x v="2"/>
    <x v="1"/>
    <x v="2"/>
    <s v="N/A"/>
    <s v="N/A"/>
    <s v="Recomendación de Otras Personas"/>
    <s v="N/A"/>
    <s v="SI"/>
    <s v="20 a 23"/>
    <n v="1"/>
    <n v="1"/>
    <n v="1"/>
    <n v="1"/>
  </r>
  <r>
    <x v="0"/>
    <x v="2"/>
    <x v="1"/>
    <x v="7"/>
    <x v="2"/>
    <x v="2"/>
    <x v="2"/>
    <s v="N/A"/>
    <s v="N/A"/>
    <s v="Recomendación de Otras Personas"/>
    <s v="N/A"/>
    <s v="SI"/>
    <s v="20 a 23"/>
    <n v="2"/>
    <n v="2"/>
    <n v="2"/>
    <n v="2"/>
  </r>
  <r>
    <x v="1"/>
    <x v="0"/>
    <x v="0"/>
    <x v="4"/>
    <x v="0"/>
    <x v="1"/>
    <x v="2"/>
    <s v="N/A"/>
    <s v="N/A"/>
    <s v="Recomendación de Otras Personas"/>
    <s v="N/A"/>
    <s v="SI"/>
    <s v="23 a 26"/>
    <n v="1"/>
    <n v="1"/>
    <n v="1"/>
    <n v="1"/>
  </r>
  <r>
    <x v="0"/>
    <x v="0"/>
    <x v="0"/>
    <x v="5"/>
    <x v="0"/>
    <x v="1"/>
    <x v="2"/>
    <s v="Experiencia"/>
    <s v="N/A"/>
    <s v="N/A"/>
    <s v="N/A"/>
    <s v="SI"/>
    <s v="20 a 23"/>
    <n v="1"/>
    <n v="1"/>
    <n v="1"/>
    <n v="1"/>
  </r>
  <r>
    <x v="1"/>
    <x v="2"/>
    <x v="2"/>
    <x v="7"/>
    <x v="2"/>
    <x v="2"/>
    <x v="2"/>
    <s v="Experiencia"/>
    <s v="N/A"/>
    <s v="N/A"/>
    <s v="N/A"/>
    <s v="NO"/>
    <m/>
    <m/>
    <m/>
    <m/>
    <m/>
  </r>
  <r>
    <x v="0"/>
    <x v="2"/>
    <x v="4"/>
    <x v="7"/>
    <x v="2"/>
    <x v="2"/>
    <x v="2"/>
    <s v="Experiencia"/>
    <s v="N/A"/>
    <s v="N/A"/>
    <s v="N/A"/>
    <s v="SI"/>
    <s v="20 a 23"/>
    <n v="2"/>
    <n v="2"/>
    <n v="2"/>
    <n v="2"/>
  </r>
  <r>
    <x v="1"/>
    <x v="0"/>
    <x v="0"/>
    <x v="0"/>
    <x v="0"/>
    <x v="2"/>
    <x v="2"/>
    <s v="Experiencia"/>
    <s v="N/A"/>
    <s v="N/A"/>
    <s v="N/A"/>
    <s v="SI"/>
    <s v="23 a 26"/>
    <n v="1"/>
    <n v="1"/>
    <n v="1"/>
    <n v="1"/>
  </r>
  <r>
    <x v="0"/>
    <x v="2"/>
    <x v="2"/>
    <x v="7"/>
    <x v="2"/>
    <x v="2"/>
    <x v="2"/>
    <s v="Experiencia"/>
    <s v="N/A"/>
    <s v="N/A"/>
    <s v="N/A"/>
    <s v="SI"/>
    <s v="20 a 23"/>
    <n v="1"/>
    <n v="1"/>
    <n v="1"/>
    <n v="1"/>
  </r>
  <r>
    <x v="1"/>
    <x v="0"/>
    <x v="0"/>
    <x v="0"/>
    <x v="0"/>
    <x v="1"/>
    <x v="2"/>
    <s v="Experiencia"/>
    <s v="Duracion"/>
    <s v="N/A"/>
    <s v="N/A"/>
    <s v="SI"/>
    <s v="23 a 26"/>
    <n v="1"/>
    <n v="1"/>
    <n v="1"/>
    <n v="1"/>
  </r>
  <r>
    <x v="0"/>
    <x v="2"/>
    <x v="1"/>
    <x v="7"/>
    <x v="2"/>
    <x v="2"/>
    <x v="2"/>
    <s v="Experiencia"/>
    <s v="N/A"/>
    <s v="N/A"/>
    <s v="N/A"/>
    <s v="SI"/>
    <s v="20 a 23"/>
    <n v="1"/>
    <n v="1"/>
    <n v="1"/>
    <n v="2"/>
  </r>
  <r>
    <x v="0"/>
    <x v="0"/>
    <x v="0"/>
    <x v="2"/>
    <x v="0"/>
    <x v="1"/>
    <x v="2"/>
    <s v="Experiencia"/>
    <s v="Duracion"/>
    <s v="N/A"/>
    <s v="N/A"/>
    <s v="SI"/>
    <s v="20 a 23"/>
    <n v="1"/>
    <n v="1"/>
    <n v="1"/>
    <n v="1"/>
  </r>
  <r>
    <x v="1"/>
    <x v="0"/>
    <x v="0"/>
    <x v="3"/>
    <x v="0"/>
    <x v="1"/>
    <x v="2"/>
    <s v="Experiencia"/>
    <s v="Duracion"/>
    <s v="N/A"/>
    <s v="N/A"/>
    <s v="SI"/>
    <s v="23 a 26"/>
    <n v="1"/>
    <n v="1"/>
    <n v="1"/>
    <n v="1"/>
  </r>
  <r>
    <x v="1"/>
    <x v="2"/>
    <x v="2"/>
    <x v="7"/>
    <x v="4"/>
    <x v="2"/>
    <x v="2"/>
    <s v="Experiencia"/>
    <s v="N/A"/>
    <s v="N/A"/>
    <s v="N/A"/>
    <s v="SI"/>
    <s v="20 a 23"/>
    <n v="1"/>
    <n v="1"/>
    <n v="1"/>
    <n v="1"/>
  </r>
  <r>
    <x v="0"/>
    <x v="1"/>
    <x v="2"/>
    <x v="0"/>
    <x v="0"/>
    <x v="1"/>
    <x v="2"/>
    <s v="Experiencia"/>
    <s v="N/A"/>
    <s v="Recomendación de Otras Personas"/>
    <s v="N/A"/>
    <s v="SI"/>
    <s v="23 a 26"/>
    <n v="1"/>
    <n v="1"/>
    <n v="1"/>
    <n v="2"/>
  </r>
  <r>
    <x v="1"/>
    <x v="2"/>
    <x v="4"/>
    <x v="7"/>
    <x v="2"/>
    <x v="2"/>
    <x v="2"/>
    <s v="Experiencia"/>
    <s v="N/A"/>
    <s v="N/A"/>
    <s v="N/A"/>
    <s v="SI"/>
    <s v="20 a 23"/>
    <n v="1"/>
    <n v="1"/>
    <n v="1"/>
    <n v="1"/>
  </r>
  <r>
    <x v="1"/>
    <x v="0"/>
    <x v="0"/>
    <x v="2"/>
    <x v="1"/>
    <x v="1"/>
    <x v="2"/>
    <s v="Experiencia"/>
    <s v="N/A"/>
    <s v="Recomendación de Otras Personas"/>
    <s v="N/A"/>
    <s v="SI"/>
    <s v="23 a 26"/>
    <n v="2"/>
    <n v="2"/>
    <n v="2"/>
    <n v="2"/>
  </r>
  <r>
    <x v="1"/>
    <x v="0"/>
    <x v="0"/>
    <x v="3"/>
    <x v="0"/>
    <x v="1"/>
    <x v="2"/>
    <s v="Experiencia"/>
    <s v="Duracion"/>
    <s v="N/A"/>
    <s v="N/A"/>
    <s v="SI"/>
    <s v="20 a 23"/>
    <n v="1"/>
    <n v="1"/>
    <n v="1"/>
    <n v="1"/>
  </r>
  <r>
    <x v="1"/>
    <x v="2"/>
    <x v="3"/>
    <x v="7"/>
    <x v="2"/>
    <x v="2"/>
    <x v="2"/>
    <s v="Experiencia"/>
    <s v="N/A"/>
    <s v="N/A"/>
    <s v="N/A"/>
    <s v="SI"/>
    <s v="23 a 26"/>
    <n v="1"/>
    <n v="1"/>
    <n v="1"/>
    <n v="1"/>
  </r>
  <r>
    <x v="0"/>
    <x v="2"/>
    <x v="1"/>
    <x v="7"/>
    <x v="3"/>
    <x v="1"/>
    <x v="2"/>
    <s v="Experiencia"/>
    <s v="N/A"/>
    <s v="Recomendación de Otras Personas"/>
    <s v="N/A"/>
    <s v="SI"/>
    <s v="20 a 23"/>
    <n v="1"/>
    <n v="1"/>
    <n v="1"/>
    <n v="1"/>
  </r>
  <r>
    <x v="1"/>
    <x v="0"/>
    <x v="0"/>
    <x v="2"/>
    <x v="0"/>
    <x v="1"/>
    <x v="2"/>
    <s v="N/A"/>
    <s v="Duracion"/>
    <s v="Recomendación de Otras Personas"/>
    <s v="N/A"/>
    <s v="SI"/>
    <s v="23 a 26"/>
    <n v="1"/>
    <n v="1"/>
    <n v="1"/>
    <n v="1"/>
  </r>
  <r>
    <x v="0"/>
    <x v="2"/>
    <x v="2"/>
    <x v="7"/>
    <x v="3"/>
    <x v="1"/>
    <x v="2"/>
    <s v="N/A"/>
    <s v="Duracion"/>
    <s v="Recomendación de Otras Personas"/>
    <s v="N/A"/>
    <s v="SI"/>
    <s v="20 a 23"/>
    <n v="1"/>
    <n v="1"/>
    <n v="1"/>
    <n v="1"/>
  </r>
  <r>
    <x v="1"/>
    <x v="0"/>
    <x v="0"/>
    <x v="3"/>
    <x v="1"/>
    <x v="1"/>
    <x v="2"/>
    <s v="Experiencia"/>
    <s v="Duracion"/>
    <s v="N/A"/>
    <s v="N/A"/>
    <s v="NO"/>
    <m/>
    <m/>
    <m/>
    <m/>
    <m/>
  </r>
  <r>
    <x v="1"/>
    <x v="2"/>
    <x v="4"/>
    <x v="7"/>
    <x v="2"/>
    <x v="2"/>
    <x v="1"/>
    <s v="Experiencia"/>
    <s v="Duracion"/>
    <s v="N/A"/>
    <s v="N/A"/>
    <s v="SI"/>
    <s v="20 a 23"/>
    <n v="1"/>
    <n v="1"/>
    <n v="2"/>
    <n v="1"/>
  </r>
  <r>
    <x v="0"/>
    <x v="0"/>
    <x v="0"/>
    <x v="1"/>
    <x v="0"/>
    <x v="1"/>
    <x v="2"/>
    <s v="Experiencia"/>
    <s v="Duracion"/>
    <s v="N/A"/>
    <s v="N/A"/>
    <s v="SI"/>
    <s v="23 a 26"/>
    <n v="1"/>
    <n v="1"/>
    <n v="1"/>
    <n v="1"/>
  </r>
  <r>
    <x v="1"/>
    <x v="2"/>
    <x v="4"/>
    <x v="7"/>
    <x v="2"/>
    <x v="2"/>
    <x v="1"/>
    <s v="Experiencia"/>
    <s v="N/A"/>
    <s v="Recomendación de Otras Personas"/>
    <s v="N/A"/>
    <s v="NO"/>
    <m/>
    <m/>
    <m/>
    <m/>
    <m/>
  </r>
  <r>
    <x v="0"/>
    <x v="2"/>
    <x v="2"/>
    <x v="7"/>
    <x v="2"/>
    <x v="2"/>
    <x v="1"/>
    <s v="Experiencia"/>
    <s v="N/A"/>
    <s v="N/A"/>
    <s v="N/A"/>
    <s v="SI"/>
    <s v="23 a 26"/>
    <n v="2"/>
    <n v="1"/>
    <n v="1"/>
    <n v="2"/>
  </r>
  <r>
    <x v="1"/>
    <x v="2"/>
    <x v="2"/>
    <x v="7"/>
    <x v="3"/>
    <x v="2"/>
    <x v="2"/>
    <s v="Experiencia"/>
    <s v="N/A"/>
    <s v="N/A"/>
    <s v="N/A"/>
    <s v="NO"/>
    <m/>
    <m/>
    <m/>
    <m/>
    <m/>
  </r>
  <r>
    <x v="0"/>
    <x v="0"/>
    <x v="0"/>
    <x v="2"/>
    <x v="0"/>
    <x v="1"/>
    <x v="2"/>
    <s v="Experiencia"/>
    <s v="Duracion"/>
    <s v="N/A"/>
    <s v="N/A"/>
    <s v="SI"/>
    <s v="23 a 26"/>
    <n v="1"/>
    <n v="2"/>
    <n v="2"/>
    <n v="2"/>
  </r>
  <r>
    <x v="1"/>
    <x v="2"/>
    <x v="2"/>
    <x v="7"/>
    <x v="3"/>
    <x v="2"/>
    <x v="2"/>
    <s v="Experiencia"/>
    <s v="N/A"/>
    <s v="N/A"/>
    <s v="N/A"/>
    <s v="SI"/>
    <s v="23 a 26"/>
    <n v="1"/>
    <n v="1"/>
    <n v="2"/>
    <n v="2"/>
  </r>
  <r>
    <x v="0"/>
    <x v="2"/>
    <x v="4"/>
    <x v="7"/>
    <x v="3"/>
    <x v="2"/>
    <x v="2"/>
    <s v="N/A"/>
    <s v="Duracion"/>
    <s v="N/A"/>
    <s v="N/A"/>
    <s v="SI"/>
    <s v="20 a 23"/>
    <n v="2"/>
    <n v="1"/>
    <n v="2"/>
    <n v="2"/>
  </r>
  <r>
    <x v="1"/>
    <x v="0"/>
    <x v="0"/>
    <x v="0"/>
    <x v="1"/>
    <x v="2"/>
    <x v="2"/>
    <s v="Experiencia"/>
    <s v="N/A"/>
    <s v="N/A"/>
    <s v="N/A"/>
    <s v="NO"/>
    <m/>
    <m/>
    <m/>
    <m/>
    <m/>
  </r>
  <r>
    <x v="1"/>
    <x v="0"/>
    <x v="0"/>
    <x v="5"/>
    <x v="0"/>
    <x v="1"/>
    <x v="2"/>
    <s v="N/A"/>
    <s v="N/A"/>
    <s v="N/A"/>
    <s v="N/A"/>
    <s v="SI"/>
    <s v="23 a 26"/>
    <n v="1"/>
    <n v="1"/>
    <n v="1"/>
    <n v="1"/>
  </r>
  <r>
    <x v="0"/>
    <x v="0"/>
    <x v="0"/>
    <x v="0"/>
    <x v="0"/>
    <x v="1"/>
    <x v="2"/>
    <s v="Experiencia"/>
    <s v="Duracion"/>
    <s v="N/A"/>
    <s v="N/A"/>
    <s v="NO"/>
    <m/>
    <m/>
    <m/>
    <m/>
    <m/>
  </r>
  <r>
    <x v="1"/>
    <x v="2"/>
    <x v="2"/>
    <x v="7"/>
    <x v="3"/>
    <x v="2"/>
    <x v="2"/>
    <s v="N/A"/>
    <s v="Duracion"/>
    <s v="N/A"/>
    <s v="N/A"/>
    <s v="SI"/>
    <s v="23 a 26"/>
    <n v="1"/>
    <n v="1"/>
    <n v="2"/>
    <n v="2"/>
  </r>
  <r>
    <x v="1"/>
    <x v="2"/>
    <x v="1"/>
    <x v="7"/>
    <x v="2"/>
    <x v="2"/>
    <x v="2"/>
    <s v="N/A"/>
    <s v="N/A"/>
    <s v="N/A"/>
    <s v="N/A"/>
    <s v="SI"/>
    <s v="23 a 26"/>
    <n v="1"/>
    <n v="1"/>
    <n v="1"/>
    <n v="2"/>
  </r>
  <r>
    <x v="1"/>
    <x v="2"/>
    <x v="2"/>
    <x v="7"/>
    <x v="3"/>
    <x v="1"/>
    <x v="2"/>
    <s v="N/A"/>
    <s v="N/A"/>
    <s v="N/A"/>
    <s v="N/A"/>
    <s v="SI"/>
    <s v="20 a 23"/>
    <n v="1"/>
    <n v="1"/>
    <n v="2"/>
    <n v="2"/>
  </r>
  <r>
    <x v="1"/>
    <x v="2"/>
    <x v="2"/>
    <x v="7"/>
    <x v="2"/>
    <x v="2"/>
    <x v="1"/>
    <s v="Experiencia"/>
    <s v="N/A"/>
    <s v="N/A"/>
    <s v="N/A"/>
    <s v="SI"/>
    <s v="20 a 23"/>
    <n v="1"/>
    <n v="1"/>
    <n v="1"/>
    <n v="1"/>
  </r>
  <r>
    <x v="1"/>
    <x v="0"/>
    <x v="0"/>
    <x v="3"/>
    <x v="0"/>
    <x v="1"/>
    <x v="2"/>
    <s v="Experiencia"/>
    <s v="Duracion"/>
    <s v="N/A"/>
    <s v="N/A"/>
    <s v="SI"/>
    <s v="23 a 26"/>
    <n v="1"/>
    <n v="1"/>
    <n v="2"/>
    <n v="2"/>
  </r>
  <r>
    <x v="0"/>
    <x v="2"/>
    <x v="2"/>
    <x v="7"/>
    <x v="2"/>
    <x v="2"/>
    <x v="2"/>
    <s v="Experiencia"/>
    <s v="N/A"/>
    <s v="N/A"/>
    <s v="N/A"/>
    <s v="SI"/>
    <s v="20 a 23"/>
    <n v="2"/>
    <n v="1"/>
    <n v="2"/>
    <n v="1"/>
  </r>
  <r>
    <x v="1"/>
    <x v="2"/>
    <x v="2"/>
    <x v="7"/>
    <x v="2"/>
    <x v="2"/>
    <x v="1"/>
    <s v="Experiencia"/>
    <s v="N/A"/>
    <s v="Recomendación de Otras Personas"/>
    <s v="N/A"/>
    <s v="NO"/>
    <m/>
    <m/>
    <m/>
    <m/>
    <m/>
  </r>
  <r>
    <x v="1"/>
    <x v="2"/>
    <x v="3"/>
    <x v="7"/>
    <x v="2"/>
    <x v="2"/>
    <x v="1"/>
    <s v="N/A"/>
    <s v="N/A"/>
    <s v="Recomendación de Otras Personas"/>
    <s v="N/A"/>
    <s v="SI"/>
    <s v="20 a 23"/>
    <n v="2"/>
    <n v="1"/>
    <n v="2"/>
    <n v="2"/>
  </r>
  <r>
    <x v="0"/>
    <x v="2"/>
    <x v="1"/>
    <x v="7"/>
    <x v="3"/>
    <x v="2"/>
    <x v="2"/>
    <s v="Experiencia"/>
    <s v="N/A"/>
    <s v="N/A"/>
    <s v="N/A"/>
    <s v="SI"/>
    <s v="23 a 26"/>
    <n v="2"/>
    <n v="1"/>
    <n v="2"/>
    <n v="2"/>
  </r>
  <r>
    <x v="1"/>
    <x v="2"/>
    <x v="2"/>
    <x v="7"/>
    <x v="2"/>
    <x v="2"/>
    <x v="2"/>
    <s v="Experiencia"/>
    <s v="N/A"/>
    <s v="N/A"/>
    <s v="N/A"/>
    <s v="SI"/>
    <s v="20 a 23"/>
    <n v="1"/>
    <n v="1"/>
    <n v="1"/>
    <n v="1"/>
  </r>
  <r>
    <x v="1"/>
    <x v="2"/>
    <x v="4"/>
    <x v="7"/>
    <x v="2"/>
    <x v="2"/>
    <x v="1"/>
    <s v="N/A"/>
    <s v="N/A"/>
    <s v="Recomendación de Otras Personas"/>
    <s v="N/A"/>
    <s v="NO"/>
    <m/>
    <m/>
    <m/>
    <m/>
    <m/>
  </r>
  <r>
    <x v="1"/>
    <x v="0"/>
    <x v="0"/>
    <x v="3"/>
    <x v="0"/>
    <x v="1"/>
    <x v="2"/>
    <s v="N/A"/>
    <s v="Duracion"/>
    <s v="N/A"/>
    <s v="N/A"/>
    <s v="SI"/>
    <s v="23 a 26"/>
    <n v="1"/>
    <n v="1"/>
    <n v="2"/>
    <n v="2"/>
  </r>
  <r>
    <x v="1"/>
    <x v="2"/>
    <x v="2"/>
    <x v="7"/>
    <x v="2"/>
    <x v="2"/>
    <x v="1"/>
    <s v="Experiencia"/>
    <s v="N/A"/>
    <s v="N/A"/>
    <s v="N/A"/>
    <s v="SI"/>
    <s v="20 a 23"/>
    <n v="1"/>
    <n v="1"/>
    <n v="1"/>
    <n v="1"/>
  </r>
  <r>
    <x v="0"/>
    <x v="0"/>
    <x v="0"/>
    <x v="0"/>
    <x v="0"/>
    <x v="1"/>
    <x v="2"/>
    <s v="N/A"/>
    <s v="N/A"/>
    <s v="Recomendación de Otras Personas"/>
    <s v="N/A"/>
    <s v="NO"/>
    <m/>
    <m/>
    <m/>
    <m/>
    <m/>
  </r>
  <r>
    <x v="1"/>
    <x v="2"/>
    <x v="1"/>
    <x v="7"/>
    <x v="2"/>
    <x v="2"/>
    <x v="1"/>
    <s v="Experiencia"/>
    <s v="N/A"/>
    <s v="N/A"/>
    <s v="N/A"/>
    <s v="SI"/>
    <s v="23 a 26"/>
    <n v="2"/>
    <n v="1"/>
    <n v="1"/>
    <n v="2"/>
  </r>
  <r>
    <x v="1"/>
    <x v="2"/>
    <x v="2"/>
    <x v="7"/>
    <x v="3"/>
    <x v="2"/>
    <x v="2"/>
    <s v="N/A"/>
    <s v="N/A"/>
    <s v="Recomendación de Otras Personas"/>
    <s v="N/A"/>
    <s v="SI"/>
    <s v="20 a 23"/>
    <n v="1"/>
    <n v="1"/>
    <n v="1"/>
    <n v="1"/>
  </r>
  <r>
    <x v="1"/>
    <x v="2"/>
    <x v="1"/>
    <x v="7"/>
    <x v="2"/>
    <x v="2"/>
    <x v="1"/>
    <s v="Experiencia"/>
    <s v="N/A"/>
    <s v="N/A"/>
    <s v="N/A"/>
    <s v="SI"/>
    <s v="20 a 23"/>
    <n v="1"/>
    <n v="1"/>
    <n v="1"/>
    <n v="1"/>
  </r>
  <r>
    <x v="1"/>
    <x v="0"/>
    <x v="0"/>
    <x v="0"/>
    <x v="0"/>
    <x v="1"/>
    <x v="2"/>
    <s v="Experiencia"/>
    <s v="N/A"/>
    <s v="N/A"/>
    <s v="N/A"/>
    <s v="SI"/>
    <s v="23 a 26"/>
    <n v="1"/>
    <n v="1"/>
    <n v="1"/>
    <n v="1"/>
  </r>
  <r>
    <x v="1"/>
    <x v="0"/>
    <x v="0"/>
    <x v="0"/>
    <x v="0"/>
    <x v="1"/>
    <x v="2"/>
    <s v="N/A"/>
    <s v="Duracion"/>
    <s v="Recomendación de Otras Personas"/>
    <s v="N/A"/>
    <s v="SI"/>
    <s v="20 a 23"/>
    <n v="1"/>
    <n v="1"/>
    <n v="1"/>
    <n v="1"/>
  </r>
  <r>
    <x v="0"/>
    <x v="0"/>
    <x v="0"/>
    <x v="2"/>
    <x v="0"/>
    <x v="1"/>
    <x v="2"/>
    <s v="N/A"/>
    <s v="Duracion"/>
    <s v="Recomendación de Otras Personas"/>
    <s v="N/A"/>
    <s v="SI"/>
    <s v="23 a 26"/>
    <n v="1"/>
    <n v="1"/>
    <n v="1"/>
    <n v="2"/>
  </r>
  <r>
    <x v="1"/>
    <x v="2"/>
    <x v="4"/>
    <x v="7"/>
    <x v="3"/>
    <x v="2"/>
    <x v="1"/>
    <s v="Experiencia"/>
    <s v="N/A"/>
    <s v="N/A"/>
    <s v="N/A"/>
    <s v="NO"/>
    <m/>
    <m/>
    <m/>
    <m/>
    <m/>
  </r>
  <r>
    <x v="1"/>
    <x v="0"/>
    <x v="0"/>
    <x v="0"/>
    <x v="0"/>
    <x v="1"/>
    <x v="2"/>
    <s v="N/A"/>
    <s v="Duracion"/>
    <s v="Recomendación de Otras Personas"/>
    <s v="N/A"/>
    <s v="SI"/>
    <s v="23 a 26"/>
    <n v="1"/>
    <n v="1"/>
    <n v="1"/>
    <n v="1"/>
  </r>
  <r>
    <x v="1"/>
    <x v="2"/>
    <x v="2"/>
    <x v="7"/>
    <x v="3"/>
    <x v="1"/>
    <x v="2"/>
    <s v="Experiencia"/>
    <s v="N/A"/>
    <s v="N/A"/>
    <s v="N/A"/>
    <s v="SI"/>
    <s v="20 a 23"/>
    <n v="1"/>
    <n v="1"/>
    <n v="1"/>
    <n v="1"/>
  </r>
  <r>
    <x v="1"/>
    <x v="2"/>
    <x v="3"/>
    <x v="7"/>
    <x v="2"/>
    <x v="2"/>
    <x v="1"/>
    <s v="N/A"/>
    <s v="N/A"/>
    <s v="Recomendación de Otras Personas"/>
    <s v="N/A"/>
    <s v="SI"/>
    <s v="20 a 23"/>
    <n v="1"/>
    <n v="1"/>
    <n v="1"/>
    <n v="1"/>
  </r>
  <r>
    <x v="1"/>
    <x v="0"/>
    <x v="0"/>
    <x v="0"/>
    <x v="0"/>
    <x v="1"/>
    <x v="2"/>
    <s v="N/A"/>
    <s v="Duracion"/>
    <s v="Recomendación de Otras Personas"/>
    <s v="N/A"/>
    <s v="SI"/>
    <s v="23 a 26"/>
    <n v="1"/>
    <n v="1"/>
    <n v="1"/>
    <n v="1"/>
  </r>
  <r>
    <x v="1"/>
    <x v="0"/>
    <x v="0"/>
    <x v="0"/>
    <x v="1"/>
    <x v="1"/>
    <x v="2"/>
    <s v="Experiencia"/>
    <s v="N/A"/>
    <s v="N/A"/>
    <s v="N/A"/>
    <s v="SI"/>
    <s v="23 a 26"/>
    <n v="1"/>
    <n v="1"/>
    <n v="1"/>
    <n v="1"/>
  </r>
  <r>
    <x v="0"/>
    <x v="0"/>
    <x v="0"/>
    <x v="2"/>
    <x v="0"/>
    <x v="1"/>
    <x v="2"/>
    <s v="N/A"/>
    <s v="N/A"/>
    <s v="Recomendación de Otras Personas"/>
    <s v="N/A"/>
    <s v="SI"/>
    <s v="23 a 26"/>
    <n v="1"/>
    <n v="1"/>
    <n v="1"/>
    <n v="2"/>
  </r>
  <r>
    <x v="1"/>
    <x v="2"/>
    <x v="2"/>
    <x v="7"/>
    <x v="3"/>
    <x v="2"/>
    <x v="2"/>
    <s v="Experiencia"/>
    <s v="N/A"/>
    <s v="N/A"/>
    <s v="N/A"/>
    <s v="SI"/>
    <s v="20 a 23"/>
    <n v="1"/>
    <n v="1"/>
    <n v="1"/>
    <n v="1"/>
  </r>
  <r>
    <x v="1"/>
    <x v="2"/>
    <x v="4"/>
    <x v="7"/>
    <x v="2"/>
    <x v="2"/>
    <x v="2"/>
    <s v="Experiencia"/>
    <s v="N/A"/>
    <s v="N/A"/>
    <s v="N/A"/>
    <s v="SI"/>
    <s v="20 a 23"/>
    <n v="1"/>
    <n v="1"/>
    <n v="1"/>
    <n v="1"/>
  </r>
  <r>
    <x v="1"/>
    <x v="0"/>
    <x v="0"/>
    <x v="0"/>
    <x v="1"/>
    <x v="1"/>
    <x v="2"/>
    <s v="Experiencia"/>
    <s v="Duracion"/>
    <s v="N/A"/>
    <s v="N/A"/>
    <s v="SI"/>
    <s v="23 a 26"/>
    <n v="1"/>
    <n v="1"/>
    <n v="1"/>
    <n v="1"/>
  </r>
  <r>
    <x v="1"/>
    <x v="2"/>
    <x v="1"/>
    <x v="7"/>
    <x v="3"/>
    <x v="1"/>
    <x v="2"/>
    <s v="Experiencia"/>
    <s v="N/A"/>
    <s v="N/A"/>
    <s v="N/A"/>
    <s v="SI"/>
    <s v="20 a 23"/>
    <n v="1"/>
    <n v="1"/>
    <n v="1"/>
    <n v="1"/>
  </r>
  <r>
    <x v="1"/>
    <x v="1"/>
    <x v="2"/>
    <x v="2"/>
    <x v="0"/>
    <x v="1"/>
    <x v="2"/>
    <s v="Experiencia"/>
    <s v="N/A"/>
    <s v="N/A"/>
    <s v="N/A"/>
    <s v="SI"/>
    <s v="23 a 26"/>
    <n v="1"/>
    <n v="1"/>
    <n v="1"/>
    <n v="1"/>
  </r>
  <r>
    <x v="1"/>
    <x v="0"/>
    <x v="0"/>
    <x v="0"/>
    <x v="1"/>
    <x v="2"/>
    <x v="2"/>
    <s v="N/A"/>
    <s v="Duracion"/>
    <s v="N/A"/>
    <s v="N/A"/>
    <s v="SI"/>
    <s v="23 a 26"/>
    <n v="2"/>
    <n v="2"/>
    <n v="2"/>
    <n v="2"/>
  </r>
  <r>
    <x v="0"/>
    <x v="2"/>
    <x v="3"/>
    <x v="7"/>
    <x v="3"/>
    <x v="2"/>
    <x v="2"/>
    <s v="Experiencia"/>
    <s v="N/A"/>
    <s v="N/A"/>
    <s v="N/A"/>
    <s v="SI"/>
    <s v="20 a 23"/>
    <n v="1"/>
    <n v="1"/>
    <n v="1"/>
    <n v="1"/>
  </r>
  <r>
    <x v="1"/>
    <x v="0"/>
    <x v="0"/>
    <x v="3"/>
    <x v="0"/>
    <x v="1"/>
    <x v="2"/>
    <s v="Experiencia"/>
    <s v="N/A"/>
    <s v="Recomendación de Otras Personas"/>
    <s v="N/A"/>
    <s v="SI"/>
    <s v="20 a 23"/>
    <n v="1"/>
    <n v="1"/>
    <n v="1"/>
    <n v="1"/>
  </r>
  <r>
    <x v="1"/>
    <x v="0"/>
    <x v="0"/>
    <x v="0"/>
    <x v="0"/>
    <x v="1"/>
    <x v="2"/>
    <s v="N/A"/>
    <s v="Duracion"/>
    <s v="N/A"/>
    <s v="N/A"/>
    <s v="SI"/>
    <s v="20 a 23"/>
    <n v="1"/>
    <n v="1"/>
    <n v="1"/>
    <n v="1"/>
  </r>
  <r>
    <x v="1"/>
    <x v="0"/>
    <x v="0"/>
    <x v="0"/>
    <x v="1"/>
    <x v="1"/>
    <x v="2"/>
    <s v="Experiencia"/>
    <s v="N/A"/>
    <s v="N/A"/>
    <s v="N/A"/>
    <s v="SI"/>
    <s v="20 a 23"/>
    <n v="1"/>
    <n v="1"/>
    <n v="1"/>
    <n v="1"/>
  </r>
  <r>
    <x v="0"/>
    <x v="2"/>
    <x v="2"/>
    <x v="7"/>
    <x v="3"/>
    <x v="2"/>
    <x v="2"/>
    <s v="Experiencia"/>
    <s v="N/A"/>
    <s v="N/A"/>
    <s v="N/A"/>
    <s v="SI"/>
    <s v="20 a 23"/>
    <n v="1"/>
    <n v="1"/>
    <n v="1"/>
    <n v="1"/>
  </r>
  <r>
    <x v="1"/>
    <x v="2"/>
    <x v="1"/>
    <x v="7"/>
    <x v="2"/>
    <x v="2"/>
    <x v="1"/>
    <s v="Experiencia"/>
    <s v="N/A"/>
    <s v="N/A"/>
    <s v="N/A"/>
    <s v="SI"/>
    <s v="20 a 23"/>
    <n v="2"/>
    <n v="2"/>
    <n v="2"/>
    <n v="2"/>
  </r>
  <r>
    <x v="1"/>
    <x v="2"/>
    <x v="2"/>
    <x v="7"/>
    <x v="3"/>
    <x v="1"/>
    <x v="2"/>
    <s v="Experiencia"/>
    <s v="N/A"/>
    <s v="N/A"/>
    <s v="N/A"/>
    <s v="SI"/>
    <s v="20 a 23"/>
    <n v="1"/>
    <n v="1"/>
    <n v="1"/>
    <n v="1"/>
  </r>
  <r>
    <x v="1"/>
    <x v="2"/>
    <x v="4"/>
    <x v="7"/>
    <x v="3"/>
    <x v="2"/>
    <x v="2"/>
    <s v="N/A"/>
    <s v="Duracion"/>
    <s v="N/A"/>
    <s v="N/A"/>
    <s v="SI"/>
    <s v="20 a 23"/>
    <n v="1"/>
    <n v="1"/>
    <n v="1"/>
    <n v="1"/>
  </r>
  <r>
    <x v="1"/>
    <x v="0"/>
    <x v="0"/>
    <x v="0"/>
    <x v="0"/>
    <x v="1"/>
    <x v="2"/>
    <s v="Experiencia"/>
    <s v="N/A"/>
    <s v="N/A"/>
    <s v="N/A"/>
    <s v="SI"/>
    <s v="23 a 26"/>
    <n v="2"/>
    <n v="2"/>
    <n v="2"/>
    <n v="2"/>
  </r>
  <r>
    <x v="1"/>
    <x v="0"/>
    <x v="0"/>
    <x v="0"/>
    <x v="0"/>
    <x v="1"/>
    <x v="2"/>
    <s v="N/A"/>
    <s v="Duracion"/>
    <s v="N/A"/>
    <s v="N/A"/>
    <s v="SI"/>
    <s v="20 a 23"/>
    <n v="1"/>
    <n v="1"/>
    <n v="1"/>
    <n v="1"/>
  </r>
  <r>
    <x v="1"/>
    <x v="2"/>
    <x v="1"/>
    <x v="7"/>
    <x v="3"/>
    <x v="1"/>
    <x v="2"/>
    <s v="Experiencia"/>
    <s v="N/A"/>
    <s v="N/A"/>
    <s v="N/A"/>
    <s v="SI"/>
    <s v="20 a 23"/>
    <n v="1"/>
    <n v="1"/>
    <n v="1"/>
    <n v="1"/>
  </r>
  <r>
    <x v="0"/>
    <x v="2"/>
    <x v="2"/>
    <x v="7"/>
    <x v="3"/>
    <x v="1"/>
    <x v="1"/>
    <s v="Experiencia"/>
    <s v="Duracion"/>
    <s v="N/A"/>
    <s v="N/A"/>
    <s v="SI"/>
    <s v="20 a 23"/>
    <n v="1"/>
    <n v="1"/>
    <n v="1"/>
    <n v="1"/>
  </r>
  <r>
    <x v="1"/>
    <x v="0"/>
    <x v="0"/>
    <x v="5"/>
    <x v="1"/>
    <x v="1"/>
    <x v="2"/>
    <s v="N/A"/>
    <s v="Duracion"/>
    <s v="N/A"/>
    <s v="N/A"/>
    <s v="SI"/>
    <s v="23 a 26"/>
    <n v="1"/>
    <n v="1"/>
    <n v="1"/>
    <n v="1"/>
  </r>
  <r>
    <x v="1"/>
    <x v="0"/>
    <x v="0"/>
    <x v="2"/>
    <x v="0"/>
    <x v="1"/>
    <x v="2"/>
    <s v="Experiencia"/>
    <s v="Duracion"/>
    <s v="N/A"/>
    <s v="N/A"/>
    <s v="SI"/>
    <s v="20 a 23"/>
    <n v="1"/>
    <n v="1"/>
    <n v="1"/>
    <n v="1"/>
  </r>
  <r>
    <x v="1"/>
    <x v="0"/>
    <x v="0"/>
    <x v="0"/>
    <x v="0"/>
    <x v="1"/>
    <x v="2"/>
    <s v="N/A"/>
    <s v="Duracion"/>
    <s v="Recomendación de Otras Personas"/>
    <s v="N/A"/>
    <s v="SI"/>
    <s v="20 a 23"/>
    <n v="1"/>
    <n v="1"/>
    <n v="1"/>
    <n v="1"/>
  </r>
  <r>
    <x v="1"/>
    <x v="2"/>
    <x v="4"/>
    <x v="7"/>
    <x v="3"/>
    <x v="2"/>
    <x v="2"/>
    <s v="N/A"/>
    <s v="N/A"/>
    <s v="Recomendación de Otras Personas"/>
    <s v="N/A"/>
    <s v="SI"/>
    <s v="20 a 23"/>
    <n v="2"/>
    <n v="2"/>
    <n v="2"/>
    <n v="2"/>
  </r>
  <r>
    <x v="1"/>
    <x v="0"/>
    <x v="0"/>
    <x v="0"/>
    <x v="0"/>
    <x v="1"/>
    <x v="2"/>
    <s v="Experiencia"/>
    <s v="N/A"/>
    <s v="N/A"/>
    <s v="N/A"/>
    <s v="SI"/>
    <s v="20 a 23"/>
    <n v="1"/>
    <n v="1"/>
    <n v="1"/>
    <n v="1"/>
  </r>
  <r>
    <x v="1"/>
    <x v="0"/>
    <x v="0"/>
    <x v="3"/>
    <x v="0"/>
    <x v="1"/>
    <x v="2"/>
    <s v="N/A"/>
    <s v="N/A"/>
    <s v="N/A"/>
    <s v="N/A"/>
    <s v="SI"/>
    <s v="20 a 23"/>
    <n v="1"/>
    <n v="1"/>
    <n v="1"/>
    <n v="1"/>
  </r>
  <r>
    <x v="1"/>
    <x v="2"/>
    <x v="4"/>
    <x v="7"/>
    <x v="2"/>
    <x v="1"/>
    <x v="2"/>
    <s v="N/A"/>
    <s v="N/A"/>
    <s v="N/A"/>
    <s v="N/A"/>
    <s v="SI"/>
    <s v="20 a 23"/>
    <n v="1"/>
    <n v="1"/>
    <n v="1"/>
    <n v="1"/>
  </r>
  <r>
    <x v="1"/>
    <x v="2"/>
    <x v="1"/>
    <x v="7"/>
    <x v="2"/>
    <x v="1"/>
    <x v="2"/>
    <s v="Experiencia"/>
    <s v="N/A"/>
    <s v="N/A"/>
    <s v="N/A"/>
    <s v="SI"/>
    <s v="20 a 23"/>
    <n v="1"/>
    <n v="1"/>
    <n v="1"/>
    <n v="1"/>
  </r>
  <r>
    <x v="1"/>
    <x v="0"/>
    <x v="0"/>
    <x v="0"/>
    <x v="1"/>
    <x v="1"/>
    <x v="2"/>
    <s v="Experiencia"/>
    <s v="N/A"/>
    <s v="N/A"/>
    <s v="N/A"/>
    <s v="NO"/>
    <m/>
    <m/>
    <m/>
    <m/>
    <m/>
  </r>
  <r>
    <x v="1"/>
    <x v="0"/>
    <x v="0"/>
    <x v="0"/>
    <x v="0"/>
    <x v="1"/>
    <x v="2"/>
    <s v="N/A"/>
    <s v="Duracion"/>
    <s v="N/A"/>
    <s v="N/A"/>
    <s v="SI"/>
    <s v="20 a 23"/>
    <n v="1"/>
    <n v="1"/>
    <n v="1"/>
    <n v="1"/>
  </r>
  <r>
    <x v="1"/>
    <x v="0"/>
    <x v="0"/>
    <x v="3"/>
    <x v="0"/>
    <x v="1"/>
    <x v="2"/>
    <s v="Experiencia"/>
    <s v="N/A"/>
    <s v="N/A"/>
    <s v="N/A"/>
    <s v="SI"/>
    <s v="20 a 23"/>
    <n v="1"/>
    <n v="1"/>
    <n v="1"/>
    <n v="1"/>
  </r>
  <r>
    <x v="1"/>
    <x v="2"/>
    <x v="4"/>
    <x v="7"/>
    <x v="2"/>
    <x v="1"/>
    <x v="2"/>
    <s v="N/A"/>
    <s v="N/A"/>
    <s v="Recomendación de Otras Personas"/>
    <s v="N/A"/>
    <s v="SI"/>
    <s v="23 a 26"/>
    <n v="1"/>
    <n v="1"/>
    <n v="1"/>
    <n v="1"/>
  </r>
  <r>
    <x v="1"/>
    <x v="0"/>
    <x v="0"/>
    <x v="0"/>
    <x v="0"/>
    <x v="1"/>
    <x v="2"/>
    <s v="N/A"/>
    <s v="Duracion"/>
    <s v="N/A"/>
    <s v="N/A"/>
    <s v="SI"/>
    <s v="20 a 23"/>
    <n v="2"/>
    <n v="2"/>
    <n v="2"/>
    <n v="2"/>
  </r>
  <r>
    <x v="1"/>
    <x v="2"/>
    <x v="2"/>
    <x v="7"/>
    <x v="3"/>
    <x v="1"/>
    <x v="2"/>
    <s v="Experiencia"/>
    <s v="N/A"/>
    <s v="N/A"/>
    <s v="N/A"/>
    <s v="SI"/>
    <s v="20 a 23"/>
    <n v="1"/>
    <n v="1"/>
    <n v="1"/>
    <n v="1"/>
  </r>
  <r>
    <x v="1"/>
    <x v="0"/>
    <x v="0"/>
    <x v="3"/>
    <x v="0"/>
    <x v="1"/>
    <x v="2"/>
    <s v="N/A"/>
    <s v="N/A"/>
    <s v="N/A"/>
    <s v="N/A"/>
    <s v="SI"/>
    <s v="23 a 26"/>
    <n v="2"/>
    <n v="2"/>
    <n v="2"/>
    <n v="2"/>
  </r>
  <r>
    <x v="1"/>
    <x v="2"/>
    <x v="2"/>
    <x v="7"/>
    <x v="3"/>
    <x v="1"/>
    <x v="2"/>
    <s v="N/A"/>
    <s v="N/A"/>
    <s v="N/A"/>
    <s v="N/A"/>
    <s v="SI"/>
    <s v="20 a 23"/>
    <n v="1"/>
    <n v="1"/>
    <n v="1"/>
    <n v="1"/>
  </r>
  <r>
    <x v="1"/>
    <x v="0"/>
    <x v="0"/>
    <x v="3"/>
    <x v="3"/>
    <x v="1"/>
    <x v="2"/>
    <s v="Experiencia"/>
    <s v="N/A"/>
    <s v="N/A"/>
    <s v="N/A"/>
    <s v="SI"/>
    <s v="20 a 23"/>
    <n v="1"/>
    <n v="1"/>
    <n v="1"/>
    <n v="1"/>
  </r>
  <r>
    <x v="1"/>
    <x v="0"/>
    <x v="0"/>
    <x v="0"/>
    <x v="0"/>
    <x v="1"/>
    <x v="2"/>
    <s v="N/A"/>
    <s v="N/A"/>
    <s v="Recomendación de Otras Personas"/>
    <s v="N/A"/>
    <s v="SI"/>
    <s v="20 a 23"/>
    <n v="1"/>
    <n v="1"/>
    <n v="2"/>
    <n v="1"/>
  </r>
  <r>
    <x v="1"/>
    <x v="0"/>
    <x v="0"/>
    <x v="0"/>
    <x v="0"/>
    <x v="1"/>
    <x v="2"/>
    <s v="N/A"/>
    <s v="N/A"/>
    <s v="N/A"/>
    <s v="N/A"/>
    <s v="SI"/>
    <s v="23 a 26"/>
    <n v="1"/>
    <n v="1"/>
    <n v="1"/>
    <n v="1"/>
  </r>
  <r>
    <x v="1"/>
    <x v="0"/>
    <x v="0"/>
    <x v="0"/>
    <x v="0"/>
    <x v="1"/>
    <x v="2"/>
    <s v="N/A"/>
    <s v="N/A"/>
    <s v="N/A"/>
    <s v="N/A"/>
    <s v="NO"/>
    <m/>
    <m/>
    <m/>
    <m/>
    <m/>
  </r>
  <r>
    <x v="1"/>
    <x v="2"/>
    <x v="4"/>
    <x v="5"/>
    <x v="2"/>
    <x v="1"/>
    <x v="2"/>
    <s v="Experiencia"/>
    <s v="N/A"/>
    <s v="N/A"/>
    <s v="N/A"/>
    <s v="SI"/>
    <s v="20 a 23"/>
    <n v="1"/>
    <n v="1"/>
    <n v="1"/>
    <n v="1"/>
  </r>
  <r>
    <x v="0"/>
    <x v="0"/>
    <x v="0"/>
    <x v="0"/>
    <x v="0"/>
    <x v="1"/>
    <x v="2"/>
    <s v="N/A"/>
    <s v="N/A"/>
    <s v="N/A"/>
    <s v="N/A"/>
    <s v="SI"/>
    <s v="23 a 26"/>
    <n v="2"/>
    <n v="2"/>
    <n v="2"/>
    <n v="2"/>
  </r>
  <r>
    <x v="1"/>
    <x v="2"/>
    <x v="2"/>
    <x v="7"/>
    <x v="3"/>
    <x v="1"/>
    <x v="2"/>
    <s v="N/A"/>
    <s v="N/A"/>
    <s v="Recomendación de Otras Personas"/>
    <s v="N/A"/>
    <s v="SI"/>
    <s v="23 a 26"/>
    <n v="1"/>
    <n v="1"/>
    <n v="1"/>
    <n v="1"/>
  </r>
  <r>
    <x v="1"/>
    <x v="0"/>
    <x v="0"/>
    <x v="2"/>
    <x v="0"/>
    <x v="1"/>
    <x v="2"/>
    <s v="N/A"/>
    <s v="N/A"/>
    <s v="N/A"/>
    <s v="N/A"/>
    <s v="NO"/>
    <m/>
    <m/>
    <m/>
    <m/>
    <m/>
  </r>
  <r>
    <x v="1"/>
    <x v="0"/>
    <x v="0"/>
    <x v="0"/>
    <x v="0"/>
    <x v="1"/>
    <x v="2"/>
    <s v="Experiencia"/>
    <s v="N/A"/>
    <s v="N/A"/>
    <s v="N/A"/>
    <s v="SI"/>
    <s v="23 a 26"/>
    <n v="1"/>
    <n v="1"/>
    <n v="1"/>
    <n v="1"/>
  </r>
  <r>
    <x v="1"/>
    <x v="2"/>
    <x v="2"/>
    <x v="7"/>
    <x v="3"/>
    <x v="1"/>
    <x v="2"/>
    <s v="N/A"/>
    <s v="N/A"/>
    <s v="N/A"/>
    <s v="N/A"/>
    <s v="NO"/>
    <m/>
    <m/>
    <m/>
    <m/>
    <m/>
  </r>
  <r>
    <x v="1"/>
    <x v="0"/>
    <x v="0"/>
    <x v="0"/>
    <x v="1"/>
    <x v="1"/>
    <x v="2"/>
    <s v="N/A"/>
    <s v="N/A"/>
    <s v="N/A"/>
    <s v="N/A"/>
    <s v="SI"/>
    <s v="26 a 29"/>
    <n v="1"/>
    <n v="1"/>
    <n v="1"/>
    <n v="1"/>
  </r>
  <r>
    <x v="1"/>
    <x v="0"/>
    <x v="0"/>
    <x v="0"/>
    <x v="0"/>
    <x v="1"/>
    <x v="2"/>
    <s v="N/A"/>
    <s v="Duracion"/>
    <s v="N/A"/>
    <s v="N/A"/>
    <s v="SI"/>
    <s v="23 a 26"/>
    <n v="1"/>
    <n v="1"/>
    <n v="1"/>
    <n v="1"/>
  </r>
  <r>
    <x v="1"/>
    <x v="2"/>
    <x v="2"/>
    <x v="7"/>
    <x v="3"/>
    <x v="2"/>
    <x v="1"/>
    <s v="Experiencia"/>
    <s v="N/A"/>
    <s v="N/A"/>
    <s v="N/A"/>
    <s v="SI"/>
    <s v="20 a 23"/>
    <n v="2"/>
    <n v="2"/>
    <n v="2"/>
    <n v="2"/>
  </r>
  <r>
    <x v="1"/>
    <x v="0"/>
    <x v="0"/>
    <x v="3"/>
    <x v="0"/>
    <x v="1"/>
    <x v="2"/>
    <s v="N/A"/>
    <s v="N/A"/>
    <s v="N/A"/>
    <s v="N/A"/>
    <s v="SI"/>
    <s v="23 a 26"/>
    <n v="1"/>
    <n v="1"/>
    <n v="2"/>
    <n v="1"/>
  </r>
  <r>
    <x v="1"/>
    <x v="2"/>
    <x v="4"/>
    <x v="7"/>
    <x v="3"/>
    <x v="1"/>
    <x v="2"/>
    <s v="N/A"/>
    <s v="N/A"/>
    <s v="N/A"/>
    <s v="N/A"/>
    <s v="SI"/>
    <s v="20 a 23"/>
    <n v="1"/>
    <n v="1"/>
    <n v="1"/>
    <n v="1"/>
  </r>
  <r>
    <x v="1"/>
    <x v="0"/>
    <x v="0"/>
    <x v="0"/>
    <x v="0"/>
    <x v="1"/>
    <x v="2"/>
    <s v="Experiencia"/>
    <s v="N/A"/>
    <s v="N/A"/>
    <s v="N/A"/>
    <s v="SI"/>
    <s v="23 a 26"/>
    <n v="1"/>
    <n v="1"/>
    <n v="1"/>
    <n v="1"/>
  </r>
  <r>
    <x v="1"/>
    <x v="2"/>
    <x v="4"/>
    <x v="7"/>
    <x v="3"/>
    <x v="1"/>
    <x v="2"/>
    <s v="Experiencia"/>
    <s v="N/A"/>
    <s v="N/A"/>
    <s v="N/A"/>
    <s v="SI"/>
    <s v="20 a 23"/>
    <n v="1"/>
    <n v="1"/>
    <n v="1"/>
    <n v="1"/>
  </r>
  <r>
    <x v="1"/>
    <x v="2"/>
    <x v="2"/>
    <x v="7"/>
    <x v="3"/>
    <x v="1"/>
    <x v="2"/>
    <s v="N/A"/>
    <s v="N/A"/>
    <s v="N/A"/>
    <s v="N/A"/>
    <s v="SI"/>
    <s v="20 a 23"/>
    <n v="1"/>
    <n v="1"/>
    <n v="1"/>
    <n v="1"/>
  </r>
  <r>
    <x v="1"/>
    <x v="0"/>
    <x v="0"/>
    <x v="0"/>
    <x v="0"/>
    <x v="1"/>
    <x v="2"/>
    <s v="N/A"/>
    <s v="Duracion"/>
    <s v="N/A"/>
    <s v="N/A"/>
    <s v="NO"/>
    <m/>
    <m/>
    <m/>
    <m/>
    <m/>
  </r>
  <r>
    <x v="1"/>
    <x v="2"/>
    <x v="4"/>
    <x v="7"/>
    <x v="5"/>
    <x v="2"/>
    <x v="2"/>
    <s v="N/A"/>
    <s v="N/A"/>
    <s v="N/A"/>
    <s v="N/A"/>
    <s v="SI"/>
    <s v="20 a 23"/>
    <n v="1"/>
    <n v="1"/>
    <n v="1"/>
    <n v="1"/>
  </r>
  <r>
    <x v="1"/>
    <x v="0"/>
    <x v="0"/>
    <x v="3"/>
    <x v="0"/>
    <x v="1"/>
    <x v="2"/>
    <s v="N/A"/>
    <s v="N/A"/>
    <s v="N/A"/>
    <s v="N/A"/>
    <s v="SI"/>
    <s v="23 a 26"/>
    <n v="2"/>
    <n v="2"/>
    <n v="2"/>
    <n v="2"/>
  </r>
  <r>
    <x v="0"/>
    <x v="2"/>
    <x v="2"/>
    <x v="7"/>
    <x v="3"/>
    <x v="1"/>
    <x v="2"/>
    <s v="N/A"/>
    <s v="N/A"/>
    <s v="Recomendación de Otras Personas"/>
    <s v="N/A"/>
    <s v="SI"/>
    <s v="23 a 26"/>
    <n v="2"/>
    <n v="2"/>
    <n v="2"/>
    <n v="2"/>
  </r>
  <r>
    <x v="0"/>
    <x v="0"/>
    <x v="0"/>
    <x v="0"/>
    <x v="0"/>
    <x v="1"/>
    <x v="2"/>
    <s v="Experiencia"/>
    <s v="N/A"/>
    <s v="N/A"/>
    <s v="N/A"/>
    <s v="SI"/>
    <s v="23 a 26"/>
    <n v="1"/>
    <n v="1"/>
    <n v="1"/>
    <n v="1"/>
  </r>
  <r>
    <x v="1"/>
    <x v="0"/>
    <x v="0"/>
    <x v="2"/>
    <x v="0"/>
    <x v="1"/>
    <x v="2"/>
    <s v="N/A"/>
    <s v="N/A"/>
    <s v="N/A"/>
    <s v="N/A"/>
    <s v="SI"/>
    <s v="23 a 26"/>
    <n v="1"/>
    <n v="1"/>
    <n v="1"/>
    <n v="1"/>
  </r>
  <r>
    <x v="1"/>
    <x v="0"/>
    <x v="0"/>
    <x v="0"/>
    <x v="0"/>
    <x v="1"/>
    <x v="2"/>
    <s v="N/A"/>
    <s v="N/A"/>
    <s v="N/A"/>
    <s v="N/A"/>
    <s v="SI"/>
    <s v="23 a 26"/>
    <n v="1"/>
    <n v="1"/>
    <n v="1"/>
    <n v="1"/>
  </r>
  <r>
    <x v="1"/>
    <x v="0"/>
    <x v="0"/>
    <x v="0"/>
    <x v="2"/>
    <x v="1"/>
    <x v="2"/>
    <s v="N/A"/>
    <s v="N/A"/>
    <s v="N/A"/>
    <s v="N/A"/>
    <s v="SI"/>
    <s v="20 a 23"/>
    <n v="1"/>
    <n v="1"/>
    <n v="3"/>
    <n v="1"/>
  </r>
  <r>
    <x v="1"/>
    <x v="0"/>
    <x v="0"/>
    <x v="2"/>
    <x v="2"/>
    <x v="1"/>
    <x v="2"/>
    <s v="N/A"/>
    <s v="N/A"/>
    <s v="N/A"/>
    <s v="N/A"/>
    <s v="SI"/>
    <s v="20 a 23"/>
    <n v="1"/>
    <n v="1"/>
    <n v="1"/>
    <n v="1"/>
  </r>
  <r>
    <x v="1"/>
    <x v="0"/>
    <x v="0"/>
    <x v="8"/>
    <x v="0"/>
    <x v="1"/>
    <x v="2"/>
    <s v="N/A"/>
    <s v="N/A"/>
    <s v="N/A"/>
    <s v="N/A"/>
    <s v="SI"/>
    <s v="23 a 26"/>
    <n v="1"/>
    <n v="1"/>
    <n v="1"/>
    <n v="2"/>
  </r>
  <r>
    <x v="1"/>
    <x v="2"/>
    <x v="2"/>
    <x v="7"/>
    <x v="0"/>
    <x v="1"/>
    <x v="1"/>
    <s v="N/A"/>
    <s v="N/A"/>
    <s v="N/A"/>
    <s v="Costumbre"/>
    <s v="SI"/>
    <s v="20 a 23"/>
    <n v="3"/>
    <n v="3"/>
    <n v="3"/>
    <n v="3"/>
  </r>
  <r>
    <x v="1"/>
    <x v="0"/>
    <x v="0"/>
    <x v="8"/>
    <x v="6"/>
    <x v="1"/>
    <x v="2"/>
    <s v="N/A"/>
    <s v="N/A"/>
    <s v="N/A"/>
    <s v="N/A"/>
    <s v="SI"/>
    <s v="23 a 26"/>
    <n v="1"/>
    <n v="1"/>
    <n v="1"/>
    <n v="1"/>
  </r>
  <r>
    <x v="1"/>
    <x v="2"/>
    <x v="2"/>
    <x v="7"/>
    <x v="2"/>
    <x v="1"/>
    <x v="1"/>
    <s v="Experiencia"/>
    <s v="N/A"/>
    <s v="N/A"/>
    <s v="N/A"/>
    <s v="SI"/>
    <s v="20 a 23"/>
    <n v="1"/>
    <n v="1"/>
    <n v="1"/>
    <n v="1"/>
  </r>
  <r>
    <x v="1"/>
    <x v="2"/>
    <x v="2"/>
    <x v="7"/>
    <x v="7"/>
    <x v="1"/>
    <x v="2"/>
    <s v="Experiencia"/>
    <s v="N/A"/>
    <s v="N/A"/>
    <s v="N/A"/>
    <s v="NO"/>
    <m/>
    <m/>
    <m/>
    <m/>
    <m/>
  </r>
  <r>
    <x v="1"/>
    <x v="2"/>
    <x v="2"/>
    <x v="7"/>
    <x v="0"/>
    <x v="1"/>
    <x v="2"/>
    <s v="N/A"/>
    <s v="N/A"/>
    <s v="N/A"/>
    <s v="N/A"/>
    <s v="SI"/>
    <s v="23 a 26"/>
    <n v="1"/>
    <n v="1"/>
    <n v="1"/>
    <n v="1"/>
  </r>
  <r>
    <x v="1"/>
    <x v="0"/>
    <x v="0"/>
    <x v="0"/>
    <x v="0"/>
    <x v="1"/>
    <x v="2"/>
    <s v="N/A"/>
    <s v="N/A"/>
    <s v="N/A"/>
    <s v="N/A"/>
    <s v="SI"/>
    <s v="20 a 23"/>
    <n v="1"/>
    <n v="2"/>
    <n v="4"/>
    <n v="1"/>
  </r>
  <r>
    <x v="1"/>
    <x v="2"/>
    <x v="4"/>
    <x v="7"/>
    <x v="5"/>
    <x v="1"/>
    <x v="2"/>
    <s v="N/A"/>
    <s v="N/A"/>
    <s v="N/A"/>
    <s v="N/A"/>
    <s v="SI"/>
    <s v="23 a 26"/>
    <n v="1"/>
    <n v="1"/>
    <n v="4"/>
    <n v="1"/>
  </r>
  <r>
    <x v="1"/>
    <x v="2"/>
    <x v="2"/>
    <x v="7"/>
    <x v="2"/>
    <x v="1"/>
    <x v="2"/>
    <s v="N/A"/>
    <s v="N/A"/>
    <s v="N/A"/>
    <s v="N/A"/>
    <s v="SI"/>
    <s v="20 a 23"/>
    <n v="1"/>
    <n v="1"/>
    <n v="2"/>
    <n v="1"/>
  </r>
  <r>
    <x v="1"/>
    <x v="0"/>
    <x v="0"/>
    <x v="4"/>
    <x v="3"/>
    <x v="1"/>
    <x v="2"/>
    <s v="N/A"/>
    <s v="N/A"/>
    <s v="N/A"/>
    <s v="N/A"/>
    <s v="SI"/>
    <s v="20 a 23"/>
    <n v="1"/>
    <n v="1"/>
    <n v="1"/>
    <n v="1"/>
  </r>
  <r>
    <x v="1"/>
    <x v="0"/>
    <x v="0"/>
    <x v="0"/>
    <x v="7"/>
    <x v="1"/>
    <x v="2"/>
    <s v="N/A"/>
    <s v="N/A"/>
    <s v="N/A"/>
    <s v="N/A"/>
    <s v="SI"/>
    <s v="20 a 23"/>
    <n v="1"/>
    <n v="1"/>
    <n v="4"/>
    <n v="4"/>
  </r>
  <r>
    <x v="1"/>
    <x v="2"/>
    <x v="2"/>
    <x v="7"/>
    <x v="3"/>
    <x v="1"/>
    <x v="2"/>
    <s v="N/A"/>
    <s v="N/A"/>
    <s v="N/A"/>
    <s v="N/A"/>
    <s v="NO"/>
    <m/>
    <m/>
    <m/>
    <m/>
    <m/>
  </r>
  <r>
    <x v="1"/>
    <x v="2"/>
    <x v="2"/>
    <x v="7"/>
    <x v="2"/>
    <x v="2"/>
    <x v="1"/>
    <s v="N/A"/>
    <s v="N/A"/>
    <s v="N/A"/>
    <s v="N/A"/>
    <s v="SI"/>
    <s v="20 a 23"/>
    <n v="1"/>
    <n v="1"/>
    <n v="3"/>
    <n v="1"/>
  </r>
  <r>
    <x v="1"/>
    <x v="0"/>
    <x v="0"/>
    <x v="3"/>
    <x v="8"/>
    <x v="1"/>
    <x v="1"/>
    <s v="N/A"/>
    <s v="N/A"/>
    <s v="Recomendación de Otras Personas"/>
    <s v="N/A"/>
    <s v="SI"/>
    <s v="23 a 26"/>
    <n v="1"/>
    <n v="1"/>
    <n v="1"/>
    <n v="1"/>
  </r>
  <r>
    <x v="1"/>
    <x v="0"/>
    <x v="0"/>
    <x v="4"/>
    <x v="0"/>
    <x v="2"/>
    <x v="2"/>
    <s v="N/A"/>
    <s v="N/A"/>
    <s v="N/A"/>
    <s v="N/A"/>
    <s v="SI"/>
    <s v="20 a 23"/>
    <n v="1"/>
    <n v="1"/>
    <n v="1"/>
    <n v="1"/>
  </r>
  <r>
    <x v="1"/>
    <x v="2"/>
    <x v="1"/>
    <x v="7"/>
    <x v="0"/>
    <x v="1"/>
    <x v="2"/>
    <s v="N/A"/>
    <s v="N/A"/>
    <s v="N/A"/>
    <s v="N/A"/>
    <s v="NO"/>
    <m/>
    <m/>
    <m/>
    <m/>
    <m/>
  </r>
  <r>
    <x v="1"/>
    <x v="2"/>
    <x v="2"/>
    <x v="7"/>
    <x v="2"/>
    <x v="3"/>
    <x v="2"/>
    <s v="N/A"/>
    <s v="N/A"/>
    <s v="N/A"/>
    <s v="Viene sellado en lata"/>
    <s v="NO"/>
    <m/>
    <m/>
    <m/>
    <m/>
    <m/>
  </r>
  <r>
    <x v="1"/>
    <x v="2"/>
    <x v="2"/>
    <x v="7"/>
    <x v="0"/>
    <x v="1"/>
    <x v="1"/>
    <s v="N/A"/>
    <s v="N/A"/>
    <s v="Recomendación de Otras Personas"/>
    <s v="N/A"/>
    <s v="SI"/>
    <s v="20 a 23"/>
    <n v="1"/>
    <n v="1"/>
    <n v="1"/>
    <n v="1"/>
  </r>
  <r>
    <x v="1"/>
    <x v="0"/>
    <x v="0"/>
    <x v="0"/>
    <x v="0"/>
    <x v="1"/>
    <x v="2"/>
    <s v="N/A"/>
    <s v="N/A"/>
    <s v="N/A"/>
    <s v="N/A"/>
    <s v="SI"/>
    <s v="20 a 23"/>
    <n v="1"/>
    <n v="1"/>
    <n v="1"/>
    <n v="1"/>
  </r>
  <r>
    <x v="1"/>
    <x v="2"/>
    <x v="2"/>
    <x v="7"/>
    <x v="2"/>
    <x v="2"/>
    <x v="1"/>
    <s v="N/A"/>
    <s v="N/A"/>
    <s v="N/A"/>
    <s v="N/A"/>
    <s v="SI"/>
    <s v="20 a 23"/>
    <n v="1"/>
    <n v="1"/>
    <n v="3"/>
    <n v="4"/>
  </r>
  <r>
    <x v="1"/>
    <x v="2"/>
    <x v="2"/>
    <x v="7"/>
    <x v="2"/>
    <x v="1"/>
    <x v="1"/>
    <s v="N/A"/>
    <s v="N/A"/>
    <s v="Recomendación de Otras Personas"/>
    <s v="N/A"/>
    <s v="SI"/>
    <s v="20 a 23"/>
    <n v="1"/>
    <n v="1"/>
    <n v="1"/>
    <n v="1"/>
  </r>
  <r>
    <x v="1"/>
    <x v="2"/>
    <x v="2"/>
    <x v="7"/>
    <x v="0"/>
    <x v="1"/>
    <x v="2"/>
    <s v="N/A"/>
    <s v="N/A"/>
    <s v="Recomendación de Otras Personas"/>
    <s v="N/A"/>
    <s v="SI"/>
    <s v="20 a 23"/>
    <n v="1"/>
    <n v="1"/>
    <n v="1"/>
    <n v="1"/>
  </r>
  <r>
    <x v="1"/>
    <x v="0"/>
    <x v="0"/>
    <x v="0"/>
    <x v="3"/>
    <x v="1"/>
    <x v="2"/>
    <s v="N/A"/>
    <s v="N/A"/>
    <s v="N/A"/>
    <s v="N/A"/>
    <s v="NO"/>
    <m/>
    <m/>
    <m/>
    <m/>
    <m/>
  </r>
  <r>
    <x v="1"/>
    <x v="0"/>
    <x v="0"/>
    <x v="8"/>
    <x v="3"/>
    <x v="1"/>
    <x v="2"/>
    <s v="N/A"/>
    <s v="N/A"/>
    <s v="N/A"/>
    <s v="N/A"/>
    <s v="SI"/>
    <s v="23 a 26"/>
    <n v="1"/>
    <n v="1"/>
    <n v="1"/>
    <n v="1"/>
  </r>
  <r>
    <x v="1"/>
    <x v="0"/>
    <x v="0"/>
    <x v="0"/>
    <x v="0"/>
    <x v="1"/>
    <x v="2"/>
    <s v="N/A"/>
    <s v="N/A"/>
    <s v="N/A"/>
    <s v="N/A"/>
    <s v="NO"/>
    <m/>
    <m/>
    <m/>
    <m/>
    <m/>
  </r>
  <r>
    <x v="1"/>
    <x v="0"/>
    <x v="0"/>
    <x v="0"/>
    <x v="2"/>
    <x v="1"/>
    <x v="2"/>
    <s v="N/A"/>
    <s v="N/A"/>
    <s v="Recomendación de Otras Personas"/>
    <s v="N/A"/>
    <s v="SI"/>
    <s v="20 a 23"/>
    <n v="1"/>
    <n v="1"/>
    <n v="1"/>
    <n v="1"/>
  </r>
  <r>
    <x v="1"/>
    <x v="2"/>
    <x v="2"/>
    <x v="7"/>
    <x v="3"/>
    <x v="1"/>
    <x v="2"/>
    <s v="N/A"/>
    <s v="N/A"/>
    <s v="N/A"/>
    <s v="N/A"/>
    <s v="NO"/>
    <m/>
    <m/>
    <m/>
    <m/>
    <m/>
  </r>
  <r>
    <x v="1"/>
    <x v="0"/>
    <x v="0"/>
    <x v="0"/>
    <x v="0"/>
    <x v="1"/>
    <x v="2"/>
    <s v="N/A"/>
    <s v="N/A"/>
    <s v="N/A"/>
    <s v="N/A"/>
    <s v="SI"/>
    <s v="20 a 23"/>
    <n v="1"/>
    <n v="1"/>
    <n v="2"/>
    <n v="1"/>
  </r>
  <r>
    <x v="1"/>
    <x v="0"/>
    <x v="0"/>
    <x v="0"/>
    <x v="0"/>
    <x v="1"/>
    <x v="2"/>
    <s v="N/A"/>
    <s v="Duracion"/>
    <s v="N/A"/>
    <s v="N/A"/>
    <s v="SI"/>
    <s v="23 a 26"/>
    <n v="1"/>
    <n v="1"/>
    <n v="1"/>
    <n v="1"/>
  </r>
  <r>
    <x v="1"/>
    <x v="0"/>
    <x v="0"/>
    <x v="9"/>
    <x v="3"/>
    <x v="1"/>
    <x v="2"/>
    <s v="N/A"/>
    <s v="N/A"/>
    <s v="Recomendación de Otras Personas"/>
    <s v="N/A"/>
    <s v="SI"/>
    <s v="20 a 23"/>
    <n v="1"/>
    <n v="1"/>
    <n v="1"/>
    <n v="1"/>
  </r>
  <r>
    <x v="1"/>
    <x v="0"/>
    <x v="0"/>
    <x v="3"/>
    <x v="2"/>
    <x v="1"/>
    <x v="2"/>
    <s v="N/A"/>
    <s v="N/A"/>
    <s v="N/A"/>
    <s v="N/A"/>
    <s v="NO"/>
    <m/>
    <m/>
    <m/>
    <m/>
    <m/>
  </r>
  <r>
    <x v="1"/>
    <x v="2"/>
    <x v="2"/>
    <x v="7"/>
    <x v="0"/>
    <x v="1"/>
    <x v="1"/>
    <s v="Experiencia"/>
    <s v="N/A"/>
    <s v="N/A"/>
    <s v="N/A"/>
    <s v="SI"/>
    <s v="20 a 23"/>
    <n v="2"/>
    <n v="2"/>
    <n v="2"/>
    <n v="4"/>
  </r>
  <r>
    <x v="1"/>
    <x v="0"/>
    <x v="0"/>
    <x v="10"/>
    <x v="0"/>
    <x v="1"/>
    <x v="2"/>
    <s v="N/A"/>
    <s v="Duracion"/>
    <s v="N/A"/>
    <s v="N/A"/>
    <s v="SI"/>
    <s v="26 a 29"/>
    <n v="1"/>
    <n v="1"/>
    <n v="1"/>
    <n v="1"/>
  </r>
  <r>
    <x v="1"/>
    <x v="0"/>
    <x v="0"/>
    <x v="2"/>
    <x v="0"/>
    <x v="2"/>
    <x v="2"/>
    <s v="N/A"/>
    <s v="N/A"/>
    <s v="N/A"/>
    <s v="N/A"/>
    <s v="SI"/>
    <s v="20 a 23"/>
    <n v="2"/>
    <n v="1"/>
    <n v="1"/>
    <n v="1"/>
  </r>
  <r>
    <x v="1"/>
    <x v="0"/>
    <x v="0"/>
    <x v="6"/>
    <x v="0"/>
    <x v="1"/>
    <x v="2"/>
    <s v="Experiencia"/>
    <s v="N/A"/>
    <s v="N/A"/>
    <s v="N/A"/>
    <s v="SI"/>
    <s v="23 a 26"/>
    <n v="1"/>
    <n v="2"/>
    <n v="2"/>
    <n v="3"/>
  </r>
  <r>
    <x v="1"/>
    <x v="2"/>
    <x v="1"/>
    <x v="7"/>
    <x v="6"/>
    <x v="1"/>
    <x v="2"/>
    <s v="Experiencia"/>
    <s v="Duracion"/>
    <s v="N/A"/>
    <s v="N/A"/>
    <s v="NO"/>
    <m/>
    <m/>
    <m/>
    <m/>
    <m/>
  </r>
  <r>
    <x v="1"/>
    <x v="0"/>
    <x v="0"/>
    <x v="5"/>
    <x v="0"/>
    <x v="1"/>
    <x v="2"/>
    <s v="N/A"/>
    <s v="Duracion"/>
    <s v="N/A"/>
    <s v="N/A"/>
    <s v="SI"/>
    <s v="20 a 23"/>
    <n v="2"/>
    <n v="1"/>
    <n v="1"/>
    <n v="1"/>
  </r>
  <r>
    <x v="1"/>
    <x v="0"/>
    <x v="0"/>
    <x v="0"/>
    <x v="3"/>
    <x v="2"/>
    <x v="1"/>
    <s v="N/A"/>
    <s v="N/A"/>
    <s v="N/A"/>
    <s v="N/A"/>
    <s v="SI"/>
    <s v="23 a 26"/>
    <n v="2"/>
    <n v="2"/>
    <n v="3"/>
    <n v="3"/>
  </r>
  <r>
    <x v="1"/>
    <x v="2"/>
    <x v="2"/>
    <x v="7"/>
    <x v="0"/>
    <x v="1"/>
    <x v="2"/>
    <s v="N/A"/>
    <s v="N/A"/>
    <s v="N/A"/>
    <s v="N/A"/>
    <s v="SI"/>
    <s v="23 a 26"/>
    <n v="2"/>
    <n v="2"/>
    <n v="3"/>
    <n v="3"/>
  </r>
  <r>
    <x v="1"/>
    <x v="0"/>
    <x v="0"/>
    <x v="0"/>
    <x v="0"/>
    <x v="1"/>
    <x v="2"/>
    <s v="N/A"/>
    <s v="N/A"/>
    <s v="N/A"/>
    <s v="N/A"/>
    <s v="SI"/>
    <s v="20 a 23"/>
    <n v="1"/>
    <n v="1"/>
    <n v="1"/>
    <n v="1"/>
  </r>
  <r>
    <x v="1"/>
    <x v="2"/>
    <x v="2"/>
    <x v="7"/>
    <x v="2"/>
    <x v="2"/>
    <x v="2"/>
    <s v="Experiencia"/>
    <s v="N/A"/>
    <s v="N/A"/>
    <s v="N/A"/>
    <s v="SI"/>
    <s v="20 a 23"/>
    <n v="1"/>
    <n v="1"/>
    <n v="1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00">
  <r>
    <x v="0"/>
    <x v="0"/>
    <x v="0"/>
    <x v="0"/>
    <x v="0"/>
  </r>
  <r>
    <x v="1"/>
    <x v="0"/>
    <x v="0"/>
    <x v="1"/>
    <x v="1"/>
  </r>
  <r>
    <x v="1"/>
    <x v="0"/>
    <x v="0"/>
    <x v="0"/>
    <x v="0"/>
  </r>
  <r>
    <x v="0"/>
    <x v="1"/>
    <x v="1"/>
    <x v="2"/>
    <x v="0"/>
  </r>
  <r>
    <x v="1"/>
    <x v="0"/>
    <x v="0"/>
    <x v="3"/>
    <x v="0"/>
  </r>
  <r>
    <x v="1"/>
    <x v="0"/>
    <x v="0"/>
    <x v="2"/>
    <x v="0"/>
  </r>
  <r>
    <x v="1"/>
    <x v="0"/>
    <x v="0"/>
    <x v="4"/>
    <x v="0"/>
  </r>
  <r>
    <x v="1"/>
    <x v="0"/>
    <x v="0"/>
    <x v="5"/>
    <x v="0"/>
  </r>
  <r>
    <x v="1"/>
    <x v="0"/>
    <x v="0"/>
    <x v="3"/>
    <x v="0"/>
  </r>
  <r>
    <x v="1"/>
    <x v="0"/>
    <x v="0"/>
    <x v="3"/>
    <x v="0"/>
  </r>
  <r>
    <x v="1"/>
    <x v="0"/>
    <x v="0"/>
    <x v="5"/>
    <x v="0"/>
  </r>
  <r>
    <x v="1"/>
    <x v="0"/>
    <x v="0"/>
    <x v="0"/>
    <x v="0"/>
  </r>
  <r>
    <x v="0"/>
    <x v="0"/>
    <x v="0"/>
    <x v="0"/>
    <x v="0"/>
  </r>
  <r>
    <x v="0"/>
    <x v="0"/>
    <x v="0"/>
    <x v="2"/>
    <x v="0"/>
  </r>
  <r>
    <x v="1"/>
    <x v="0"/>
    <x v="0"/>
    <x v="0"/>
    <x v="0"/>
  </r>
  <r>
    <x v="1"/>
    <x v="0"/>
    <x v="0"/>
    <x v="1"/>
    <x v="1"/>
  </r>
  <r>
    <x v="1"/>
    <x v="1"/>
    <x v="2"/>
    <x v="4"/>
    <x v="0"/>
  </r>
  <r>
    <x v="1"/>
    <x v="0"/>
    <x v="0"/>
    <x v="0"/>
    <x v="0"/>
  </r>
  <r>
    <x v="1"/>
    <x v="0"/>
    <x v="0"/>
    <x v="6"/>
    <x v="0"/>
  </r>
  <r>
    <x v="1"/>
    <x v="0"/>
    <x v="0"/>
    <x v="0"/>
    <x v="0"/>
  </r>
  <r>
    <x v="1"/>
    <x v="0"/>
    <x v="0"/>
    <x v="3"/>
    <x v="0"/>
  </r>
  <r>
    <x v="0"/>
    <x v="0"/>
    <x v="0"/>
    <x v="0"/>
    <x v="0"/>
  </r>
  <r>
    <x v="1"/>
    <x v="0"/>
    <x v="0"/>
    <x v="3"/>
    <x v="0"/>
  </r>
  <r>
    <x v="1"/>
    <x v="0"/>
    <x v="0"/>
    <x v="5"/>
    <x v="0"/>
  </r>
  <r>
    <x v="1"/>
    <x v="0"/>
    <x v="0"/>
    <x v="0"/>
    <x v="0"/>
  </r>
  <r>
    <x v="1"/>
    <x v="0"/>
    <x v="0"/>
    <x v="6"/>
    <x v="0"/>
  </r>
  <r>
    <x v="1"/>
    <x v="0"/>
    <x v="0"/>
    <x v="1"/>
    <x v="1"/>
  </r>
  <r>
    <x v="1"/>
    <x v="0"/>
    <x v="0"/>
    <x v="1"/>
    <x v="1"/>
  </r>
  <r>
    <x v="1"/>
    <x v="0"/>
    <x v="0"/>
    <x v="2"/>
    <x v="0"/>
  </r>
  <r>
    <x v="0"/>
    <x v="0"/>
    <x v="0"/>
    <x v="4"/>
    <x v="0"/>
  </r>
  <r>
    <x v="0"/>
    <x v="1"/>
    <x v="2"/>
    <x v="3"/>
    <x v="0"/>
  </r>
  <r>
    <x v="1"/>
    <x v="0"/>
    <x v="0"/>
    <x v="5"/>
    <x v="0"/>
  </r>
  <r>
    <x v="1"/>
    <x v="0"/>
    <x v="0"/>
    <x v="0"/>
    <x v="0"/>
  </r>
  <r>
    <x v="1"/>
    <x v="0"/>
    <x v="0"/>
    <x v="3"/>
    <x v="0"/>
  </r>
  <r>
    <x v="1"/>
    <x v="0"/>
    <x v="0"/>
    <x v="1"/>
    <x v="1"/>
  </r>
  <r>
    <x v="0"/>
    <x v="1"/>
    <x v="2"/>
    <x v="4"/>
    <x v="0"/>
  </r>
  <r>
    <x v="1"/>
    <x v="0"/>
    <x v="0"/>
    <x v="6"/>
    <x v="0"/>
  </r>
  <r>
    <x v="1"/>
    <x v="0"/>
    <x v="0"/>
    <x v="1"/>
    <x v="1"/>
  </r>
  <r>
    <x v="1"/>
    <x v="0"/>
    <x v="0"/>
    <x v="0"/>
    <x v="0"/>
  </r>
  <r>
    <x v="1"/>
    <x v="0"/>
    <x v="0"/>
    <x v="5"/>
    <x v="0"/>
  </r>
  <r>
    <x v="1"/>
    <x v="0"/>
    <x v="0"/>
    <x v="3"/>
    <x v="0"/>
  </r>
  <r>
    <x v="0"/>
    <x v="0"/>
    <x v="0"/>
    <x v="0"/>
    <x v="0"/>
  </r>
  <r>
    <x v="1"/>
    <x v="0"/>
    <x v="0"/>
    <x v="4"/>
    <x v="0"/>
  </r>
  <r>
    <x v="1"/>
    <x v="0"/>
    <x v="0"/>
    <x v="5"/>
    <x v="0"/>
  </r>
  <r>
    <x v="1"/>
    <x v="0"/>
    <x v="0"/>
    <x v="0"/>
    <x v="0"/>
  </r>
  <r>
    <x v="1"/>
    <x v="0"/>
    <x v="0"/>
    <x v="3"/>
    <x v="0"/>
  </r>
  <r>
    <x v="1"/>
    <x v="0"/>
    <x v="0"/>
    <x v="0"/>
    <x v="0"/>
  </r>
  <r>
    <x v="0"/>
    <x v="0"/>
    <x v="0"/>
    <x v="2"/>
    <x v="0"/>
  </r>
  <r>
    <x v="1"/>
    <x v="1"/>
    <x v="2"/>
    <x v="0"/>
    <x v="0"/>
  </r>
  <r>
    <x v="1"/>
    <x v="0"/>
    <x v="0"/>
    <x v="3"/>
    <x v="0"/>
  </r>
  <r>
    <x v="1"/>
    <x v="0"/>
    <x v="0"/>
    <x v="3"/>
    <x v="0"/>
  </r>
  <r>
    <x v="1"/>
    <x v="0"/>
    <x v="0"/>
    <x v="3"/>
    <x v="0"/>
  </r>
  <r>
    <x v="0"/>
    <x v="0"/>
    <x v="0"/>
    <x v="4"/>
    <x v="0"/>
  </r>
  <r>
    <x v="1"/>
    <x v="0"/>
    <x v="0"/>
    <x v="1"/>
    <x v="1"/>
  </r>
  <r>
    <x v="1"/>
    <x v="0"/>
    <x v="0"/>
    <x v="2"/>
    <x v="0"/>
  </r>
  <r>
    <x v="1"/>
    <x v="0"/>
    <x v="0"/>
    <x v="5"/>
    <x v="0"/>
  </r>
  <r>
    <x v="1"/>
    <x v="0"/>
    <x v="0"/>
    <x v="3"/>
    <x v="0"/>
  </r>
  <r>
    <x v="1"/>
    <x v="0"/>
    <x v="0"/>
    <x v="1"/>
    <x v="1"/>
  </r>
  <r>
    <x v="1"/>
    <x v="0"/>
    <x v="0"/>
    <x v="1"/>
    <x v="1"/>
  </r>
  <r>
    <x v="1"/>
    <x v="2"/>
    <x v="2"/>
    <x v="7"/>
    <x v="0"/>
  </r>
  <r>
    <x v="0"/>
    <x v="0"/>
    <x v="0"/>
    <x v="0"/>
    <x v="0"/>
  </r>
  <r>
    <x v="1"/>
    <x v="0"/>
    <x v="0"/>
    <x v="0"/>
    <x v="0"/>
  </r>
  <r>
    <x v="1"/>
    <x v="2"/>
    <x v="1"/>
    <x v="7"/>
    <x v="0"/>
  </r>
  <r>
    <x v="1"/>
    <x v="0"/>
    <x v="0"/>
    <x v="0"/>
    <x v="0"/>
  </r>
  <r>
    <x v="1"/>
    <x v="0"/>
    <x v="0"/>
    <x v="0"/>
    <x v="0"/>
  </r>
  <r>
    <x v="1"/>
    <x v="0"/>
    <x v="0"/>
    <x v="2"/>
    <x v="0"/>
  </r>
  <r>
    <x v="1"/>
    <x v="0"/>
    <x v="0"/>
    <x v="4"/>
    <x v="0"/>
  </r>
  <r>
    <x v="1"/>
    <x v="0"/>
    <x v="0"/>
    <x v="0"/>
    <x v="0"/>
  </r>
  <r>
    <x v="1"/>
    <x v="0"/>
    <x v="0"/>
    <x v="0"/>
    <x v="0"/>
  </r>
  <r>
    <x v="1"/>
    <x v="0"/>
    <x v="0"/>
    <x v="0"/>
    <x v="0"/>
  </r>
  <r>
    <x v="1"/>
    <x v="0"/>
    <x v="0"/>
    <x v="0"/>
    <x v="0"/>
  </r>
  <r>
    <x v="0"/>
    <x v="0"/>
    <x v="0"/>
    <x v="4"/>
    <x v="0"/>
  </r>
  <r>
    <x v="1"/>
    <x v="0"/>
    <x v="0"/>
    <x v="3"/>
    <x v="0"/>
  </r>
  <r>
    <x v="1"/>
    <x v="0"/>
    <x v="0"/>
    <x v="0"/>
    <x v="0"/>
  </r>
  <r>
    <x v="1"/>
    <x v="0"/>
    <x v="0"/>
    <x v="3"/>
    <x v="0"/>
  </r>
  <r>
    <x v="0"/>
    <x v="0"/>
    <x v="0"/>
    <x v="3"/>
    <x v="0"/>
  </r>
  <r>
    <x v="1"/>
    <x v="0"/>
    <x v="0"/>
    <x v="0"/>
    <x v="0"/>
  </r>
  <r>
    <x v="1"/>
    <x v="0"/>
    <x v="0"/>
    <x v="0"/>
    <x v="0"/>
  </r>
  <r>
    <x v="1"/>
    <x v="1"/>
    <x v="2"/>
    <x v="3"/>
    <x v="0"/>
  </r>
  <r>
    <x v="1"/>
    <x v="0"/>
    <x v="0"/>
    <x v="4"/>
    <x v="0"/>
  </r>
  <r>
    <x v="1"/>
    <x v="0"/>
    <x v="0"/>
    <x v="3"/>
    <x v="0"/>
  </r>
  <r>
    <x v="1"/>
    <x v="0"/>
    <x v="0"/>
    <x v="0"/>
    <x v="0"/>
  </r>
  <r>
    <x v="1"/>
    <x v="0"/>
    <x v="0"/>
    <x v="1"/>
    <x v="1"/>
  </r>
  <r>
    <x v="1"/>
    <x v="0"/>
    <x v="0"/>
    <x v="1"/>
    <x v="1"/>
  </r>
  <r>
    <x v="1"/>
    <x v="0"/>
    <x v="0"/>
    <x v="4"/>
    <x v="0"/>
  </r>
  <r>
    <x v="0"/>
    <x v="0"/>
    <x v="0"/>
    <x v="4"/>
    <x v="0"/>
  </r>
  <r>
    <x v="0"/>
    <x v="0"/>
    <x v="0"/>
    <x v="0"/>
    <x v="0"/>
  </r>
  <r>
    <x v="1"/>
    <x v="0"/>
    <x v="0"/>
    <x v="1"/>
    <x v="1"/>
  </r>
  <r>
    <x v="1"/>
    <x v="2"/>
    <x v="2"/>
    <x v="7"/>
    <x v="0"/>
  </r>
  <r>
    <x v="1"/>
    <x v="0"/>
    <x v="0"/>
    <x v="2"/>
    <x v="0"/>
  </r>
  <r>
    <x v="0"/>
    <x v="0"/>
    <x v="0"/>
    <x v="0"/>
    <x v="0"/>
  </r>
  <r>
    <x v="1"/>
    <x v="0"/>
    <x v="0"/>
    <x v="4"/>
    <x v="0"/>
  </r>
  <r>
    <x v="1"/>
    <x v="0"/>
    <x v="0"/>
    <x v="1"/>
    <x v="1"/>
  </r>
  <r>
    <x v="1"/>
    <x v="0"/>
    <x v="0"/>
    <x v="1"/>
    <x v="1"/>
  </r>
  <r>
    <x v="1"/>
    <x v="0"/>
    <x v="0"/>
    <x v="1"/>
    <x v="1"/>
  </r>
  <r>
    <x v="1"/>
    <x v="0"/>
    <x v="0"/>
    <x v="0"/>
    <x v="0"/>
  </r>
  <r>
    <x v="1"/>
    <x v="0"/>
    <x v="0"/>
    <x v="2"/>
    <x v="0"/>
  </r>
  <r>
    <x v="1"/>
    <x v="0"/>
    <x v="0"/>
    <x v="0"/>
    <x v="0"/>
  </r>
  <r>
    <x v="0"/>
    <x v="0"/>
    <x v="0"/>
    <x v="0"/>
    <x v="0"/>
  </r>
  <r>
    <x v="1"/>
    <x v="0"/>
    <x v="0"/>
    <x v="2"/>
    <x v="0"/>
  </r>
  <r>
    <x v="1"/>
    <x v="0"/>
    <x v="0"/>
    <x v="3"/>
    <x v="0"/>
  </r>
  <r>
    <x v="0"/>
    <x v="2"/>
    <x v="3"/>
    <x v="7"/>
    <x v="0"/>
  </r>
  <r>
    <x v="1"/>
    <x v="2"/>
    <x v="2"/>
    <x v="7"/>
    <x v="0"/>
  </r>
  <r>
    <x v="1"/>
    <x v="0"/>
    <x v="0"/>
    <x v="3"/>
    <x v="0"/>
  </r>
  <r>
    <x v="0"/>
    <x v="0"/>
    <x v="0"/>
    <x v="2"/>
    <x v="0"/>
  </r>
  <r>
    <x v="1"/>
    <x v="2"/>
    <x v="2"/>
    <x v="7"/>
    <x v="0"/>
  </r>
  <r>
    <x v="1"/>
    <x v="2"/>
    <x v="4"/>
    <x v="7"/>
    <x v="0"/>
  </r>
  <r>
    <x v="0"/>
    <x v="0"/>
    <x v="0"/>
    <x v="0"/>
    <x v="0"/>
  </r>
  <r>
    <x v="1"/>
    <x v="1"/>
    <x v="2"/>
    <x v="0"/>
    <x v="0"/>
  </r>
  <r>
    <x v="1"/>
    <x v="0"/>
    <x v="0"/>
    <x v="0"/>
    <x v="0"/>
  </r>
  <r>
    <x v="1"/>
    <x v="1"/>
    <x v="4"/>
    <x v="2"/>
    <x v="0"/>
  </r>
  <r>
    <x v="1"/>
    <x v="1"/>
    <x v="2"/>
    <x v="0"/>
    <x v="0"/>
  </r>
  <r>
    <x v="0"/>
    <x v="2"/>
    <x v="2"/>
    <x v="7"/>
    <x v="0"/>
  </r>
  <r>
    <x v="1"/>
    <x v="0"/>
    <x v="0"/>
    <x v="5"/>
    <x v="0"/>
  </r>
  <r>
    <x v="1"/>
    <x v="0"/>
    <x v="0"/>
    <x v="3"/>
    <x v="0"/>
  </r>
  <r>
    <x v="1"/>
    <x v="2"/>
    <x v="2"/>
    <x v="7"/>
    <x v="0"/>
  </r>
  <r>
    <x v="1"/>
    <x v="0"/>
    <x v="0"/>
    <x v="0"/>
    <x v="0"/>
  </r>
  <r>
    <x v="0"/>
    <x v="1"/>
    <x v="1"/>
    <x v="3"/>
    <x v="0"/>
  </r>
  <r>
    <x v="0"/>
    <x v="0"/>
    <x v="0"/>
    <x v="4"/>
    <x v="0"/>
  </r>
  <r>
    <x v="1"/>
    <x v="0"/>
    <x v="0"/>
    <x v="5"/>
    <x v="0"/>
  </r>
  <r>
    <x v="0"/>
    <x v="2"/>
    <x v="4"/>
    <x v="7"/>
    <x v="0"/>
  </r>
  <r>
    <x v="1"/>
    <x v="0"/>
    <x v="0"/>
    <x v="2"/>
    <x v="0"/>
  </r>
  <r>
    <x v="1"/>
    <x v="0"/>
    <x v="0"/>
    <x v="0"/>
    <x v="0"/>
  </r>
  <r>
    <x v="1"/>
    <x v="2"/>
    <x v="2"/>
    <x v="7"/>
    <x v="0"/>
  </r>
  <r>
    <x v="1"/>
    <x v="1"/>
    <x v="4"/>
    <x v="2"/>
    <x v="0"/>
  </r>
  <r>
    <x v="0"/>
    <x v="0"/>
    <x v="0"/>
    <x v="0"/>
    <x v="0"/>
  </r>
  <r>
    <x v="1"/>
    <x v="0"/>
    <x v="0"/>
    <x v="4"/>
    <x v="0"/>
  </r>
  <r>
    <x v="1"/>
    <x v="2"/>
    <x v="2"/>
    <x v="7"/>
    <x v="0"/>
  </r>
  <r>
    <x v="1"/>
    <x v="0"/>
    <x v="0"/>
    <x v="2"/>
    <x v="0"/>
  </r>
  <r>
    <x v="1"/>
    <x v="0"/>
    <x v="0"/>
    <x v="5"/>
    <x v="0"/>
  </r>
  <r>
    <x v="0"/>
    <x v="2"/>
    <x v="2"/>
    <x v="7"/>
    <x v="0"/>
  </r>
  <r>
    <x v="0"/>
    <x v="0"/>
    <x v="0"/>
    <x v="5"/>
    <x v="0"/>
  </r>
  <r>
    <x v="1"/>
    <x v="2"/>
    <x v="4"/>
    <x v="7"/>
    <x v="0"/>
  </r>
  <r>
    <x v="0"/>
    <x v="2"/>
    <x v="2"/>
    <x v="7"/>
    <x v="0"/>
  </r>
  <r>
    <x v="1"/>
    <x v="2"/>
    <x v="2"/>
    <x v="7"/>
    <x v="0"/>
  </r>
  <r>
    <x v="1"/>
    <x v="0"/>
    <x v="0"/>
    <x v="4"/>
    <x v="0"/>
  </r>
  <r>
    <x v="0"/>
    <x v="0"/>
    <x v="0"/>
    <x v="3"/>
    <x v="0"/>
  </r>
  <r>
    <x v="1"/>
    <x v="2"/>
    <x v="2"/>
    <x v="7"/>
    <x v="0"/>
  </r>
  <r>
    <x v="1"/>
    <x v="0"/>
    <x v="0"/>
    <x v="5"/>
    <x v="0"/>
  </r>
  <r>
    <x v="1"/>
    <x v="0"/>
    <x v="0"/>
    <x v="3"/>
    <x v="0"/>
  </r>
  <r>
    <x v="1"/>
    <x v="1"/>
    <x v="4"/>
    <x v="5"/>
    <x v="0"/>
  </r>
  <r>
    <x v="1"/>
    <x v="0"/>
    <x v="0"/>
    <x v="3"/>
    <x v="0"/>
  </r>
  <r>
    <x v="0"/>
    <x v="0"/>
    <x v="0"/>
    <x v="0"/>
    <x v="0"/>
  </r>
  <r>
    <x v="1"/>
    <x v="1"/>
    <x v="2"/>
    <x v="2"/>
    <x v="0"/>
  </r>
  <r>
    <x v="1"/>
    <x v="2"/>
    <x v="4"/>
    <x v="7"/>
    <x v="0"/>
  </r>
  <r>
    <x v="1"/>
    <x v="0"/>
    <x v="0"/>
    <x v="0"/>
    <x v="0"/>
  </r>
  <r>
    <x v="1"/>
    <x v="0"/>
    <x v="0"/>
    <x v="2"/>
    <x v="0"/>
  </r>
  <r>
    <x v="0"/>
    <x v="2"/>
    <x v="2"/>
    <x v="7"/>
    <x v="0"/>
  </r>
  <r>
    <x v="1"/>
    <x v="0"/>
    <x v="0"/>
    <x v="0"/>
    <x v="0"/>
  </r>
  <r>
    <x v="1"/>
    <x v="0"/>
    <x v="0"/>
    <x v="2"/>
    <x v="0"/>
  </r>
  <r>
    <x v="1"/>
    <x v="0"/>
    <x v="0"/>
    <x v="0"/>
    <x v="0"/>
  </r>
  <r>
    <x v="1"/>
    <x v="2"/>
    <x v="2"/>
    <x v="7"/>
    <x v="0"/>
  </r>
  <r>
    <x v="0"/>
    <x v="0"/>
    <x v="0"/>
    <x v="0"/>
    <x v="0"/>
  </r>
  <r>
    <x v="1"/>
    <x v="0"/>
    <x v="0"/>
    <x v="0"/>
    <x v="0"/>
  </r>
  <r>
    <x v="0"/>
    <x v="1"/>
    <x v="4"/>
    <x v="3"/>
    <x v="0"/>
  </r>
  <r>
    <x v="1"/>
    <x v="2"/>
    <x v="2"/>
    <x v="7"/>
    <x v="0"/>
  </r>
  <r>
    <x v="1"/>
    <x v="0"/>
    <x v="0"/>
    <x v="0"/>
    <x v="0"/>
  </r>
  <r>
    <x v="0"/>
    <x v="1"/>
    <x v="2"/>
    <x v="0"/>
    <x v="0"/>
  </r>
  <r>
    <x v="1"/>
    <x v="2"/>
    <x v="2"/>
    <x v="7"/>
    <x v="0"/>
  </r>
  <r>
    <x v="1"/>
    <x v="0"/>
    <x v="0"/>
    <x v="0"/>
    <x v="0"/>
  </r>
  <r>
    <x v="1"/>
    <x v="0"/>
    <x v="0"/>
    <x v="2"/>
    <x v="0"/>
  </r>
  <r>
    <x v="1"/>
    <x v="0"/>
    <x v="0"/>
    <x v="0"/>
    <x v="0"/>
  </r>
  <r>
    <x v="1"/>
    <x v="0"/>
    <x v="0"/>
    <x v="3"/>
    <x v="0"/>
  </r>
  <r>
    <x v="1"/>
    <x v="0"/>
    <x v="0"/>
    <x v="2"/>
    <x v="0"/>
  </r>
  <r>
    <x v="1"/>
    <x v="0"/>
    <x v="0"/>
    <x v="1"/>
    <x v="1"/>
  </r>
  <r>
    <x v="0"/>
    <x v="0"/>
    <x v="0"/>
    <x v="0"/>
    <x v="0"/>
  </r>
  <r>
    <x v="1"/>
    <x v="0"/>
    <x v="0"/>
    <x v="0"/>
    <x v="0"/>
  </r>
  <r>
    <x v="1"/>
    <x v="0"/>
    <x v="0"/>
    <x v="1"/>
    <x v="1"/>
  </r>
  <r>
    <x v="1"/>
    <x v="0"/>
    <x v="0"/>
    <x v="2"/>
    <x v="0"/>
  </r>
  <r>
    <x v="1"/>
    <x v="0"/>
    <x v="0"/>
    <x v="1"/>
    <x v="1"/>
  </r>
  <r>
    <x v="1"/>
    <x v="0"/>
    <x v="0"/>
    <x v="1"/>
    <x v="1"/>
  </r>
  <r>
    <x v="1"/>
    <x v="2"/>
    <x v="1"/>
    <x v="7"/>
    <x v="0"/>
  </r>
  <r>
    <x v="1"/>
    <x v="0"/>
    <x v="0"/>
    <x v="0"/>
    <x v="0"/>
  </r>
  <r>
    <x v="0"/>
    <x v="1"/>
    <x v="2"/>
    <x v="2"/>
    <x v="0"/>
  </r>
  <r>
    <x v="1"/>
    <x v="0"/>
    <x v="0"/>
    <x v="0"/>
    <x v="0"/>
  </r>
  <r>
    <x v="1"/>
    <x v="2"/>
    <x v="4"/>
    <x v="7"/>
    <x v="0"/>
  </r>
  <r>
    <x v="1"/>
    <x v="0"/>
    <x v="0"/>
    <x v="0"/>
    <x v="0"/>
  </r>
  <r>
    <x v="1"/>
    <x v="0"/>
    <x v="0"/>
    <x v="2"/>
    <x v="0"/>
  </r>
  <r>
    <x v="0"/>
    <x v="1"/>
    <x v="4"/>
    <x v="0"/>
    <x v="0"/>
  </r>
  <r>
    <x v="1"/>
    <x v="2"/>
    <x v="2"/>
    <x v="7"/>
    <x v="0"/>
  </r>
  <r>
    <x v="1"/>
    <x v="2"/>
    <x v="4"/>
    <x v="7"/>
    <x v="0"/>
  </r>
  <r>
    <x v="1"/>
    <x v="0"/>
    <x v="0"/>
    <x v="3"/>
    <x v="0"/>
  </r>
  <r>
    <x v="1"/>
    <x v="1"/>
    <x v="2"/>
    <x v="2"/>
    <x v="0"/>
  </r>
  <r>
    <x v="0"/>
    <x v="0"/>
    <x v="0"/>
    <x v="0"/>
    <x v="0"/>
  </r>
  <r>
    <x v="0"/>
    <x v="2"/>
    <x v="4"/>
    <x v="7"/>
    <x v="0"/>
  </r>
  <r>
    <x v="0"/>
    <x v="0"/>
    <x v="0"/>
    <x v="2"/>
    <x v="0"/>
  </r>
  <r>
    <x v="1"/>
    <x v="2"/>
    <x v="2"/>
    <x v="7"/>
    <x v="0"/>
  </r>
  <r>
    <x v="1"/>
    <x v="0"/>
    <x v="0"/>
    <x v="3"/>
    <x v="0"/>
  </r>
  <r>
    <x v="1"/>
    <x v="0"/>
    <x v="0"/>
    <x v="2"/>
    <x v="0"/>
  </r>
  <r>
    <x v="1"/>
    <x v="0"/>
    <x v="0"/>
    <x v="0"/>
    <x v="0"/>
  </r>
  <r>
    <x v="0"/>
    <x v="2"/>
    <x v="4"/>
    <x v="7"/>
    <x v="0"/>
  </r>
  <r>
    <x v="1"/>
    <x v="2"/>
    <x v="2"/>
    <x v="7"/>
    <x v="0"/>
  </r>
  <r>
    <x v="1"/>
    <x v="1"/>
    <x v="2"/>
    <x v="0"/>
    <x v="0"/>
  </r>
  <r>
    <x v="0"/>
    <x v="0"/>
    <x v="0"/>
    <x v="3"/>
    <x v="0"/>
  </r>
  <r>
    <x v="1"/>
    <x v="2"/>
    <x v="2"/>
    <x v="7"/>
    <x v="0"/>
  </r>
  <r>
    <x v="1"/>
    <x v="0"/>
    <x v="0"/>
    <x v="0"/>
    <x v="0"/>
  </r>
  <r>
    <x v="1"/>
    <x v="2"/>
    <x v="4"/>
    <x v="7"/>
    <x v="0"/>
  </r>
  <r>
    <x v="0"/>
    <x v="2"/>
    <x v="2"/>
    <x v="7"/>
    <x v="0"/>
  </r>
  <r>
    <x v="1"/>
    <x v="0"/>
    <x v="0"/>
    <x v="2"/>
    <x v="0"/>
  </r>
  <r>
    <x v="1"/>
    <x v="2"/>
    <x v="4"/>
    <x v="7"/>
    <x v="0"/>
  </r>
  <r>
    <x v="0"/>
    <x v="2"/>
    <x v="2"/>
    <x v="7"/>
    <x v="0"/>
  </r>
  <r>
    <x v="0"/>
    <x v="2"/>
    <x v="2"/>
    <x v="7"/>
    <x v="0"/>
  </r>
  <r>
    <x v="1"/>
    <x v="2"/>
    <x v="4"/>
    <x v="7"/>
    <x v="0"/>
  </r>
  <r>
    <x v="0"/>
    <x v="0"/>
    <x v="0"/>
    <x v="2"/>
    <x v="0"/>
  </r>
  <r>
    <x v="1"/>
    <x v="0"/>
    <x v="0"/>
    <x v="3"/>
    <x v="0"/>
  </r>
  <r>
    <x v="0"/>
    <x v="2"/>
    <x v="4"/>
    <x v="7"/>
    <x v="0"/>
  </r>
  <r>
    <x v="1"/>
    <x v="0"/>
    <x v="0"/>
    <x v="5"/>
    <x v="0"/>
  </r>
  <r>
    <x v="1"/>
    <x v="2"/>
    <x v="2"/>
    <x v="7"/>
    <x v="2"/>
  </r>
  <r>
    <x v="1"/>
    <x v="2"/>
    <x v="2"/>
    <x v="7"/>
    <x v="0"/>
  </r>
  <r>
    <x v="1"/>
    <x v="0"/>
    <x v="0"/>
    <x v="0"/>
    <x v="3"/>
  </r>
  <r>
    <x v="1"/>
    <x v="0"/>
    <x v="0"/>
    <x v="8"/>
    <x v="2"/>
  </r>
  <r>
    <x v="1"/>
    <x v="2"/>
    <x v="1"/>
    <x v="7"/>
    <x v="0"/>
  </r>
  <r>
    <x v="1"/>
    <x v="0"/>
    <x v="0"/>
    <x v="0"/>
    <x v="3"/>
  </r>
  <r>
    <x v="1"/>
    <x v="0"/>
    <x v="0"/>
    <x v="0"/>
    <x v="3"/>
  </r>
  <r>
    <x v="1"/>
    <x v="0"/>
    <x v="0"/>
    <x v="3"/>
    <x v="0"/>
  </r>
  <r>
    <x v="1"/>
    <x v="2"/>
    <x v="2"/>
    <x v="7"/>
    <x v="3"/>
  </r>
  <r>
    <x v="1"/>
    <x v="0"/>
    <x v="0"/>
    <x v="0"/>
    <x v="3"/>
  </r>
  <r>
    <x v="1"/>
    <x v="2"/>
    <x v="2"/>
    <x v="7"/>
    <x v="2"/>
  </r>
  <r>
    <x v="1"/>
    <x v="0"/>
    <x v="0"/>
    <x v="0"/>
    <x v="0"/>
  </r>
  <r>
    <x v="1"/>
    <x v="0"/>
    <x v="0"/>
    <x v="0"/>
    <x v="3"/>
  </r>
  <r>
    <x v="1"/>
    <x v="0"/>
    <x v="0"/>
    <x v="0"/>
    <x v="3"/>
  </r>
  <r>
    <x v="1"/>
    <x v="0"/>
    <x v="0"/>
    <x v="3"/>
    <x v="0"/>
  </r>
  <r>
    <x v="1"/>
    <x v="2"/>
    <x v="1"/>
    <x v="7"/>
    <x v="3"/>
  </r>
  <r>
    <x v="1"/>
    <x v="0"/>
    <x v="0"/>
    <x v="3"/>
    <x v="0"/>
  </r>
  <r>
    <x v="1"/>
    <x v="2"/>
    <x v="2"/>
    <x v="7"/>
    <x v="2"/>
  </r>
  <r>
    <x v="1"/>
    <x v="2"/>
    <x v="2"/>
    <x v="7"/>
    <x v="2"/>
  </r>
  <r>
    <x v="1"/>
    <x v="2"/>
    <x v="2"/>
    <x v="7"/>
    <x v="2"/>
  </r>
  <r>
    <x v="1"/>
    <x v="0"/>
    <x v="0"/>
    <x v="0"/>
    <x v="0"/>
  </r>
  <r>
    <x v="1"/>
    <x v="2"/>
    <x v="4"/>
    <x v="7"/>
    <x v="3"/>
  </r>
  <r>
    <x v="1"/>
    <x v="0"/>
    <x v="0"/>
    <x v="0"/>
    <x v="0"/>
  </r>
  <r>
    <x v="1"/>
    <x v="2"/>
    <x v="2"/>
    <x v="7"/>
    <x v="2"/>
  </r>
  <r>
    <x v="1"/>
    <x v="0"/>
    <x v="0"/>
    <x v="0"/>
    <x v="3"/>
  </r>
  <r>
    <x v="1"/>
    <x v="0"/>
    <x v="0"/>
    <x v="0"/>
    <x v="0"/>
  </r>
  <r>
    <x v="1"/>
    <x v="0"/>
    <x v="0"/>
    <x v="0"/>
    <x v="0"/>
  </r>
  <r>
    <x v="1"/>
    <x v="2"/>
    <x v="2"/>
    <x v="7"/>
    <x v="0"/>
  </r>
  <r>
    <x v="1"/>
    <x v="2"/>
    <x v="2"/>
    <x v="7"/>
    <x v="2"/>
  </r>
  <r>
    <x v="1"/>
    <x v="0"/>
    <x v="0"/>
    <x v="5"/>
    <x v="0"/>
  </r>
  <r>
    <x v="1"/>
    <x v="0"/>
    <x v="0"/>
    <x v="0"/>
    <x v="0"/>
  </r>
  <r>
    <x v="1"/>
    <x v="2"/>
    <x v="4"/>
    <x v="7"/>
    <x v="2"/>
  </r>
  <r>
    <x v="0"/>
    <x v="2"/>
    <x v="1"/>
    <x v="7"/>
    <x v="2"/>
  </r>
  <r>
    <x v="1"/>
    <x v="0"/>
    <x v="0"/>
    <x v="4"/>
    <x v="0"/>
  </r>
  <r>
    <x v="0"/>
    <x v="0"/>
    <x v="0"/>
    <x v="5"/>
    <x v="0"/>
  </r>
  <r>
    <x v="1"/>
    <x v="2"/>
    <x v="2"/>
    <x v="7"/>
    <x v="2"/>
  </r>
  <r>
    <x v="0"/>
    <x v="2"/>
    <x v="4"/>
    <x v="7"/>
    <x v="2"/>
  </r>
  <r>
    <x v="1"/>
    <x v="0"/>
    <x v="0"/>
    <x v="0"/>
    <x v="0"/>
  </r>
  <r>
    <x v="0"/>
    <x v="2"/>
    <x v="2"/>
    <x v="7"/>
    <x v="2"/>
  </r>
  <r>
    <x v="1"/>
    <x v="0"/>
    <x v="0"/>
    <x v="0"/>
    <x v="0"/>
  </r>
  <r>
    <x v="0"/>
    <x v="2"/>
    <x v="1"/>
    <x v="7"/>
    <x v="2"/>
  </r>
  <r>
    <x v="0"/>
    <x v="0"/>
    <x v="0"/>
    <x v="2"/>
    <x v="0"/>
  </r>
  <r>
    <x v="1"/>
    <x v="0"/>
    <x v="0"/>
    <x v="3"/>
    <x v="0"/>
  </r>
  <r>
    <x v="1"/>
    <x v="2"/>
    <x v="2"/>
    <x v="7"/>
    <x v="2"/>
  </r>
  <r>
    <x v="0"/>
    <x v="1"/>
    <x v="2"/>
    <x v="0"/>
    <x v="0"/>
  </r>
  <r>
    <x v="1"/>
    <x v="2"/>
    <x v="4"/>
    <x v="7"/>
    <x v="2"/>
  </r>
  <r>
    <x v="1"/>
    <x v="0"/>
    <x v="0"/>
    <x v="2"/>
    <x v="1"/>
  </r>
  <r>
    <x v="1"/>
    <x v="0"/>
    <x v="0"/>
    <x v="3"/>
    <x v="0"/>
  </r>
  <r>
    <x v="1"/>
    <x v="2"/>
    <x v="3"/>
    <x v="7"/>
    <x v="2"/>
  </r>
  <r>
    <x v="0"/>
    <x v="2"/>
    <x v="1"/>
    <x v="7"/>
    <x v="3"/>
  </r>
  <r>
    <x v="1"/>
    <x v="0"/>
    <x v="0"/>
    <x v="2"/>
    <x v="0"/>
  </r>
  <r>
    <x v="0"/>
    <x v="2"/>
    <x v="2"/>
    <x v="7"/>
    <x v="3"/>
  </r>
  <r>
    <x v="1"/>
    <x v="0"/>
    <x v="0"/>
    <x v="3"/>
    <x v="1"/>
  </r>
  <r>
    <x v="1"/>
    <x v="2"/>
    <x v="4"/>
    <x v="7"/>
    <x v="2"/>
  </r>
  <r>
    <x v="0"/>
    <x v="0"/>
    <x v="0"/>
    <x v="1"/>
    <x v="0"/>
  </r>
  <r>
    <x v="1"/>
    <x v="2"/>
    <x v="4"/>
    <x v="7"/>
    <x v="2"/>
  </r>
  <r>
    <x v="0"/>
    <x v="2"/>
    <x v="2"/>
    <x v="7"/>
    <x v="2"/>
  </r>
  <r>
    <x v="1"/>
    <x v="2"/>
    <x v="2"/>
    <x v="7"/>
    <x v="3"/>
  </r>
  <r>
    <x v="0"/>
    <x v="0"/>
    <x v="0"/>
    <x v="2"/>
    <x v="0"/>
  </r>
  <r>
    <x v="1"/>
    <x v="2"/>
    <x v="2"/>
    <x v="7"/>
    <x v="3"/>
  </r>
  <r>
    <x v="0"/>
    <x v="2"/>
    <x v="4"/>
    <x v="7"/>
    <x v="3"/>
  </r>
  <r>
    <x v="1"/>
    <x v="0"/>
    <x v="0"/>
    <x v="0"/>
    <x v="1"/>
  </r>
  <r>
    <x v="1"/>
    <x v="0"/>
    <x v="0"/>
    <x v="5"/>
    <x v="0"/>
  </r>
  <r>
    <x v="0"/>
    <x v="0"/>
    <x v="0"/>
    <x v="0"/>
    <x v="0"/>
  </r>
  <r>
    <x v="1"/>
    <x v="2"/>
    <x v="2"/>
    <x v="7"/>
    <x v="3"/>
  </r>
  <r>
    <x v="1"/>
    <x v="2"/>
    <x v="1"/>
    <x v="7"/>
    <x v="2"/>
  </r>
  <r>
    <x v="1"/>
    <x v="2"/>
    <x v="2"/>
    <x v="7"/>
    <x v="3"/>
  </r>
  <r>
    <x v="1"/>
    <x v="2"/>
    <x v="2"/>
    <x v="7"/>
    <x v="2"/>
  </r>
  <r>
    <x v="1"/>
    <x v="0"/>
    <x v="0"/>
    <x v="3"/>
    <x v="0"/>
  </r>
  <r>
    <x v="0"/>
    <x v="2"/>
    <x v="2"/>
    <x v="7"/>
    <x v="2"/>
  </r>
  <r>
    <x v="1"/>
    <x v="2"/>
    <x v="2"/>
    <x v="7"/>
    <x v="2"/>
  </r>
  <r>
    <x v="1"/>
    <x v="2"/>
    <x v="3"/>
    <x v="7"/>
    <x v="2"/>
  </r>
  <r>
    <x v="0"/>
    <x v="2"/>
    <x v="1"/>
    <x v="7"/>
    <x v="3"/>
  </r>
  <r>
    <x v="1"/>
    <x v="2"/>
    <x v="2"/>
    <x v="7"/>
    <x v="2"/>
  </r>
  <r>
    <x v="1"/>
    <x v="2"/>
    <x v="4"/>
    <x v="7"/>
    <x v="2"/>
  </r>
  <r>
    <x v="1"/>
    <x v="0"/>
    <x v="0"/>
    <x v="3"/>
    <x v="0"/>
  </r>
  <r>
    <x v="1"/>
    <x v="2"/>
    <x v="2"/>
    <x v="7"/>
    <x v="2"/>
  </r>
  <r>
    <x v="0"/>
    <x v="0"/>
    <x v="0"/>
    <x v="0"/>
    <x v="0"/>
  </r>
  <r>
    <x v="1"/>
    <x v="2"/>
    <x v="1"/>
    <x v="7"/>
    <x v="2"/>
  </r>
  <r>
    <x v="1"/>
    <x v="2"/>
    <x v="2"/>
    <x v="7"/>
    <x v="3"/>
  </r>
  <r>
    <x v="1"/>
    <x v="2"/>
    <x v="1"/>
    <x v="7"/>
    <x v="2"/>
  </r>
  <r>
    <x v="1"/>
    <x v="0"/>
    <x v="0"/>
    <x v="0"/>
    <x v="0"/>
  </r>
  <r>
    <x v="1"/>
    <x v="0"/>
    <x v="0"/>
    <x v="0"/>
    <x v="0"/>
  </r>
  <r>
    <x v="0"/>
    <x v="0"/>
    <x v="0"/>
    <x v="2"/>
    <x v="0"/>
  </r>
  <r>
    <x v="1"/>
    <x v="2"/>
    <x v="4"/>
    <x v="7"/>
    <x v="3"/>
  </r>
  <r>
    <x v="1"/>
    <x v="0"/>
    <x v="0"/>
    <x v="0"/>
    <x v="0"/>
  </r>
  <r>
    <x v="1"/>
    <x v="2"/>
    <x v="2"/>
    <x v="7"/>
    <x v="3"/>
  </r>
  <r>
    <x v="1"/>
    <x v="2"/>
    <x v="3"/>
    <x v="7"/>
    <x v="2"/>
  </r>
  <r>
    <x v="1"/>
    <x v="0"/>
    <x v="0"/>
    <x v="0"/>
    <x v="0"/>
  </r>
  <r>
    <x v="1"/>
    <x v="0"/>
    <x v="0"/>
    <x v="0"/>
    <x v="1"/>
  </r>
  <r>
    <x v="0"/>
    <x v="0"/>
    <x v="0"/>
    <x v="2"/>
    <x v="0"/>
  </r>
  <r>
    <x v="1"/>
    <x v="2"/>
    <x v="2"/>
    <x v="7"/>
    <x v="3"/>
  </r>
  <r>
    <x v="1"/>
    <x v="2"/>
    <x v="4"/>
    <x v="7"/>
    <x v="2"/>
  </r>
  <r>
    <x v="1"/>
    <x v="0"/>
    <x v="0"/>
    <x v="0"/>
    <x v="1"/>
  </r>
  <r>
    <x v="1"/>
    <x v="2"/>
    <x v="1"/>
    <x v="7"/>
    <x v="3"/>
  </r>
  <r>
    <x v="1"/>
    <x v="1"/>
    <x v="2"/>
    <x v="2"/>
    <x v="0"/>
  </r>
  <r>
    <x v="1"/>
    <x v="0"/>
    <x v="0"/>
    <x v="0"/>
    <x v="1"/>
  </r>
  <r>
    <x v="0"/>
    <x v="2"/>
    <x v="3"/>
    <x v="7"/>
    <x v="3"/>
  </r>
  <r>
    <x v="1"/>
    <x v="0"/>
    <x v="0"/>
    <x v="3"/>
    <x v="0"/>
  </r>
  <r>
    <x v="1"/>
    <x v="0"/>
    <x v="0"/>
    <x v="0"/>
    <x v="0"/>
  </r>
  <r>
    <x v="1"/>
    <x v="0"/>
    <x v="0"/>
    <x v="0"/>
    <x v="1"/>
  </r>
  <r>
    <x v="0"/>
    <x v="2"/>
    <x v="2"/>
    <x v="7"/>
    <x v="3"/>
  </r>
  <r>
    <x v="1"/>
    <x v="2"/>
    <x v="1"/>
    <x v="7"/>
    <x v="2"/>
  </r>
  <r>
    <x v="1"/>
    <x v="2"/>
    <x v="2"/>
    <x v="7"/>
    <x v="3"/>
  </r>
  <r>
    <x v="1"/>
    <x v="2"/>
    <x v="4"/>
    <x v="7"/>
    <x v="3"/>
  </r>
  <r>
    <x v="1"/>
    <x v="0"/>
    <x v="0"/>
    <x v="0"/>
    <x v="0"/>
  </r>
  <r>
    <x v="1"/>
    <x v="0"/>
    <x v="0"/>
    <x v="0"/>
    <x v="0"/>
  </r>
  <r>
    <x v="1"/>
    <x v="2"/>
    <x v="1"/>
    <x v="7"/>
    <x v="3"/>
  </r>
  <r>
    <x v="0"/>
    <x v="2"/>
    <x v="2"/>
    <x v="7"/>
    <x v="3"/>
  </r>
  <r>
    <x v="1"/>
    <x v="0"/>
    <x v="0"/>
    <x v="5"/>
    <x v="1"/>
  </r>
  <r>
    <x v="1"/>
    <x v="0"/>
    <x v="0"/>
    <x v="2"/>
    <x v="0"/>
  </r>
  <r>
    <x v="1"/>
    <x v="0"/>
    <x v="0"/>
    <x v="0"/>
    <x v="0"/>
  </r>
  <r>
    <x v="1"/>
    <x v="2"/>
    <x v="4"/>
    <x v="7"/>
    <x v="3"/>
  </r>
  <r>
    <x v="1"/>
    <x v="0"/>
    <x v="0"/>
    <x v="0"/>
    <x v="0"/>
  </r>
  <r>
    <x v="1"/>
    <x v="0"/>
    <x v="0"/>
    <x v="3"/>
    <x v="0"/>
  </r>
  <r>
    <x v="1"/>
    <x v="2"/>
    <x v="4"/>
    <x v="7"/>
    <x v="2"/>
  </r>
  <r>
    <x v="1"/>
    <x v="2"/>
    <x v="1"/>
    <x v="7"/>
    <x v="2"/>
  </r>
  <r>
    <x v="1"/>
    <x v="0"/>
    <x v="0"/>
    <x v="0"/>
    <x v="1"/>
  </r>
  <r>
    <x v="1"/>
    <x v="0"/>
    <x v="0"/>
    <x v="0"/>
    <x v="0"/>
  </r>
  <r>
    <x v="1"/>
    <x v="0"/>
    <x v="0"/>
    <x v="3"/>
    <x v="0"/>
  </r>
  <r>
    <x v="1"/>
    <x v="2"/>
    <x v="4"/>
    <x v="7"/>
    <x v="2"/>
  </r>
  <r>
    <x v="1"/>
    <x v="0"/>
    <x v="0"/>
    <x v="0"/>
    <x v="0"/>
  </r>
  <r>
    <x v="1"/>
    <x v="2"/>
    <x v="2"/>
    <x v="7"/>
    <x v="3"/>
  </r>
  <r>
    <x v="1"/>
    <x v="0"/>
    <x v="0"/>
    <x v="3"/>
    <x v="0"/>
  </r>
  <r>
    <x v="1"/>
    <x v="2"/>
    <x v="2"/>
    <x v="7"/>
    <x v="3"/>
  </r>
  <r>
    <x v="1"/>
    <x v="0"/>
    <x v="0"/>
    <x v="3"/>
    <x v="3"/>
  </r>
  <r>
    <x v="1"/>
    <x v="0"/>
    <x v="0"/>
    <x v="0"/>
    <x v="0"/>
  </r>
  <r>
    <x v="1"/>
    <x v="0"/>
    <x v="0"/>
    <x v="0"/>
    <x v="0"/>
  </r>
  <r>
    <x v="1"/>
    <x v="0"/>
    <x v="0"/>
    <x v="0"/>
    <x v="0"/>
  </r>
  <r>
    <x v="1"/>
    <x v="2"/>
    <x v="4"/>
    <x v="5"/>
    <x v="2"/>
  </r>
  <r>
    <x v="0"/>
    <x v="0"/>
    <x v="0"/>
    <x v="0"/>
    <x v="0"/>
  </r>
  <r>
    <x v="1"/>
    <x v="2"/>
    <x v="2"/>
    <x v="7"/>
    <x v="3"/>
  </r>
  <r>
    <x v="1"/>
    <x v="0"/>
    <x v="0"/>
    <x v="2"/>
    <x v="0"/>
  </r>
  <r>
    <x v="1"/>
    <x v="0"/>
    <x v="0"/>
    <x v="0"/>
    <x v="0"/>
  </r>
  <r>
    <x v="1"/>
    <x v="2"/>
    <x v="2"/>
    <x v="7"/>
    <x v="3"/>
  </r>
  <r>
    <x v="1"/>
    <x v="0"/>
    <x v="0"/>
    <x v="0"/>
    <x v="1"/>
  </r>
  <r>
    <x v="1"/>
    <x v="0"/>
    <x v="0"/>
    <x v="0"/>
    <x v="0"/>
  </r>
  <r>
    <x v="1"/>
    <x v="2"/>
    <x v="2"/>
    <x v="7"/>
    <x v="3"/>
  </r>
  <r>
    <x v="1"/>
    <x v="0"/>
    <x v="0"/>
    <x v="3"/>
    <x v="0"/>
  </r>
  <r>
    <x v="1"/>
    <x v="2"/>
    <x v="4"/>
    <x v="7"/>
    <x v="3"/>
  </r>
  <r>
    <x v="1"/>
    <x v="0"/>
    <x v="0"/>
    <x v="0"/>
    <x v="0"/>
  </r>
  <r>
    <x v="1"/>
    <x v="2"/>
    <x v="4"/>
    <x v="7"/>
    <x v="3"/>
  </r>
  <r>
    <x v="1"/>
    <x v="2"/>
    <x v="2"/>
    <x v="7"/>
    <x v="3"/>
  </r>
  <r>
    <x v="1"/>
    <x v="0"/>
    <x v="0"/>
    <x v="0"/>
    <x v="0"/>
  </r>
  <r>
    <x v="1"/>
    <x v="2"/>
    <x v="4"/>
    <x v="7"/>
    <x v="4"/>
  </r>
  <r>
    <x v="1"/>
    <x v="0"/>
    <x v="0"/>
    <x v="3"/>
    <x v="0"/>
  </r>
  <r>
    <x v="0"/>
    <x v="2"/>
    <x v="2"/>
    <x v="7"/>
    <x v="3"/>
  </r>
  <r>
    <x v="0"/>
    <x v="0"/>
    <x v="0"/>
    <x v="0"/>
    <x v="0"/>
  </r>
  <r>
    <x v="1"/>
    <x v="0"/>
    <x v="0"/>
    <x v="2"/>
    <x v="0"/>
  </r>
  <r>
    <x v="1"/>
    <x v="0"/>
    <x v="0"/>
    <x v="0"/>
    <x v="0"/>
  </r>
  <r>
    <x v="1"/>
    <x v="0"/>
    <x v="0"/>
    <x v="0"/>
    <x v="2"/>
  </r>
  <r>
    <x v="1"/>
    <x v="0"/>
    <x v="0"/>
    <x v="2"/>
    <x v="2"/>
  </r>
  <r>
    <x v="1"/>
    <x v="0"/>
    <x v="0"/>
    <x v="8"/>
    <x v="0"/>
  </r>
  <r>
    <x v="1"/>
    <x v="2"/>
    <x v="2"/>
    <x v="7"/>
    <x v="0"/>
  </r>
  <r>
    <x v="1"/>
    <x v="0"/>
    <x v="0"/>
    <x v="8"/>
    <x v="5"/>
  </r>
  <r>
    <x v="1"/>
    <x v="2"/>
    <x v="2"/>
    <x v="7"/>
    <x v="2"/>
  </r>
  <r>
    <x v="1"/>
    <x v="2"/>
    <x v="2"/>
    <x v="7"/>
    <x v="6"/>
  </r>
  <r>
    <x v="1"/>
    <x v="2"/>
    <x v="2"/>
    <x v="7"/>
    <x v="0"/>
  </r>
  <r>
    <x v="1"/>
    <x v="0"/>
    <x v="0"/>
    <x v="0"/>
    <x v="0"/>
  </r>
  <r>
    <x v="1"/>
    <x v="2"/>
    <x v="4"/>
    <x v="7"/>
    <x v="4"/>
  </r>
  <r>
    <x v="1"/>
    <x v="2"/>
    <x v="2"/>
    <x v="7"/>
    <x v="2"/>
  </r>
  <r>
    <x v="1"/>
    <x v="0"/>
    <x v="0"/>
    <x v="4"/>
    <x v="3"/>
  </r>
  <r>
    <x v="1"/>
    <x v="0"/>
    <x v="0"/>
    <x v="0"/>
    <x v="6"/>
  </r>
  <r>
    <x v="1"/>
    <x v="2"/>
    <x v="2"/>
    <x v="7"/>
    <x v="3"/>
  </r>
  <r>
    <x v="1"/>
    <x v="2"/>
    <x v="2"/>
    <x v="7"/>
    <x v="2"/>
  </r>
  <r>
    <x v="1"/>
    <x v="0"/>
    <x v="0"/>
    <x v="3"/>
    <x v="7"/>
  </r>
  <r>
    <x v="1"/>
    <x v="0"/>
    <x v="0"/>
    <x v="4"/>
    <x v="0"/>
  </r>
  <r>
    <x v="1"/>
    <x v="2"/>
    <x v="1"/>
    <x v="7"/>
    <x v="0"/>
  </r>
  <r>
    <x v="1"/>
    <x v="2"/>
    <x v="2"/>
    <x v="7"/>
    <x v="2"/>
  </r>
  <r>
    <x v="1"/>
    <x v="2"/>
    <x v="2"/>
    <x v="7"/>
    <x v="0"/>
  </r>
  <r>
    <x v="1"/>
    <x v="0"/>
    <x v="0"/>
    <x v="0"/>
    <x v="0"/>
  </r>
  <r>
    <x v="1"/>
    <x v="2"/>
    <x v="2"/>
    <x v="7"/>
    <x v="2"/>
  </r>
  <r>
    <x v="1"/>
    <x v="2"/>
    <x v="2"/>
    <x v="7"/>
    <x v="2"/>
  </r>
  <r>
    <x v="1"/>
    <x v="2"/>
    <x v="2"/>
    <x v="7"/>
    <x v="0"/>
  </r>
  <r>
    <x v="1"/>
    <x v="0"/>
    <x v="0"/>
    <x v="0"/>
    <x v="3"/>
  </r>
  <r>
    <x v="1"/>
    <x v="0"/>
    <x v="0"/>
    <x v="8"/>
    <x v="3"/>
  </r>
  <r>
    <x v="1"/>
    <x v="0"/>
    <x v="0"/>
    <x v="0"/>
    <x v="0"/>
  </r>
  <r>
    <x v="1"/>
    <x v="0"/>
    <x v="0"/>
    <x v="0"/>
    <x v="2"/>
  </r>
  <r>
    <x v="1"/>
    <x v="2"/>
    <x v="2"/>
    <x v="7"/>
    <x v="3"/>
  </r>
  <r>
    <x v="1"/>
    <x v="0"/>
    <x v="0"/>
    <x v="0"/>
    <x v="0"/>
  </r>
  <r>
    <x v="1"/>
    <x v="0"/>
    <x v="0"/>
    <x v="0"/>
    <x v="0"/>
  </r>
  <r>
    <x v="1"/>
    <x v="0"/>
    <x v="0"/>
    <x v="9"/>
    <x v="3"/>
  </r>
  <r>
    <x v="1"/>
    <x v="0"/>
    <x v="0"/>
    <x v="3"/>
    <x v="2"/>
  </r>
  <r>
    <x v="1"/>
    <x v="2"/>
    <x v="2"/>
    <x v="7"/>
    <x v="0"/>
  </r>
  <r>
    <x v="1"/>
    <x v="0"/>
    <x v="0"/>
    <x v="10"/>
    <x v="0"/>
  </r>
  <r>
    <x v="1"/>
    <x v="0"/>
    <x v="0"/>
    <x v="2"/>
    <x v="0"/>
  </r>
  <r>
    <x v="1"/>
    <x v="0"/>
    <x v="0"/>
    <x v="6"/>
    <x v="0"/>
  </r>
  <r>
    <x v="1"/>
    <x v="2"/>
    <x v="1"/>
    <x v="7"/>
    <x v="5"/>
  </r>
  <r>
    <x v="1"/>
    <x v="0"/>
    <x v="0"/>
    <x v="5"/>
    <x v="0"/>
  </r>
  <r>
    <x v="1"/>
    <x v="0"/>
    <x v="0"/>
    <x v="0"/>
    <x v="3"/>
  </r>
  <r>
    <x v="1"/>
    <x v="2"/>
    <x v="2"/>
    <x v="7"/>
    <x v="0"/>
  </r>
  <r>
    <x v="1"/>
    <x v="0"/>
    <x v="0"/>
    <x v="0"/>
    <x v="0"/>
  </r>
  <r>
    <x v="1"/>
    <x v="2"/>
    <x v="2"/>
    <x v="7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00">
  <r>
    <x v="0"/>
    <s v="Extranjero"/>
    <s v="N/A"/>
    <s v="Penzoil"/>
    <n v="5000"/>
    <x v="0"/>
    <x v="0"/>
    <x v="0"/>
    <x v="0"/>
    <x v="0"/>
    <x v="0"/>
    <s v="SI"/>
    <s v="20 a 23"/>
    <n v="2"/>
    <n v="2"/>
    <n v="2"/>
    <n v="2"/>
  </r>
  <r>
    <x v="1"/>
    <s v="Extranjero"/>
    <s v="N/A"/>
    <s v="Terpel"/>
    <n v="6000"/>
    <x v="0"/>
    <x v="0"/>
    <x v="1"/>
    <x v="1"/>
    <x v="0"/>
    <x v="0"/>
    <s v="SI"/>
    <s v="23 a 26"/>
    <n v="1"/>
    <n v="1"/>
    <n v="1"/>
    <n v="1"/>
  </r>
  <r>
    <x v="1"/>
    <s v="Extranjero"/>
    <s v="N/A"/>
    <s v="Penzoil"/>
    <n v="5000"/>
    <x v="0"/>
    <x v="0"/>
    <x v="0"/>
    <x v="0"/>
    <x v="0"/>
    <x v="0"/>
    <s v="SI"/>
    <s v="20 a 23"/>
    <n v="1"/>
    <n v="1"/>
    <n v="1"/>
    <n v="1"/>
  </r>
  <r>
    <x v="0"/>
    <s v="Indiferente"/>
    <s v="Valvoline"/>
    <s v="Amalie"/>
    <n v="5000"/>
    <x v="0"/>
    <x v="0"/>
    <x v="1"/>
    <x v="0"/>
    <x v="1"/>
    <x v="0"/>
    <s v="SI"/>
    <s v="23 a 26"/>
    <n v="1"/>
    <n v="1"/>
    <n v="1"/>
    <n v="1"/>
  </r>
  <r>
    <x v="1"/>
    <s v="Extranjero"/>
    <s v="N/A"/>
    <s v="Kendall"/>
    <n v="5000"/>
    <x v="0"/>
    <x v="0"/>
    <x v="1"/>
    <x v="1"/>
    <x v="0"/>
    <x v="0"/>
    <s v="SI"/>
    <s v="20 a 23"/>
    <n v="1"/>
    <n v="1"/>
    <n v="1"/>
    <n v="1"/>
  </r>
  <r>
    <x v="1"/>
    <s v="Extranjero"/>
    <s v="N/A"/>
    <s v="Amalie"/>
    <n v="5000"/>
    <x v="0"/>
    <x v="0"/>
    <x v="1"/>
    <x v="1"/>
    <x v="0"/>
    <x v="0"/>
    <s v="SI"/>
    <s v="20 a 23"/>
    <n v="1"/>
    <n v="1"/>
    <n v="1"/>
    <n v="1"/>
  </r>
  <r>
    <x v="1"/>
    <s v="Extranjero"/>
    <s v="N/A"/>
    <s v="Esson"/>
    <n v="5000"/>
    <x v="0"/>
    <x v="0"/>
    <x v="0"/>
    <x v="0"/>
    <x v="0"/>
    <x v="0"/>
    <s v="SI"/>
    <s v="20 a 23"/>
    <n v="1"/>
    <n v="1"/>
    <n v="1"/>
    <n v="1"/>
  </r>
  <r>
    <x v="1"/>
    <s v="Extranjero"/>
    <s v="N/A"/>
    <s v="Mobi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Kendall"/>
    <n v="5000"/>
    <x v="0"/>
    <x v="0"/>
    <x v="1"/>
    <x v="0"/>
    <x v="1"/>
    <x v="0"/>
    <s v="SI"/>
    <s v="23 a 26"/>
    <n v="2"/>
    <n v="2"/>
    <n v="2"/>
    <n v="2"/>
  </r>
  <r>
    <x v="1"/>
    <s v="Extranjero"/>
    <s v="N/A"/>
    <s v="Kendall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Mobil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Penzoil"/>
    <n v="5000"/>
    <x v="0"/>
    <x v="0"/>
    <x v="0"/>
    <x v="0"/>
    <x v="0"/>
    <x v="0"/>
    <s v="SI"/>
    <s v="23 a 26"/>
    <n v="1"/>
    <n v="1"/>
    <n v="1"/>
    <n v="1"/>
  </r>
  <r>
    <x v="0"/>
    <s v="Extranjero"/>
    <s v="N/A"/>
    <s v="Penzoil"/>
    <n v="5000"/>
    <x v="0"/>
    <x v="0"/>
    <x v="0"/>
    <x v="0"/>
    <x v="0"/>
    <x v="0"/>
    <s v="SI"/>
    <s v="23 a 26"/>
    <n v="1"/>
    <n v="1"/>
    <n v="1"/>
    <n v="1"/>
  </r>
  <r>
    <x v="0"/>
    <s v="Extranjero"/>
    <s v="N/A"/>
    <s v="Amalie"/>
    <n v="5000"/>
    <x v="0"/>
    <x v="0"/>
    <x v="1"/>
    <x v="0"/>
    <x v="1"/>
    <x v="0"/>
    <s v="SI"/>
    <s v="23 a 26"/>
    <n v="2"/>
    <n v="2"/>
    <n v="2"/>
    <n v="2"/>
  </r>
  <r>
    <x v="1"/>
    <s v="Extranjero"/>
    <s v="N/A"/>
    <s v="Penzoil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Terpel"/>
    <n v="6000"/>
    <x v="0"/>
    <x v="0"/>
    <x v="1"/>
    <x v="1"/>
    <x v="0"/>
    <x v="0"/>
    <s v="SI"/>
    <s v="23 a 26"/>
    <n v="1"/>
    <n v="1"/>
    <n v="1"/>
    <n v="1"/>
  </r>
  <r>
    <x v="1"/>
    <s v="Indiferente"/>
    <s v="Texaco-Hav."/>
    <s v="Esson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Penzoil"/>
    <n v="5000"/>
    <x v="0"/>
    <x v="0"/>
    <x v="0"/>
    <x v="0"/>
    <x v="0"/>
    <x v="0"/>
    <s v="SI"/>
    <s v="23 a 26"/>
    <n v="2"/>
    <n v="2"/>
    <n v="2"/>
    <n v="2"/>
  </r>
  <r>
    <x v="1"/>
    <s v="Extranjero"/>
    <s v="N/A"/>
    <s v="Horse Power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Penzoil"/>
    <n v="5000"/>
    <x v="0"/>
    <x v="0"/>
    <x v="0"/>
    <x v="0"/>
    <x v="0"/>
    <x v="0"/>
    <s v="NO"/>
    <m/>
    <m/>
    <m/>
    <m/>
    <m/>
  </r>
  <r>
    <x v="1"/>
    <s v="Extranjero"/>
    <s v="N/A"/>
    <s v="Kendall"/>
    <n v="5000"/>
    <x v="0"/>
    <x v="0"/>
    <x v="1"/>
    <x v="1"/>
    <x v="0"/>
    <x v="0"/>
    <s v="SI"/>
    <s v="23 a 26"/>
    <n v="1"/>
    <n v="1"/>
    <n v="1"/>
    <n v="1"/>
  </r>
  <r>
    <x v="0"/>
    <s v="Extranjero"/>
    <s v="N/A"/>
    <s v="Penzoil"/>
    <n v="5000"/>
    <x v="0"/>
    <x v="0"/>
    <x v="1"/>
    <x v="0"/>
    <x v="1"/>
    <x v="0"/>
    <s v="SI"/>
    <s v="20 a 23"/>
    <n v="1"/>
    <n v="1"/>
    <n v="1"/>
    <n v="1"/>
  </r>
  <r>
    <x v="1"/>
    <s v="Extranjero"/>
    <s v="N/A"/>
    <s v="Kendal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Mobil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Penzoil"/>
    <n v="5000"/>
    <x v="0"/>
    <x v="0"/>
    <x v="1"/>
    <x v="0"/>
    <x v="1"/>
    <x v="0"/>
    <s v="SI"/>
    <s v="23 a 26"/>
    <n v="1"/>
    <n v="1"/>
    <n v="1"/>
    <n v="1"/>
  </r>
  <r>
    <x v="1"/>
    <s v="Extranjero"/>
    <s v="N/A"/>
    <s v="Horse Power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Terpel"/>
    <n v="6000"/>
    <x v="0"/>
    <x v="0"/>
    <x v="1"/>
    <x v="1"/>
    <x v="0"/>
    <x v="0"/>
    <s v="SI"/>
    <s v="23 a 26"/>
    <n v="1"/>
    <n v="1"/>
    <n v="1"/>
    <n v="1"/>
  </r>
  <r>
    <x v="1"/>
    <s v="Extranjero"/>
    <s v="N/A"/>
    <s v="Terpel"/>
    <n v="6000"/>
    <x v="0"/>
    <x v="0"/>
    <x v="1"/>
    <x v="1"/>
    <x v="0"/>
    <x v="0"/>
    <s v="SI"/>
    <s v="23 a 26"/>
    <n v="2"/>
    <n v="2"/>
    <n v="2"/>
    <n v="2"/>
  </r>
  <r>
    <x v="1"/>
    <s v="Extranjero"/>
    <s v="N/A"/>
    <s v="Amalie"/>
    <n v="5000"/>
    <x v="0"/>
    <x v="0"/>
    <x v="1"/>
    <x v="1"/>
    <x v="0"/>
    <x v="0"/>
    <s v="SI"/>
    <s v="23 a 26"/>
    <n v="1"/>
    <n v="1"/>
    <n v="1"/>
    <n v="1"/>
  </r>
  <r>
    <x v="0"/>
    <s v="Extranjero"/>
    <s v="N/A"/>
    <s v="Esson"/>
    <n v="5000"/>
    <x v="0"/>
    <x v="0"/>
    <x v="0"/>
    <x v="0"/>
    <x v="0"/>
    <x v="0"/>
    <s v="SI"/>
    <s v="23 a 26"/>
    <n v="1"/>
    <n v="1"/>
    <n v="1"/>
    <n v="1"/>
  </r>
  <r>
    <x v="0"/>
    <s v="Indiferente"/>
    <s v="Texaco-Hav."/>
    <s v="Kendall"/>
    <n v="5000"/>
    <x v="0"/>
    <x v="0"/>
    <x v="0"/>
    <x v="0"/>
    <x v="0"/>
    <x v="0"/>
    <s v="SI"/>
    <s v="20 a 23"/>
    <n v="2"/>
    <n v="2"/>
    <n v="2"/>
    <n v="2"/>
  </r>
  <r>
    <x v="1"/>
    <s v="Extranjero"/>
    <s v="N/A"/>
    <s v="Mobi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Penzoil"/>
    <n v="5000"/>
    <x v="0"/>
    <x v="0"/>
    <x v="1"/>
    <x v="1"/>
    <x v="0"/>
    <x v="0"/>
    <s v="SI"/>
    <s v="20 a 23"/>
    <n v="1"/>
    <n v="1"/>
    <n v="1"/>
    <n v="1"/>
  </r>
  <r>
    <x v="1"/>
    <s v="Extranjero"/>
    <s v="N/A"/>
    <s v="Kendal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Terpel"/>
    <n v="6000"/>
    <x v="0"/>
    <x v="0"/>
    <x v="1"/>
    <x v="1"/>
    <x v="0"/>
    <x v="0"/>
    <s v="SI"/>
    <s v="23 a 26"/>
    <n v="1"/>
    <n v="1"/>
    <n v="1"/>
    <n v="1"/>
  </r>
  <r>
    <x v="0"/>
    <s v="Indiferente"/>
    <s v="Texaco-Hav."/>
    <s v="Esson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Horse Power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Terpel"/>
    <n v="6000"/>
    <x v="0"/>
    <x v="0"/>
    <x v="1"/>
    <x v="1"/>
    <x v="0"/>
    <x v="0"/>
    <s v="SI"/>
    <s v="23 a 26"/>
    <n v="1"/>
    <n v="1"/>
    <n v="1"/>
    <n v="1"/>
  </r>
  <r>
    <x v="1"/>
    <s v="Extranjero"/>
    <s v="N/A"/>
    <s v="Penzoil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Mobil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Kendall"/>
    <n v="5000"/>
    <x v="0"/>
    <x v="0"/>
    <x v="1"/>
    <x v="1"/>
    <x v="0"/>
    <x v="0"/>
    <s v="SI"/>
    <s v="23 a 26"/>
    <n v="1"/>
    <n v="1"/>
    <n v="1"/>
    <n v="1"/>
  </r>
  <r>
    <x v="0"/>
    <s v="Extranjero"/>
    <s v="N/A"/>
    <s v="Penzoil"/>
    <n v="5000"/>
    <x v="0"/>
    <x v="0"/>
    <x v="0"/>
    <x v="0"/>
    <x v="0"/>
    <x v="0"/>
    <s v="SI"/>
    <s v="20 a 23"/>
    <n v="1"/>
    <n v="1"/>
    <n v="1"/>
    <n v="1"/>
  </r>
  <r>
    <x v="1"/>
    <s v="Extranjero"/>
    <s v="N/A"/>
    <s v="Esson"/>
    <n v="5000"/>
    <x v="0"/>
    <x v="0"/>
    <x v="1"/>
    <x v="0"/>
    <x v="1"/>
    <x v="0"/>
    <s v="SI"/>
    <s v="20 a 23"/>
    <n v="1"/>
    <n v="1"/>
    <n v="1"/>
    <n v="1"/>
  </r>
  <r>
    <x v="1"/>
    <s v="Extranjero"/>
    <s v="N/A"/>
    <s v="Mobil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Penzoil"/>
    <n v="5000"/>
    <x v="0"/>
    <x v="0"/>
    <x v="1"/>
    <x v="1"/>
    <x v="0"/>
    <x v="0"/>
    <s v="SI"/>
    <s v="23 a 26"/>
    <n v="1"/>
    <n v="1"/>
    <n v="1"/>
    <n v="2"/>
  </r>
  <r>
    <x v="1"/>
    <s v="Extranjero"/>
    <s v="N/A"/>
    <s v="Kendal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Penzoil"/>
    <n v="5000"/>
    <x v="0"/>
    <x v="0"/>
    <x v="0"/>
    <x v="0"/>
    <x v="0"/>
    <x v="0"/>
    <s v="NO"/>
    <m/>
    <m/>
    <m/>
    <m/>
    <m/>
  </r>
  <r>
    <x v="0"/>
    <s v="Extranjero"/>
    <s v="N/A"/>
    <s v="Amalie"/>
    <n v="5000"/>
    <x v="0"/>
    <x v="0"/>
    <x v="1"/>
    <x v="1"/>
    <x v="0"/>
    <x v="0"/>
    <s v="SI"/>
    <s v="20 a 23"/>
    <n v="1"/>
    <n v="1"/>
    <n v="1"/>
    <n v="1"/>
  </r>
  <r>
    <x v="1"/>
    <s v="Indiferente"/>
    <s v="Texaco-Hav."/>
    <s v="Penzoi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Kendal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Kendall"/>
    <n v="5000"/>
    <x v="0"/>
    <x v="0"/>
    <x v="0"/>
    <x v="0"/>
    <x v="0"/>
    <x v="0"/>
    <s v="SI"/>
    <s v="23 a 26"/>
    <n v="2"/>
    <n v="2"/>
    <n v="2"/>
    <n v="2"/>
  </r>
  <r>
    <x v="1"/>
    <s v="Extranjero"/>
    <s v="N/A"/>
    <s v="Kendall"/>
    <n v="5000"/>
    <x v="0"/>
    <x v="0"/>
    <x v="0"/>
    <x v="0"/>
    <x v="0"/>
    <x v="0"/>
    <s v="SI"/>
    <s v="20 a 23"/>
    <n v="1"/>
    <n v="1"/>
    <n v="1"/>
    <n v="1"/>
  </r>
  <r>
    <x v="0"/>
    <s v="Extranjero"/>
    <s v="N/A"/>
    <s v="Esson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Terpel"/>
    <n v="6000"/>
    <x v="0"/>
    <x v="0"/>
    <x v="1"/>
    <x v="1"/>
    <x v="0"/>
    <x v="0"/>
    <s v="SI"/>
    <s v="23 a 26"/>
    <n v="1"/>
    <n v="2"/>
    <n v="1"/>
    <n v="2"/>
  </r>
  <r>
    <x v="1"/>
    <s v="Extranjero"/>
    <s v="N/A"/>
    <s v="Amalie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Mobil"/>
    <n v="5000"/>
    <x v="0"/>
    <x v="0"/>
    <x v="1"/>
    <x v="1"/>
    <x v="0"/>
    <x v="0"/>
    <s v="SI"/>
    <s v="20 a 23"/>
    <n v="1"/>
    <n v="1"/>
    <n v="1"/>
    <n v="1"/>
  </r>
  <r>
    <x v="1"/>
    <s v="Extranjero"/>
    <s v="N/A"/>
    <s v="Kendall"/>
    <n v="5000"/>
    <x v="0"/>
    <x v="0"/>
    <x v="0"/>
    <x v="0"/>
    <x v="0"/>
    <x v="0"/>
    <s v="SI"/>
    <s v="20 a 23"/>
    <n v="1"/>
    <n v="1"/>
    <n v="1"/>
    <n v="1"/>
  </r>
  <r>
    <x v="1"/>
    <s v="Extranjero"/>
    <s v="N/A"/>
    <s v="Terpel"/>
    <n v="6000"/>
    <x v="0"/>
    <x v="0"/>
    <x v="1"/>
    <x v="1"/>
    <x v="0"/>
    <x v="0"/>
    <s v="SI"/>
    <s v="23 a 26"/>
    <n v="1"/>
    <n v="1"/>
    <n v="1"/>
    <n v="2"/>
  </r>
  <r>
    <x v="1"/>
    <s v="Extranjero"/>
    <s v="N/A"/>
    <s v="Terpel"/>
    <n v="6000"/>
    <x v="0"/>
    <x v="0"/>
    <x v="1"/>
    <x v="1"/>
    <x v="0"/>
    <x v="0"/>
    <s v="SI"/>
    <s v="23 a 26"/>
    <n v="1"/>
    <n v="1"/>
    <n v="1"/>
    <n v="1"/>
  </r>
  <r>
    <x v="1"/>
    <s v="Nacional"/>
    <s v="Texaco-Hav."/>
    <s v="N/A"/>
    <n v="5000"/>
    <x v="0"/>
    <x v="0"/>
    <x v="1"/>
    <x v="1"/>
    <x v="0"/>
    <x v="0"/>
    <s v="SI"/>
    <s v="23 a 26"/>
    <n v="1"/>
    <n v="1"/>
    <n v="1"/>
    <n v="1"/>
  </r>
  <r>
    <x v="0"/>
    <s v="Extranjero"/>
    <s v="N/A"/>
    <s v="Penzoil"/>
    <n v="5000"/>
    <x v="0"/>
    <x v="0"/>
    <x v="1"/>
    <x v="1"/>
    <x v="0"/>
    <x v="0"/>
    <s v="NO"/>
    <m/>
    <m/>
    <m/>
    <m/>
    <m/>
  </r>
  <r>
    <x v="1"/>
    <s v="Extranjero"/>
    <s v="N/A"/>
    <s v="Penzoil"/>
    <n v="5000"/>
    <x v="0"/>
    <x v="0"/>
    <x v="0"/>
    <x v="0"/>
    <x v="0"/>
    <x v="0"/>
    <s v="SI"/>
    <s v="23 a 26"/>
    <n v="1"/>
    <n v="1"/>
    <n v="1"/>
    <n v="2"/>
  </r>
  <r>
    <x v="1"/>
    <s v="Nacional"/>
    <s v="Valvoline"/>
    <s v="N/A"/>
    <n v="5000"/>
    <x v="0"/>
    <x v="0"/>
    <x v="1"/>
    <x v="0"/>
    <x v="0"/>
    <x v="0"/>
    <s v="SI"/>
    <s v="20 a 23"/>
    <n v="1"/>
    <n v="1"/>
    <n v="1"/>
    <n v="2"/>
  </r>
  <r>
    <x v="1"/>
    <s v="Extranjero"/>
    <s v="N/A"/>
    <s v="Penzoil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Penzoil"/>
    <n v="5000"/>
    <x v="0"/>
    <x v="0"/>
    <x v="1"/>
    <x v="1"/>
    <x v="0"/>
    <x v="0"/>
    <s v="NO"/>
    <m/>
    <m/>
    <m/>
    <m/>
    <m/>
  </r>
  <r>
    <x v="1"/>
    <s v="Extranjero"/>
    <s v="N/A"/>
    <s v="Amalie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Esson"/>
    <n v="5000"/>
    <x v="0"/>
    <x v="0"/>
    <x v="1"/>
    <x v="0"/>
    <x v="1"/>
    <x v="0"/>
    <s v="SI"/>
    <s v="20 a 23"/>
    <n v="1"/>
    <n v="1"/>
    <n v="1"/>
    <n v="1"/>
  </r>
  <r>
    <x v="1"/>
    <s v="Extranjero"/>
    <s v="N/A"/>
    <s v="Penzoil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Penzoi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Penzoi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Penzoil"/>
    <n v="5000"/>
    <x v="0"/>
    <x v="0"/>
    <x v="0"/>
    <x v="0"/>
    <x v="0"/>
    <x v="0"/>
    <s v="SI"/>
    <s v="23 a 26"/>
    <n v="1"/>
    <n v="1"/>
    <n v="1"/>
    <n v="1"/>
  </r>
  <r>
    <x v="0"/>
    <s v="Extranjero"/>
    <s v="N/A"/>
    <s v="Esson"/>
    <n v="5000"/>
    <x v="0"/>
    <x v="0"/>
    <x v="1"/>
    <x v="0"/>
    <x v="1"/>
    <x v="0"/>
    <s v="SI"/>
    <s v="20 a 23"/>
    <n v="2"/>
    <n v="2"/>
    <n v="2"/>
    <n v="2"/>
  </r>
  <r>
    <x v="1"/>
    <s v="Extranjero"/>
    <s v="N/A"/>
    <s v="Kendal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Penzoil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Kendall"/>
    <n v="5000"/>
    <x v="0"/>
    <x v="0"/>
    <x v="1"/>
    <x v="1"/>
    <x v="0"/>
    <x v="0"/>
    <s v="SI"/>
    <s v="23 a 26"/>
    <n v="1"/>
    <n v="1"/>
    <n v="1"/>
    <n v="1"/>
  </r>
  <r>
    <x v="0"/>
    <s v="Extranjero"/>
    <s v="N/A"/>
    <s v="Kendall"/>
    <n v="5000"/>
    <x v="0"/>
    <x v="0"/>
    <x v="1"/>
    <x v="0"/>
    <x v="1"/>
    <x v="0"/>
    <s v="SI"/>
    <s v="23 a 26"/>
    <n v="1"/>
    <n v="1"/>
    <n v="1"/>
    <n v="1"/>
  </r>
  <r>
    <x v="1"/>
    <s v="Extranjero"/>
    <s v="N/A"/>
    <s v="Penzoi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Penzoil"/>
    <n v="5000"/>
    <x v="0"/>
    <x v="0"/>
    <x v="0"/>
    <x v="0"/>
    <x v="0"/>
    <x v="0"/>
    <s v="SI"/>
    <s v="23 a 26"/>
    <n v="1"/>
    <n v="1"/>
    <n v="1"/>
    <n v="1"/>
  </r>
  <r>
    <x v="1"/>
    <s v="Indiferente"/>
    <s v="Texaco-Hav."/>
    <s v="Kendal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Esson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Kendall"/>
    <n v="5000"/>
    <x v="0"/>
    <x v="0"/>
    <x v="0"/>
    <x v="0"/>
    <x v="0"/>
    <x v="0"/>
    <s v="SI"/>
    <s v="23 a 26"/>
    <n v="1"/>
    <n v="1"/>
    <n v="1"/>
    <n v="2"/>
  </r>
  <r>
    <x v="1"/>
    <s v="Extranjero"/>
    <s v="N/A"/>
    <s v="Penzoil"/>
    <n v="5000"/>
    <x v="0"/>
    <x v="0"/>
    <x v="0"/>
    <x v="0"/>
    <x v="0"/>
    <x v="0"/>
    <s v="SI"/>
    <s v="20 a 23"/>
    <n v="2"/>
    <n v="2"/>
    <n v="2"/>
    <n v="2"/>
  </r>
  <r>
    <x v="1"/>
    <s v="Extranjero"/>
    <s v="N/A"/>
    <s v="Terpel"/>
    <n v="6000"/>
    <x v="0"/>
    <x v="0"/>
    <x v="1"/>
    <x v="1"/>
    <x v="0"/>
    <x v="0"/>
    <s v="SI"/>
    <s v="23 a 26"/>
    <n v="1"/>
    <n v="1"/>
    <n v="1"/>
    <n v="1"/>
  </r>
  <r>
    <x v="1"/>
    <s v="Extranjero"/>
    <s v="N/A"/>
    <s v="Terpel"/>
    <n v="6000"/>
    <x v="0"/>
    <x v="0"/>
    <x v="1"/>
    <x v="1"/>
    <x v="0"/>
    <x v="0"/>
    <s v="SI"/>
    <s v="23 a 26"/>
    <n v="1"/>
    <n v="1"/>
    <n v="1"/>
    <n v="1"/>
  </r>
  <r>
    <x v="1"/>
    <s v="Extranjero"/>
    <s v="N/A"/>
    <s v="Esson"/>
    <n v="5000"/>
    <x v="0"/>
    <x v="0"/>
    <x v="1"/>
    <x v="0"/>
    <x v="1"/>
    <x v="0"/>
    <s v="SI"/>
    <s v="23 a 26"/>
    <n v="2"/>
    <n v="2"/>
    <n v="2"/>
    <n v="2"/>
  </r>
  <r>
    <x v="0"/>
    <s v="Extranjero"/>
    <s v="N/A"/>
    <s v="Esson"/>
    <n v="5000"/>
    <x v="0"/>
    <x v="0"/>
    <x v="1"/>
    <x v="0"/>
    <x v="1"/>
    <x v="0"/>
    <s v="NO"/>
    <m/>
    <m/>
    <m/>
    <m/>
    <m/>
  </r>
  <r>
    <x v="0"/>
    <s v="Extranjero"/>
    <s v="N/A"/>
    <s v="Penzoi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Terpel"/>
    <n v="6000"/>
    <x v="1"/>
    <x v="0"/>
    <x v="1"/>
    <x v="1"/>
    <x v="0"/>
    <x v="0"/>
    <s v="SI"/>
    <s v="23 a 26"/>
    <n v="1"/>
    <n v="1"/>
    <n v="1"/>
    <n v="1"/>
  </r>
  <r>
    <x v="1"/>
    <s v="Nacional"/>
    <s v="Texaco-Hav."/>
    <s v="N/A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Amalie"/>
    <n v="5000"/>
    <x v="0"/>
    <x v="0"/>
    <x v="1"/>
    <x v="1"/>
    <x v="0"/>
    <x v="0"/>
    <s v="SI"/>
    <s v="23 a 26"/>
    <n v="1"/>
    <n v="1"/>
    <n v="1"/>
    <n v="1"/>
  </r>
  <r>
    <x v="0"/>
    <s v="Extranjero"/>
    <s v="N/A"/>
    <s v="Penzoil"/>
    <n v="5000"/>
    <x v="0"/>
    <x v="0"/>
    <x v="1"/>
    <x v="1"/>
    <x v="0"/>
    <x v="0"/>
    <s v="SI"/>
    <s v="20 a 23"/>
    <n v="1"/>
    <n v="1"/>
    <n v="1"/>
    <n v="1"/>
  </r>
  <r>
    <x v="1"/>
    <s v="Extranjero"/>
    <s v="N/A"/>
    <s v="Esson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Terpel"/>
    <n v="6000"/>
    <x v="1"/>
    <x v="0"/>
    <x v="1"/>
    <x v="1"/>
    <x v="0"/>
    <x v="0"/>
    <s v="SI"/>
    <s v="23 a 26"/>
    <n v="1"/>
    <n v="1"/>
    <n v="1"/>
    <n v="1"/>
  </r>
  <r>
    <x v="1"/>
    <s v="Extranjero"/>
    <s v="N/A"/>
    <s v="Terpel"/>
    <n v="6000"/>
    <x v="1"/>
    <x v="0"/>
    <x v="1"/>
    <x v="1"/>
    <x v="0"/>
    <x v="0"/>
    <s v="SI"/>
    <s v="23 a 26"/>
    <n v="1"/>
    <n v="1"/>
    <n v="1"/>
    <n v="1"/>
  </r>
  <r>
    <x v="1"/>
    <s v="Extranjero"/>
    <s v="N/A"/>
    <s v="Terpel"/>
    <n v="6000"/>
    <x v="0"/>
    <x v="0"/>
    <x v="1"/>
    <x v="0"/>
    <x v="0"/>
    <x v="0"/>
    <s v="SI"/>
    <s v="20 a 23"/>
    <n v="1"/>
    <n v="1"/>
    <n v="1"/>
    <n v="1"/>
  </r>
  <r>
    <x v="1"/>
    <s v="Extranjero"/>
    <s v="N/A"/>
    <s v="Penzoi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Amalie"/>
    <n v="5000"/>
    <x v="0"/>
    <x v="1"/>
    <x v="0"/>
    <x v="1"/>
    <x v="0"/>
    <x v="0"/>
    <s v="SI"/>
    <s v="20 a 23"/>
    <n v="1"/>
    <n v="1"/>
    <n v="1"/>
    <n v="1"/>
  </r>
  <r>
    <x v="1"/>
    <s v="Extranjero"/>
    <s v="N/A"/>
    <s v="Penzoil"/>
    <n v="5000"/>
    <x v="0"/>
    <x v="0"/>
    <x v="1"/>
    <x v="1"/>
    <x v="0"/>
    <x v="0"/>
    <s v="SI"/>
    <s v="23 a 26"/>
    <n v="1"/>
    <n v="1"/>
    <n v="1"/>
    <n v="1"/>
  </r>
  <r>
    <x v="0"/>
    <s v="Extranjero"/>
    <s v="N/A"/>
    <s v="Penzoil"/>
    <n v="5000"/>
    <x v="1"/>
    <x v="0"/>
    <x v="0"/>
    <x v="1"/>
    <x v="0"/>
    <x v="0"/>
    <s v="SI"/>
    <s v="23 a 26"/>
    <n v="1"/>
    <n v="1"/>
    <n v="1"/>
    <n v="1"/>
  </r>
  <r>
    <x v="1"/>
    <s v="Extranjero"/>
    <s v="N/A"/>
    <s v="Amalie"/>
    <n v="5000"/>
    <x v="0"/>
    <x v="0"/>
    <x v="1"/>
    <x v="1"/>
    <x v="0"/>
    <x v="0"/>
    <s v="SI"/>
    <s v="20 a 23"/>
    <n v="1"/>
    <n v="1"/>
    <n v="1"/>
    <n v="1"/>
  </r>
  <r>
    <x v="1"/>
    <s v="Extranjero"/>
    <s v="N/A"/>
    <s v="Kendall"/>
    <n v="5000"/>
    <x v="0"/>
    <x v="1"/>
    <x v="1"/>
    <x v="1"/>
    <x v="0"/>
    <x v="0"/>
    <s v="SI"/>
    <s v="20 a 23"/>
    <n v="1"/>
    <n v="1"/>
    <n v="1"/>
    <n v="1"/>
  </r>
  <r>
    <x v="0"/>
    <s v="Nacional"/>
    <s v="Gulf"/>
    <s v="N/A"/>
    <n v="5000"/>
    <x v="0"/>
    <x v="0"/>
    <x v="1"/>
    <x v="1"/>
    <x v="0"/>
    <x v="0"/>
    <s v="SI"/>
    <s v="23 a 26"/>
    <n v="2"/>
    <n v="2"/>
    <n v="2"/>
    <n v="2"/>
  </r>
  <r>
    <x v="1"/>
    <s v="Nacional"/>
    <s v="Texaco-Hav."/>
    <s v="N/A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Kendall"/>
    <n v="5000"/>
    <x v="0"/>
    <x v="0"/>
    <x v="0"/>
    <x v="0"/>
    <x v="0"/>
    <x v="0"/>
    <s v="SI"/>
    <s v="23 a 26"/>
    <n v="1"/>
    <n v="1"/>
    <n v="1"/>
    <n v="1"/>
  </r>
  <r>
    <x v="0"/>
    <s v="Extranjero"/>
    <s v="N/A"/>
    <s v="Amalie"/>
    <n v="5000"/>
    <x v="0"/>
    <x v="0"/>
    <x v="1"/>
    <x v="0"/>
    <x v="0"/>
    <x v="0"/>
    <s v="SI"/>
    <s v="20 a 23"/>
    <n v="1"/>
    <n v="1"/>
    <n v="1"/>
    <n v="1"/>
  </r>
  <r>
    <x v="1"/>
    <s v="Nacional"/>
    <s v="Texaco-Hav."/>
    <s v="N/A"/>
    <n v="5000"/>
    <x v="0"/>
    <x v="0"/>
    <x v="1"/>
    <x v="1"/>
    <x v="0"/>
    <x v="0"/>
    <s v="SI"/>
    <s v="23 a 26"/>
    <n v="1"/>
    <n v="1"/>
    <n v="1"/>
    <n v="2"/>
  </r>
  <r>
    <x v="1"/>
    <s v="Nacional"/>
    <s v="Golden Bear"/>
    <s v="N/A"/>
    <n v="5000"/>
    <x v="0"/>
    <x v="0"/>
    <x v="1"/>
    <x v="0"/>
    <x v="1"/>
    <x v="0"/>
    <s v="SI"/>
    <s v="23 a 26"/>
    <n v="1"/>
    <n v="1"/>
    <n v="1"/>
    <n v="1"/>
  </r>
  <r>
    <x v="0"/>
    <s v="Extranjero"/>
    <s v="N/A"/>
    <s v="Penzoil"/>
    <n v="5000"/>
    <x v="0"/>
    <x v="0"/>
    <x v="1"/>
    <x v="1"/>
    <x v="0"/>
    <x v="0"/>
    <s v="SI"/>
    <s v="23 a 26"/>
    <n v="2"/>
    <n v="2"/>
    <n v="2"/>
    <n v="2"/>
  </r>
  <r>
    <x v="1"/>
    <s v="Indiferente"/>
    <s v="Texaco-Hav."/>
    <s v="Penzoil"/>
    <n v="5000"/>
    <x v="1"/>
    <x v="0"/>
    <x v="1"/>
    <x v="0"/>
    <x v="0"/>
    <x v="0"/>
    <s v="SI"/>
    <s v="23 a 26"/>
    <n v="1"/>
    <n v="1"/>
    <n v="1"/>
    <n v="1"/>
  </r>
  <r>
    <x v="1"/>
    <s v="Extranjero"/>
    <s v="N/A"/>
    <s v="Penzoil"/>
    <n v="5000"/>
    <x v="0"/>
    <x v="0"/>
    <x v="1"/>
    <x v="0"/>
    <x v="0"/>
    <x v="0"/>
    <s v="SI"/>
    <s v="23 a 26"/>
    <n v="1"/>
    <n v="1"/>
    <n v="1"/>
    <n v="1"/>
  </r>
  <r>
    <x v="1"/>
    <s v="Indiferente"/>
    <s v="Golden Bear"/>
    <s v="Amalie"/>
    <n v="5000"/>
    <x v="1"/>
    <x v="0"/>
    <x v="1"/>
    <x v="0"/>
    <x v="0"/>
    <x v="0"/>
    <s v="SI"/>
    <s v="20 a 23"/>
    <n v="1"/>
    <n v="1"/>
    <n v="1"/>
    <n v="2"/>
  </r>
  <r>
    <x v="1"/>
    <s v="Indiferente"/>
    <s v="Texaco-Hav."/>
    <s v="Penzoil"/>
    <n v="5000"/>
    <x v="0"/>
    <x v="0"/>
    <x v="1"/>
    <x v="0"/>
    <x v="0"/>
    <x v="0"/>
    <s v="SI"/>
    <s v="23 a 26"/>
    <n v="1"/>
    <n v="1"/>
    <n v="2"/>
    <n v="2"/>
  </r>
  <r>
    <x v="0"/>
    <s v="Nacional"/>
    <s v="Texaco-Hav."/>
    <s v="N/A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Mobil"/>
    <n v="5000"/>
    <x v="0"/>
    <x v="0"/>
    <x v="1"/>
    <x v="0"/>
    <x v="1"/>
    <x v="0"/>
    <s v="SI"/>
    <s v="20 a 23"/>
    <n v="1"/>
    <n v="1"/>
    <n v="1"/>
    <n v="1"/>
  </r>
  <r>
    <x v="1"/>
    <s v="Extranjero"/>
    <s v="N/A"/>
    <s v="Kendall"/>
    <n v="5000"/>
    <x v="0"/>
    <x v="0"/>
    <x v="1"/>
    <x v="0"/>
    <x v="1"/>
    <x v="0"/>
    <s v="SI"/>
    <s v="23 a 26"/>
    <n v="1"/>
    <n v="1"/>
    <n v="1"/>
    <n v="1"/>
  </r>
  <r>
    <x v="1"/>
    <s v="Nacional"/>
    <s v="Texaco-Hav."/>
    <s v="N/A"/>
    <n v="5000"/>
    <x v="0"/>
    <x v="0"/>
    <x v="1"/>
    <x v="0"/>
    <x v="1"/>
    <x v="0"/>
    <s v="SI"/>
    <s v="23 a 26"/>
    <n v="1"/>
    <n v="1"/>
    <n v="1"/>
    <n v="1"/>
  </r>
  <r>
    <x v="1"/>
    <s v="Extranjero"/>
    <s v="N/A"/>
    <s v="Penzoil"/>
    <n v="5000"/>
    <x v="0"/>
    <x v="0"/>
    <x v="1"/>
    <x v="1"/>
    <x v="0"/>
    <x v="0"/>
    <s v="SI"/>
    <s v="23 a 26"/>
    <n v="1"/>
    <n v="1"/>
    <n v="1"/>
    <n v="1"/>
  </r>
  <r>
    <x v="0"/>
    <s v="Indiferente"/>
    <s v="Valvoline"/>
    <s v="Kendall"/>
    <n v="5000"/>
    <x v="0"/>
    <x v="0"/>
    <x v="1"/>
    <x v="0"/>
    <x v="1"/>
    <x v="0"/>
    <s v="SI"/>
    <s v="20 a 23"/>
    <n v="1"/>
    <n v="1"/>
    <n v="1"/>
    <n v="1"/>
  </r>
  <r>
    <x v="0"/>
    <s v="Extranjero"/>
    <s v="N/A"/>
    <s v="Esson"/>
    <n v="5000"/>
    <x v="0"/>
    <x v="0"/>
    <x v="1"/>
    <x v="0"/>
    <x v="1"/>
    <x v="0"/>
    <s v="SI"/>
    <s v="23 a 26"/>
    <n v="1"/>
    <n v="1"/>
    <n v="1"/>
    <n v="1"/>
  </r>
  <r>
    <x v="1"/>
    <s v="Extranjero"/>
    <s v="N/A"/>
    <s v="Mobil"/>
    <n v="5000"/>
    <x v="0"/>
    <x v="0"/>
    <x v="1"/>
    <x v="1"/>
    <x v="0"/>
    <x v="0"/>
    <s v="SI"/>
    <s v="23 a 26"/>
    <n v="1"/>
    <n v="1"/>
    <n v="1"/>
    <n v="1"/>
  </r>
  <r>
    <x v="0"/>
    <s v="Nacional"/>
    <s v="Golden Bear"/>
    <s v="N/A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Amalie"/>
    <n v="5000"/>
    <x v="0"/>
    <x v="0"/>
    <x v="1"/>
    <x v="1"/>
    <x v="0"/>
    <x v="0"/>
    <s v="SI"/>
    <s v="23 a 26"/>
    <n v="1"/>
    <n v="1"/>
    <n v="1"/>
    <n v="2"/>
  </r>
  <r>
    <x v="1"/>
    <s v="Extranjero"/>
    <s v="N/A"/>
    <s v="Penzoil"/>
    <n v="5000"/>
    <x v="0"/>
    <x v="1"/>
    <x v="1"/>
    <x v="1"/>
    <x v="1"/>
    <x v="0"/>
    <s v="SI"/>
    <s v="20 a 23"/>
    <n v="1"/>
    <n v="1"/>
    <n v="1"/>
    <n v="1"/>
  </r>
  <r>
    <x v="1"/>
    <s v="Nacional"/>
    <s v="Texaco-Hav."/>
    <s v="N/A"/>
    <n v="5000"/>
    <x v="0"/>
    <x v="0"/>
    <x v="1"/>
    <x v="1"/>
    <x v="0"/>
    <x v="0"/>
    <s v="SI"/>
    <s v="23 a 26"/>
    <n v="1"/>
    <n v="1"/>
    <n v="1"/>
    <n v="1"/>
  </r>
  <r>
    <x v="1"/>
    <s v="Indiferente"/>
    <s v="Golden Bear"/>
    <s v="Amalie"/>
    <n v="5000"/>
    <x v="0"/>
    <x v="0"/>
    <x v="1"/>
    <x v="1"/>
    <x v="0"/>
    <x v="0"/>
    <s v="SI"/>
    <s v="20 a 23"/>
    <n v="1"/>
    <n v="1"/>
    <n v="1"/>
    <n v="1"/>
  </r>
  <r>
    <x v="0"/>
    <s v="Extranjero"/>
    <s v="N/A"/>
    <s v="Penzoi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Esson"/>
    <n v="5000"/>
    <x v="0"/>
    <x v="0"/>
    <x v="0"/>
    <x v="0"/>
    <x v="0"/>
    <x v="0"/>
    <s v="SI"/>
    <s v="20 a 23"/>
    <n v="2"/>
    <n v="2"/>
    <n v="1"/>
    <n v="1"/>
  </r>
  <r>
    <x v="1"/>
    <s v="Nacional"/>
    <s v="Texaco-Hav."/>
    <s v="N/A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Amalie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Mobil"/>
    <n v="5000"/>
    <x v="0"/>
    <x v="0"/>
    <x v="1"/>
    <x v="1"/>
    <x v="0"/>
    <x v="0"/>
    <s v="SI"/>
    <s v="23 a 26"/>
    <n v="1"/>
    <n v="1"/>
    <n v="1"/>
    <n v="1"/>
  </r>
  <r>
    <x v="0"/>
    <s v="Nacional"/>
    <s v="Texaco-Hav."/>
    <s v="N/A"/>
    <n v="5000"/>
    <x v="0"/>
    <x v="0"/>
    <x v="0"/>
    <x v="0"/>
    <x v="0"/>
    <x v="0"/>
    <s v="NO"/>
    <m/>
    <m/>
    <m/>
    <m/>
    <m/>
  </r>
  <r>
    <x v="0"/>
    <s v="Extranjero"/>
    <s v="N/A"/>
    <s v="Mobil"/>
    <n v="5000"/>
    <x v="0"/>
    <x v="0"/>
    <x v="0"/>
    <x v="0"/>
    <x v="0"/>
    <x v="0"/>
    <s v="SI"/>
    <s v="20 a 23"/>
    <n v="1"/>
    <n v="1"/>
    <n v="1"/>
    <n v="1"/>
  </r>
  <r>
    <x v="1"/>
    <s v="Nacional"/>
    <s v="Golden Bear"/>
    <s v="N/A"/>
    <n v="5000"/>
    <x v="0"/>
    <x v="0"/>
    <x v="1"/>
    <x v="1"/>
    <x v="0"/>
    <x v="0"/>
    <s v="SI"/>
    <s v="23 a 26"/>
    <n v="1"/>
    <n v="1"/>
    <n v="1"/>
    <n v="1"/>
  </r>
  <r>
    <x v="0"/>
    <s v="Nacional"/>
    <s v="Texaco-Hav."/>
    <s v="N/A"/>
    <n v="5000"/>
    <x v="0"/>
    <x v="0"/>
    <x v="1"/>
    <x v="1"/>
    <x v="0"/>
    <x v="0"/>
    <s v="SI"/>
    <s v="23 a 26"/>
    <n v="1"/>
    <n v="1"/>
    <n v="1"/>
    <n v="1"/>
  </r>
  <r>
    <x v="1"/>
    <s v="Nacional"/>
    <s v="Texaco-Hav."/>
    <s v="N/A"/>
    <n v="5000"/>
    <x v="0"/>
    <x v="0"/>
    <x v="1"/>
    <x v="0"/>
    <x v="1"/>
    <x v="0"/>
    <s v="SI"/>
    <s v="20 a 23"/>
    <n v="1"/>
    <n v="1"/>
    <n v="1"/>
    <n v="1"/>
  </r>
  <r>
    <x v="1"/>
    <s v="Extranjero"/>
    <s v="N/A"/>
    <s v="Esson"/>
    <n v="5000"/>
    <x v="0"/>
    <x v="0"/>
    <x v="1"/>
    <x v="1"/>
    <x v="0"/>
    <x v="0"/>
    <s v="SI"/>
    <s v="23 a 26"/>
    <n v="1"/>
    <n v="1"/>
    <n v="1"/>
    <n v="1"/>
  </r>
  <r>
    <x v="0"/>
    <s v="Extranjero"/>
    <s v="N/A"/>
    <s v="Kendall"/>
    <n v="5000"/>
    <x v="0"/>
    <x v="0"/>
    <x v="1"/>
    <x v="1"/>
    <x v="0"/>
    <x v="0"/>
    <s v="SI"/>
    <s v="23 a 26"/>
    <n v="1"/>
    <n v="1"/>
    <n v="1"/>
    <n v="1"/>
  </r>
  <r>
    <x v="1"/>
    <s v="Nacional"/>
    <s v="Texaco-Hav."/>
    <s v="N/A"/>
    <n v="5000"/>
    <x v="0"/>
    <x v="0"/>
    <x v="1"/>
    <x v="0"/>
    <x v="1"/>
    <x v="0"/>
    <s v="SI"/>
    <s v="20 a 23"/>
    <n v="1"/>
    <n v="1"/>
    <n v="1"/>
    <n v="1"/>
  </r>
  <r>
    <x v="1"/>
    <s v="Extranjero"/>
    <s v="N/A"/>
    <s v="Mobi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Kendall"/>
    <n v="5000"/>
    <x v="0"/>
    <x v="0"/>
    <x v="1"/>
    <x v="1"/>
    <x v="0"/>
    <x v="0"/>
    <s v="SI"/>
    <s v="23 a 26"/>
    <n v="1"/>
    <n v="1"/>
    <n v="1"/>
    <n v="1"/>
  </r>
  <r>
    <x v="1"/>
    <s v="Indiferente"/>
    <s v="Golden Bear"/>
    <s v="Mobil"/>
    <n v="5000"/>
    <x v="0"/>
    <x v="1"/>
    <x v="1"/>
    <x v="1"/>
    <x v="1"/>
    <x v="0"/>
    <s v="SI"/>
    <s v="20 a 23"/>
    <n v="1"/>
    <n v="1"/>
    <n v="1"/>
    <n v="1"/>
  </r>
  <r>
    <x v="1"/>
    <s v="Extranjero"/>
    <s v="N/A"/>
    <s v="Kendall"/>
    <n v="5000"/>
    <x v="0"/>
    <x v="0"/>
    <x v="1"/>
    <x v="0"/>
    <x v="0"/>
    <x v="0"/>
    <s v="SI"/>
    <s v="23 a 26"/>
    <n v="1"/>
    <n v="1"/>
    <n v="1"/>
    <n v="1"/>
  </r>
  <r>
    <x v="0"/>
    <s v="Extranjero"/>
    <s v="N/A"/>
    <s v="Penzoil"/>
    <n v="5000"/>
    <x v="1"/>
    <x v="0"/>
    <x v="1"/>
    <x v="0"/>
    <x v="0"/>
    <x v="0"/>
    <s v="SI"/>
    <s v="23 a 26"/>
    <n v="1"/>
    <n v="1"/>
    <n v="1"/>
    <n v="2"/>
  </r>
  <r>
    <x v="1"/>
    <s v="Indiferente"/>
    <s v="Texaco-Hav."/>
    <s v="Amalie"/>
    <n v="5000"/>
    <x v="0"/>
    <x v="0"/>
    <x v="1"/>
    <x v="0"/>
    <x v="0"/>
    <x v="0"/>
    <s v="SI"/>
    <s v="20 a 23"/>
    <n v="1"/>
    <n v="1"/>
    <n v="1"/>
    <n v="1"/>
  </r>
  <r>
    <x v="1"/>
    <s v="Nacional"/>
    <s v="Golden Bear"/>
    <s v="N/A"/>
    <n v="5000"/>
    <x v="0"/>
    <x v="0"/>
    <x v="1"/>
    <x v="0"/>
    <x v="0"/>
    <x v="0"/>
    <s v="SI"/>
    <s v="23 a 26"/>
    <n v="1"/>
    <n v="1"/>
    <n v="1"/>
    <n v="1"/>
  </r>
  <r>
    <x v="1"/>
    <s v="Extranjero"/>
    <s v="N/A"/>
    <s v="Penzoil"/>
    <n v="5000"/>
    <x v="0"/>
    <x v="0"/>
    <x v="1"/>
    <x v="0"/>
    <x v="0"/>
    <x v="0"/>
    <s v="SI"/>
    <s v="23 a 26"/>
    <n v="1"/>
    <n v="1"/>
    <n v="1"/>
    <n v="1"/>
  </r>
  <r>
    <x v="1"/>
    <s v="Extranjero"/>
    <s v="N/A"/>
    <s v="Amalie"/>
    <n v="5000"/>
    <x v="0"/>
    <x v="0"/>
    <x v="1"/>
    <x v="0"/>
    <x v="0"/>
    <x v="0"/>
    <s v="NO"/>
    <m/>
    <m/>
    <m/>
    <m/>
    <m/>
  </r>
  <r>
    <x v="0"/>
    <s v="Nacional"/>
    <s v="Texaco-Hav."/>
    <s v="N/A"/>
    <n v="5000"/>
    <x v="0"/>
    <x v="0"/>
    <x v="1"/>
    <x v="0"/>
    <x v="1"/>
    <x v="0"/>
    <s v="SI"/>
    <s v="23 a 26"/>
    <n v="1"/>
    <n v="1"/>
    <n v="1"/>
    <n v="1"/>
  </r>
  <r>
    <x v="1"/>
    <s v="Extranjero"/>
    <s v="N/A"/>
    <s v="Penzoil"/>
    <n v="5000"/>
    <x v="0"/>
    <x v="1"/>
    <x v="1"/>
    <x v="1"/>
    <x v="1"/>
    <x v="0"/>
    <s v="SI"/>
    <s v="23 a 26"/>
    <n v="1"/>
    <n v="1"/>
    <n v="1"/>
    <n v="1"/>
  </r>
  <r>
    <x v="1"/>
    <s v="Extranjero"/>
    <s v="N/A"/>
    <s v="Amalie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Penzoil"/>
    <n v="5000"/>
    <x v="0"/>
    <x v="0"/>
    <x v="1"/>
    <x v="0"/>
    <x v="1"/>
    <x v="0"/>
    <s v="SI"/>
    <s v="23 a 26"/>
    <n v="1"/>
    <n v="1"/>
    <n v="1"/>
    <n v="1"/>
  </r>
  <r>
    <x v="1"/>
    <s v="Nacional"/>
    <s v="Texaco-Hav."/>
    <s v="N/A"/>
    <n v="5000"/>
    <x v="0"/>
    <x v="0"/>
    <x v="1"/>
    <x v="1"/>
    <x v="0"/>
    <x v="0"/>
    <s v="SI"/>
    <s v="23 a 26"/>
    <n v="1"/>
    <n v="1"/>
    <n v="1"/>
    <n v="1"/>
  </r>
  <r>
    <x v="0"/>
    <s v="Extranjero"/>
    <s v="N/A"/>
    <s v="Penzoi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Penzoil"/>
    <n v="5000"/>
    <x v="0"/>
    <x v="0"/>
    <x v="1"/>
    <x v="1"/>
    <x v="0"/>
    <x v="0"/>
    <s v="SI"/>
    <s v="23 a 26"/>
    <n v="1"/>
    <n v="1"/>
    <n v="1"/>
    <n v="1"/>
  </r>
  <r>
    <x v="0"/>
    <s v="Indiferente"/>
    <s v="Golden Bear"/>
    <s v="Kendall"/>
    <n v="5000"/>
    <x v="0"/>
    <x v="0"/>
    <x v="1"/>
    <x v="1"/>
    <x v="0"/>
    <x v="0"/>
    <s v="SI"/>
    <s v="23 a 26"/>
    <n v="1"/>
    <n v="1"/>
    <n v="1"/>
    <n v="1"/>
  </r>
  <r>
    <x v="1"/>
    <s v="Nacional"/>
    <s v="Texaco-Hav."/>
    <s v="N/A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Penzoil"/>
    <n v="5000"/>
    <x v="0"/>
    <x v="0"/>
    <x v="1"/>
    <x v="1"/>
    <x v="0"/>
    <x v="0"/>
    <s v="SI"/>
    <s v="23 a 26"/>
    <n v="1"/>
    <n v="1"/>
    <n v="1"/>
    <n v="1"/>
  </r>
  <r>
    <x v="0"/>
    <s v="Indiferente"/>
    <s v="Texaco-Hav."/>
    <s v="Penzoil"/>
    <n v="5000"/>
    <x v="0"/>
    <x v="0"/>
    <x v="1"/>
    <x v="1"/>
    <x v="0"/>
    <x v="0"/>
    <s v="SI"/>
    <s v="23 a 26"/>
    <n v="1"/>
    <n v="1"/>
    <n v="1"/>
    <n v="1"/>
  </r>
  <r>
    <x v="1"/>
    <s v="Nacional"/>
    <s v="Texaco-Hav."/>
    <s v="N/A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Penzoil"/>
    <n v="5000"/>
    <x v="0"/>
    <x v="0"/>
    <x v="1"/>
    <x v="0"/>
    <x v="1"/>
    <x v="0"/>
    <s v="SI"/>
    <s v="23 a 26"/>
    <n v="1"/>
    <n v="1"/>
    <n v="1"/>
    <n v="1"/>
  </r>
  <r>
    <x v="1"/>
    <s v="Extranjero"/>
    <s v="N/A"/>
    <s v="Amalie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Penzoil"/>
    <n v="5000"/>
    <x v="0"/>
    <x v="0"/>
    <x v="1"/>
    <x v="1"/>
    <x v="0"/>
    <x v="0"/>
    <s v="SI"/>
    <s v="23 a 26"/>
    <n v="1"/>
    <n v="1"/>
    <n v="1"/>
    <n v="1"/>
  </r>
  <r>
    <x v="1"/>
    <s v="Extranjero"/>
    <s v="N/A"/>
    <s v="Kendall"/>
    <n v="5000"/>
    <x v="0"/>
    <x v="0"/>
    <x v="1"/>
    <x v="0"/>
    <x v="1"/>
    <x v="0"/>
    <s v="SI"/>
    <s v="23 a 26"/>
    <n v="1"/>
    <n v="1"/>
    <n v="1"/>
    <n v="1"/>
  </r>
  <r>
    <x v="1"/>
    <s v="Extranjero"/>
    <s v="N/A"/>
    <s v="Amalie"/>
    <n v="5000"/>
    <x v="0"/>
    <x v="0"/>
    <x v="1"/>
    <x v="1"/>
    <x v="0"/>
    <x v="0"/>
    <s v="SI"/>
    <s v="20 a 23"/>
    <n v="1"/>
    <n v="1"/>
    <n v="1"/>
    <n v="1"/>
  </r>
  <r>
    <x v="1"/>
    <s v="Extranjero"/>
    <s v="N/A"/>
    <s v="Terpel"/>
    <n v="6000"/>
    <x v="0"/>
    <x v="0"/>
    <x v="1"/>
    <x v="1"/>
    <x v="0"/>
    <x v="0"/>
    <s v="SI"/>
    <s v="23 a 26"/>
    <n v="1"/>
    <n v="1"/>
    <n v="1"/>
    <n v="1"/>
  </r>
  <r>
    <x v="0"/>
    <s v="Extranjero"/>
    <s v="N/A"/>
    <s v="Penzoil"/>
    <n v="5000"/>
    <x v="0"/>
    <x v="0"/>
    <x v="0"/>
    <x v="0"/>
    <x v="0"/>
    <x v="0"/>
    <s v="SI"/>
    <s v="20 a 23"/>
    <n v="1"/>
    <n v="1"/>
    <n v="1"/>
    <n v="1"/>
  </r>
  <r>
    <x v="1"/>
    <s v="Extranjero"/>
    <s v="N/A"/>
    <s v="Penzoil"/>
    <n v="5000"/>
    <x v="0"/>
    <x v="0"/>
    <x v="1"/>
    <x v="1"/>
    <x v="0"/>
    <x v="0"/>
    <s v="SI"/>
    <s v="23 a 26"/>
    <n v="2"/>
    <n v="2"/>
    <n v="2"/>
    <n v="2"/>
  </r>
  <r>
    <x v="1"/>
    <s v="Extranjero"/>
    <s v="N/A"/>
    <s v="Terpel"/>
    <n v="6000"/>
    <x v="0"/>
    <x v="0"/>
    <x v="1"/>
    <x v="1"/>
    <x v="0"/>
    <x v="0"/>
    <s v="SI"/>
    <s v="23 a 26"/>
    <n v="1"/>
    <n v="1"/>
    <n v="1"/>
    <n v="2"/>
  </r>
  <r>
    <x v="1"/>
    <s v="Extranjero"/>
    <s v="N/A"/>
    <s v="Amalie"/>
    <n v="5000"/>
    <x v="0"/>
    <x v="0"/>
    <x v="1"/>
    <x v="1"/>
    <x v="0"/>
    <x v="0"/>
    <s v="SI"/>
    <s v="23 a 26"/>
    <n v="1"/>
    <n v="1"/>
    <n v="1"/>
    <n v="2"/>
  </r>
  <r>
    <x v="1"/>
    <s v="Extranjero"/>
    <s v="N/A"/>
    <s v="Terpel"/>
    <n v="6000"/>
    <x v="0"/>
    <x v="0"/>
    <x v="1"/>
    <x v="1"/>
    <x v="0"/>
    <x v="0"/>
    <s v="SI"/>
    <s v="23 a 26"/>
    <n v="1"/>
    <n v="1"/>
    <n v="1"/>
    <n v="1"/>
  </r>
  <r>
    <x v="1"/>
    <s v="Extranjero"/>
    <s v="N/A"/>
    <s v="Terpel"/>
    <n v="6000"/>
    <x v="0"/>
    <x v="0"/>
    <x v="1"/>
    <x v="1"/>
    <x v="0"/>
    <x v="0"/>
    <s v="SI"/>
    <s v="23 a 26"/>
    <n v="1"/>
    <n v="1"/>
    <n v="1"/>
    <n v="1"/>
  </r>
  <r>
    <x v="1"/>
    <s v="Nacional"/>
    <s v="Valvoline"/>
    <s v="N/A"/>
    <n v="5000"/>
    <x v="0"/>
    <x v="0"/>
    <x v="1"/>
    <x v="0"/>
    <x v="1"/>
    <x v="0"/>
    <s v="SI"/>
    <s v="20 a 23"/>
    <n v="1"/>
    <n v="1"/>
    <n v="1"/>
    <n v="1"/>
  </r>
  <r>
    <x v="1"/>
    <s v="Extranjero"/>
    <s v="N/A"/>
    <s v="Penzoil"/>
    <n v="5000"/>
    <x v="0"/>
    <x v="0"/>
    <x v="0"/>
    <x v="0"/>
    <x v="0"/>
    <x v="0"/>
    <s v="SI"/>
    <s v="23 a 26"/>
    <n v="1"/>
    <n v="1"/>
    <n v="1"/>
    <n v="1"/>
  </r>
  <r>
    <x v="0"/>
    <s v="Indiferente"/>
    <s v="Texaco-Hav."/>
    <s v="Amalie"/>
    <n v="5000"/>
    <x v="0"/>
    <x v="0"/>
    <x v="1"/>
    <x v="0"/>
    <x v="1"/>
    <x v="0"/>
    <s v="SI"/>
    <s v="23 a 26"/>
    <n v="1"/>
    <n v="1"/>
    <n v="1"/>
    <n v="1"/>
  </r>
  <r>
    <x v="1"/>
    <s v="Extranjero"/>
    <s v="N/A"/>
    <s v="Penzoil"/>
    <n v="5000"/>
    <x v="0"/>
    <x v="0"/>
    <x v="1"/>
    <x v="0"/>
    <x v="1"/>
    <x v="0"/>
    <s v="SI"/>
    <s v="23 a 26"/>
    <n v="1"/>
    <n v="1"/>
    <n v="1"/>
    <n v="1"/>
  </r>
  <r>
    <x v="1"/>
    <s v="Nacional"/>
    <s v="Golden Bear"/>
    <s v="N/A"/>
    <n v="5000"/>
    <x v="0"/>
    <x v="0"/>
    <x v="1"/>
    <x v="0"/>
    <x v="1"/>
    <x v="0"/>
    <s v="SI"/>
    <s v="23 a 26"/>
    <n v="1"/>
    <n v="1"/>
    <n v="1"/>
    <n v="2"/>
  </r>
  <r>
    <x v="1"/>
    <s v="Extranjero"/>
    <s v="N/A"/>
    <s v="Penzoil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Amalie"/>
    <n v="5000"/>
    <x v="1"/>
    <x v="0"/>
    <x v="0"/>
    <x v="0"/>
    <x v="1"/>
    <x v="0"/>
    <s v="SI"/>
    <s v="20 a 23"/>
    <n v="1"/>
    <n v="1"/>
    <n v="1"/>
    <n v="1"/>
  </r>
  <r>
    <x v="0"/>
    <s v="Indiferente"/>
    <s v="Golden Bear"/>
    <s v="Penzoil"/>
    <n v="5000"/>
    <x v="0"/>
    <x v="0"/>
    <x v="0"/>
    <x v="0"/>
    <x v="0"/>
    <x v="0"/>
    <s v="SI"/>
    <s v="23 a 26"/>
    <n v="1"/>
    <n v="1"/>
    <n v="1"/>
    <n v="1"/>
  </r>
  <r>
    <x v="1"/>
    <s v="Nacional"/>
    <s v="Texaco-Hav."/>
    <s v="N/A"/>
    <n v="5000"/>
    <x v="1"/>
    <x v="0"/>
    <x v="0"/>
    <x v="0"/>
    <x v="0"/>
    <x v="0"/>
    <s v="SI"/>
    <s v="23 a 26"/>
    <n v="1"/>
    <n v="1"/>
    <n v="1"/>
    <n v="1"/>
  </r>
  <r>
    <x v="1"/>
    <s v="Nacional"/>
    <s v="Golden Bear"/>
    <s v="N/A"/>
    <n v="5000"/>
    <x v="0"/>
    <x v="0"/>
    <x v="0"/>
    <x v="0"/>
    <x v="0"/>
    <x v="0"/>
    <s v="SI"/>
    <s v="20 a 23"/>
    <n v="1"/>
    <n v="1"/>
    <n v="1"/>
    <n v="2"/>
  </r>
  <r>
    <x v="1"/>
    <s v="Extranjero"/>
    <s v="N/A"/>
    <s v="Kendall"/>
    <n v="5000"/>
    <x v="0"/>
    <x v="0"/>
    <x v="0"/>
    <x v="0"/>
    <x v="0"/>
    <x v="0"/>
    <s v="SI"/>
    <s v="23 a 26"/>
    <n v="1"/>
    <n v="1"/>
    <n v="1"/>
    <n v="1"/>
  </r>
  <r>
    <x v="1"/>
    <s v="Indiferente"/>
    <s v="Texaco-Hav."/>
    <s v="Amalie"/>
    <n v="5000"/>
    <x v="0"/>
    <x v="0"/>
    <x v="1"/>
    <x v="0"/>
    <x v="0"/>
    <x v="0"/>
    <s v="SI"/>
    <s v="23 a 26"/>
    <n v="1"/>
    <n v="1"/>
    <n v="1"/>
    <n v="1"/>
  </r>
  <r>
    <x v="0"/>
    <s v="Extranjero"/>
    <s v="N/A"/>
    <s v="Penzoil"/>
    <n v="5000"/>
    <x v="0"/>
    <x v="0"/>
    <x v="0"/>
    <x v="0"/>
    <x v="0"/>
    <x v="0"/>
    <s v="SI"/>
    <s v="20 a 23"/>
    <n v="1"/>
    <n v="1"/>
    <n v="1"/>
    <n v="1"/>
  </r>
  <r>
    <x v="0"/>
    <s v="Nacional"/>
    <s v="Golden Bear"/>
    <s v="N/A"/>
    <n v="5000"/>
    <x v="0"/>
    <x v="0"/>
    <x v="1"/>
    <x v="0"/>
    <x v="0"/>
    <x v="0"/>
    <s v="SI"/>
    <s v="20 a 23"/>
    <n v="1"/>
    <n v="1"/>
    <n v="1"/>
    <n v="1"/>
  </r>
  <r>
    <x v="0"/>
    <s v="Extranjero"/>
    <s v="N/A"/>
    <s v="Amalie"/>
    <n v="5000"/>
    <x v="0"/>
    <x v="0"/>
    <x v="1"/>
    <x v="0"/>
    <x v="0"/>
    <x v="0"/>
    <s v="SI"/>
    <s v="23 a 26"/>
    <n v="1"/>
    <n v="1"/>
    <n v="1"/>
    <n v="1"/>
  </r>
  <r>
    <x v="1"/>
    <s v="Nacional"/>
    <s v="Texaco-Hav."/>
    <s v="N/A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Kendall"/>
    <n v="5000"/>
    <x v="0"/>
    <x v="0"/>
    <x v="1"/>
    <x v="0"/>
    <x v="0"/>
    <x v="0"/>
    <s v="SI"/>
    <s v="23 a 26"/>
    <n v="1"/>
    <n v="1"/>
    <n v="1"/>
    <n v="1"/>
  </r>
  <r>
    <x v="1"/>
    <s v="Extranjero"/>
    <s v="N/A"/>
    <s v="Amalie"/>
    <n v="5000"/>
    <x v="0"/>
    <x v="0"/>
    <x v="1"/>
    <x v="0"/>
    <x v="0"/>
    <x v="0"/>
    <s v="SI"/>
    <s v="23 a 26"/>
    <n v="1"/>
    <n v="1"/>
    <n v="1"/>
    <n v="1"/>
  </r>
  <r>
    <x v="1"/>
    <s v="Extranjero"/>
    <s v="N/A"/>
    <s v="Penzoil"/>
    <n v="5000"/>
    <x v="0"/>
    <x v="0"/>
    <x v="1"/>
    <x v="0"/>
    <x v="0"/>
    <x v="0"/>
    <s v="SI"/>
    <s v="20 a 23"/>
    <n v="1"/>
    <n v="1"/>
    <n v="1"/>
    <n v="1"/>
  </r>
  <r>
    <x v="0"/>
    <s v="Nacional"/>
    <s v="Golden Bear"/>
    <s v="N/A"/>
    <n v="5000"/>
    <x v="0"/>
    <x v="0"/>
    <x v="0"/>
    <x v="0"/>
    <x v="0"/>
    <x v="0"/>
    <s v="SI"/>
    <s v="23 a 26"/>
    <n v="1"/>
    <n v="1"/>
    <n v="1"/>
    <n v="1"/>
  </r>
  <r>
    <x v="1"/>
    <s v="Nacional"/>
    <s v="Texaco-Hav."/>
    <s v="N/A"/>
    <n v="5000"/>
    <x v="1"/>
    <x v="0"/>
    <x v="0"/>
    <x v="0"/>
    <x v="0"/>
    <x v="0"/>
    <s v="SI"/>
    <s v="23 a 26"/>
    <n v="1"/>
    <n v="1"/>
    <n v="1"/>
    <n v="1"/>
  </r>
  <r>
    <x v="1"/>
    <s v="Indiferente"/>
    <s v="Texaco-Hav."/>
    <s v="Penzoil"/>
    <n v="5000"/>
    <x v="0"/>
    <x v="0"/>
    <x v="1"/>
    <x v="0"/>
    <x v="0"/>
    <x v="0"/>
    <s v="SI"/>
    <s v="23 a 26"/>
    <n v="1"/>
    <n v="1"/>
    <n v="1"/>
    <n v="2"/>
  </r>
  <r>
    <x v="0"/>
    <s v="Extranjero"/>
    <s v="N/A"/>
    <s v="Kendall"/>
    <n v="5000"/>
    <x v="0"/>
    <x v="0"/>
    <x v="0"/>
    <x v="0"/>
    <x v="0"/>
    <x v="0"/>
    <s v="SI"/>
    <s v="23 a 26"/>
    <n v="1"/>
    <n v="1"/>
    <n v="1"/>
    <n v="1"/>
  </r>
  <r>
    <x v="1"/>
    <s v="Nacional"/>
    <s v="Texaco-Hav."/>
    <s v="N/A"/>
    <n v="5000"/>
    <x v="0"/>
    <x v="0"/>
    <x v="0"/>
    <x v="0"/>
    <x v="0"/>
    <x v="0"/>
    <s v="SI"/>
    <s v="23 a 26"/>
    <n v="1"/>
    <n v="1"/>
    <n v="1"/>
    <n v="1"/>
  </r>
  <r>
    <x v="1"/>
    <s v="Extranjero"/>
    <s v="N/A"/>
    <s v="Penzoil"/>
    <n v="5000"/>
    <x v="0"/>
    <x v="0"/>
    <x v="1"/>
    <x v="0"/>
    <x v="1"/>
    <x v="0"/>
    <s v="SI"/>
    <s v="20 a 23"/>
    <n v="1"/>
    <n v="1"/>
    <n v="1"/>
    <n v="2"/>
  </r>
  <r>
    <x v="1"/>
    <s v="Nacional"/>
    <s v="Golden Bear"/>
    <s v="N/A"/>
    <n v="5000"/>
    <x v="0"/>
    <x v="0"/>
    <x v="1"/>
    <x v="0"/>
    <x v="0"/>
    <x v="0"/>
    <s v="SI"/>
    <s v="20 a 23"/>
    <n v="1"/>
    <n v="1"/>
    <n v="1"/>
    <n v="1"/>
  </r>
  <r>
    <x v="0"/>
    <s v="Nacional"/>
    <s v="Texaco-Hav."/>
    <s v="N/A"/>
    <n v="5000"/>
    <x v="0"/>
    <x v="0"/>
    <x v="0"/>
    <x v="0"/>
    <x v="0"/>
    <x v="0"/>
    <s v="SI"/>
    <s v="20 a 23"/>
    <n v="1"/>
    <n v="1"/>
    <n v="1"/>
    <n v="1"/>
  </r>
  <r>
    <x v="1"/>
    <s v="Extranjero"/>
    <s v="N/A"/>
    <s v="Amalie"/>
    <n v="5000"/>
    <x v="1"/>
    <x v="0"/>
    <x v="0"/>
    <x v="0"/>
    <x v="1"/>
    <x v="0"/>
    <s v="SI"/>
    <s v="23 a 26"/>
    <n v="1"/>
    <n v="1"/>
    <n v="1"/>
    <n v="1"/>
  </r>
  <r>
    <x v="1"/>
    <s v="Nacional"/>
    <s v="Golden Bear"/>
    <s v="N/A"/>
    <n v="5000"/>
    <x v="0"/>
    <x v="0"/>
    <x v="0"/>
    <x v="0"/>
    <x v="0"/>
    <x v="0"/>
    <s v="SI"/>
    <s v="23 a 26"/>
    <n v="1"/>
    <n v="1"/>
    <n v="1"/>
    <n v="2"/>
  </r>
  <r>
    <x v="0"/>
    <s v="Nacional"/>
    <s v="Texaco-Hav."/>
    <s v="N/A"/>
    <n v="5000"/>
    <x v="0"/>
    <x v="0"/>
    <x v="1"/>
    <x v="1"/>
    <x v="0"/>
    <x v="0"/>
    <s v="SI"/>
    <s v="20 a 23"/>
    <n v="1"/>
    <n v="1"/>
    <n v="1"/>
    <n v="1"/>
  </r>
  <r>
    <x v="0"/>
    <s v="Nacional"/>
    <s v="Texaco-Hav."/>
    <s v="N/A"/>
    <n v="5000"/>
    <x v="0"/>
    <x v="0"/>
    <x v="1"/>
    <x v="0"/>
    <x v="1"/>
    <x v="0"/>
    <s v="SI"/>
    <s v="23 a 26"/>
    <n v="2"/>
    <n v="2"/>
    <n v="2"/>
    <n v="2"/>
  </r>
  <r>
    <x v="1"/>
    <s v="Nacional"/>
    <s v="Golden Bear"/>
    <s v="N/A"/>
    <n v="5000"/>
    <x v="0"/>
    <x v="0"/>
    <x v="0"/>
    <x v="0"/>
    <x v="0"/>
    <x v="0"/>
    <s v="SI"/>
    <s v="23 a 26"/>
    <n v="1"/>
    <n v="1"/>
    <n v="1"/>
    <n v="1"/>
  </r>
  <r>
    <x v="0"/>
    <s v="Extranjero"/>
    <s v="N/A"/>
    <s v="Amalie"/>
    <n v="5000"/>
    <x v="0"/>
    <x v="0"/>
    <x v="1"/>
    <x v="0"/>
    <x v="1"/>
    <x v="0"/>
    <s v="SI"/>
    <s v="23 a 26"/>
    <n v="1"/>
    <n v="1"/>
    <n v="1"/>
    <n v="1"/>
  </r>
  <r>
    <x v="1"/>
    <s v="Extranjero"/>
    <s v="N/A"/>
    <s v="Kendall"/>
    <n v="5000"/>
    <x v="0"/>
    <x v="0"/>
    <x v="1"/>
    <x v="1"/>
    <x v="0"/>
    <x v="0"/>
    <s v="SI"/>
    <s v="23 a 26"/>
    <n v="1"/>
    <n v="1"/>
    <n v="1"/>
    <n v="1"/>
  </r>
  <r>
    <x v="0"/>
    <s v="Nacional"/>
    <s v="Golden Bear"/>
    <s v="N/A"/>
    <n v="5000"/>
    <x v="0"/>
    <x v="1"/>
    <x v="1"/>
    <x v="1"/>
    <x v="1"/>
    <x v="0"/>
    <s v="SI"/>
    <s v="23 a 26"/>
    <n v="1"/>
    <n v="1"/>
    <n v="1"/>
    <n v="1"/>
  </r>
  <r>
    <x v="1"/>
    <s v="Extranjero"/>
    <s v="N/A"/>
    <s v="Mobil"/>
    <n v="5000"/>
    <x v="1"/>
    <x v="0"/>
    <x v="1"/>
    <x v="0"/>
    <x v="0"/>
    <x v="0"/>
    <s v="SI"/>
    <s v="23 a 26"/>
    <n v="1"/>
    <n v="1"/>
    <n v="2"/>
    <n v="1"/>
  </r>
  <r>
    <x v="1"/>
    <s v="Nacional"/>
    <s v="Texaco-Hav."/>
    <s v="N/A"/>
    <n v="3000"/>
    <x v="1"/>
    <x v="0"/>
    <x v="1"/>
    <x v="0"/>
    <x v="0"/>
    <x v="0"/>
    <s v="SI"/>
    <s v="23 a 26"/>
    <n v="2"/>
    <n v="1"/>
    <n v="1"/>
    <n v="1"/>
  </r>
  <r>
    <x v="1"/>
    <s v="Nacional"/>
    <s v="Texaco-Hav."/>
    <s v="N/A"/>
    <n v="5000"/>
    <x v="1"/>
    <x v="0"/>
    <x v="1"/>
    <x v="1"/>
    <x v="0"/>
    <x v="0"/>
    <s v="SI"/>
    <s v="23 a 26"/>
    <n v="1"/>
    <n v="1"/>
    <n v="2"/>
    <n v="2"/>
  </r>
  <r>
    <x v="1"/>
    <s v="Extranjero"/>
    <s v="N/A"/>
    <s v="Penzoil"/>
    <n v="4000"/>
    <x v="1"/>
    <x v="0"/>
    <x v="1"/>
    <x v="0"/>
    <x v="0"/>
    <x v="0"/>
    <s v="SI"/>
    <s v="23 a 26"/>
    <n v="1"/>
    <n v="1"/>
    <n v="1"/>
    <n v="1"/>
  </r>
  <r>
    <x v="1"/>
    <s v="Extranjero"/>
    <s v="N/A"/>
    <s v="PDV"/>
    <n v="3000"/>
    <x v="0"/>
    <x v="0"/>
    <x v="1"/>
    <x v="0"/>
    <x v="0"/>
    <x v="0"/>
    <s v="SI"/>
    <s v="23 a 26"/>
    <n v="1"/>
    <n v="1"/>
    <n v="1"/>
    <n v="1"/>
  </r>
  <r>
    <x v="1"/>
    <s v="Nacional"/>
    <s v="Valvoline"/>
    <s v="N/A"/>
    <n v="5000"/>
    <x v="1"/>
    <x v="1"/>
    <x v="1"/>
    <x v="1"/>
    <x v="0"/>
    <x v="0"/>
    <s v="SI"/>
    <s v="20 a 23"/>
    <n v="1"/>
    <n v="1"/>
    <n v="1"/>
    <n v="1"/>
  </r>
  <r>
    <x v="1"/>
    <s v="Extranjero"/>
    <s v="N/A"/>
    <s v="Penzoil"/>
    <n v="4000"/>
    <x v="1"/>
    <x v="0"/>
    <x v="1"/>
    <x v="1"/>
    <x v="0"/>
    <x v="0"/>
    <s v="SI"/>
    <s v="26 a 29"/>
    <n v="1"/>
    <n v="1"/>
    <n v="2"/>
    <n v="2"/>
  </r>
  <r>
    <x v="1"/>
    <s v="Extranjero"/>
    <s v="N/A"/>
    <s v="Penzoil"/>
    <n v="4000"/>
    <x v="0"/>
    <x v="0"/>
    <x v="1"/>
    <x v="0"/>
    <x v="0"/>
    <x v="0"/>
    <s v="SI"/>
    <s v="26 a 29"/>
    <n v="1"/>
    <n v="1"/>
    <n v="1"/>
    <n v="1"/>
  </r>
  <r>
    <x v="1"/>
    <s v="Extranjero"/>
    <s v="N/A"/>
    <s v="Kendall"/>
    <n v="5000"/>
    <x v="1"/>
    <x v="1"/>
    <x v="1"/>
    <x v="1"/>
    <x v="0"/>
    <x v="0"/>
    <s v="SI"/>
    <s v="20 a 23"/>
    <n v="2"/>
    <n v="2"/>
    <n v="2"/>
    <n v="2"/>
  </r>
  <r>
    <x v="1"/>
    <s v="Nacional"/>
    <s v="Texaco-Hav."/>
    <s v="N/A"/>
    <n v="4000"/>
    <x v="1"/>
    <x v="0"/>
    <x v="1"/>
    <x v="0"/>
    <x v="0"/>
    <x v="0"/>
    <s v="NO"/>
    <m/>
    <m/>
    <m/>
    <m/>
    <m/>
  </r>
  <r>
    <x v="1"/>
    <s v="Extranjero"/>
    <s v="N/A"/>
    <s v="Penzoil"/>
    <n v="4000"/>
    <x v="1"/>
    <x v="0"/>
    <x v="1"/>
    <x v="0"/>
    <x v="0"/>
    <x v="0"/>
    <s v="NO"/>
    <m/>
    <m/>
    <m/>
    <m/>
    <m/>
  </r>
  <r>
    <x v="1"/>
    <s v="Nacional"/>
    <s v="Texaco-Hav."/>
    <s v="N/A"/>
    <n v="3000"/>
    <x v="1"/>
    <x v="0"/>
    <x v="0"/>
    <x v="0"/>
    <x v="0"/>
    <x v="0"/>
    <s v="SI"/>
    <s v="20 a 23"/>
    <n v="1"/>
    <n v="2"/>
    <n v="2"/>
    <n v="1"/>
  </r>
  <r>
    <x v="1"/>
    <s v="Extranjero"/>
    <s v="N/A"/>
    <s v="Penzoil"/>
    <n v="5000"/>
    <x v="1"/>
    <x v="0"/>
    <x v="1"/>
    <x v="0"/>
    <x v="1"/>
    <x v="0"/>
    <s v="SI"/>
    <s v="23 a 26"/>
    <n v="1"/>
    <n v="1"/>
    <n v="1"/>
    <n v="1"/>
  </r>
  <r>
    <x v="1"/>
    <s v="Extranjero"/>
    <s v="N/A"/>
    <s v="Penzoil"/>
    <n v="4000"/>
    <x v="1"/>
    <x v="0"/>
    <x v="1"/>
    <x v="0"/>
    <x v="0"/>
    <x v="0"/>
    <s v="SI"/>
    <s v="23 a 26"/>
    <n v="1"/>
    <n v="2"/>
    <n v="1"/>
    <n v="1"/>
  </r>
  <r>
    <x v="1"/>
    <s v="Extranjero"/>
    <s v="N/A"/>
    <s v="Penzoil"/>
    <n v="4000"/>
    <x v="1"/>
    <x v="0"/>
    <x v="1"/>
    <x v="1"/>
    <x v="0"/>
    <x v="0"/>
    <s v="SI"/>
    <s v="20 a 23"/>
    <n v="1"/>
    <n v="2"/>
    <n v="1"/>
    <n v="2"/>
  </r>
  <r>
    <x v="1"/>
    <s v="Extranjero"/>
    <s v="N/A"/>
    <s v="Kendall"/>
    <n v="5000"/>
    <x v="1"/>
    <x v="0"/>
    <x v="0"/>
    <x v="0"/>
    <x v="0"/>
    <x v="0"/>
    <s v="SI"/>
    <s v="20 a 23"/>
    <n v="1"/>
    <n v="1"/>
    <n v="1"/>
    <n v="1"/>
  </r>
  <r>
    <x v="1"/>
    <s v="Nacional"/>
    <s v="Valvoline"/>
    <s v="N/A"/>
    <n v="4000"/>
    <x v="0"/>
    <x v="0"/>
    <x v="0"/>
    <x v="0"/>
    <x v="0"/>
    <x v="0"/>
    <s v="SI"/>
    <s v="23 a 26"/>
    <n v="1"/>
    <n v="1"/>
    <n v="1"/>
    <n v="2"/>
  </r>
  <r>
    <x v="1"/>
    <s v="Extranjero"/>
    <s v="N/A"/>
    <s v="Kendall"/>
    <n v="5000"/>
    <x v="1"/>
    <x v="0"/>
    <x v="0"/>
    <x v="0"/>
    <x v="1"/>
    <x v="0"/>
    <s v="SI"/>
    <s v="23 a 26"/>
    <n v="1"/>
    <n v="1"/>
    <n v="1"/>
    <n v="2"/>
  </r>
  <r>
    <x v="1"/>
    <s v="Nacional"/>
    <s v="Texaco-Hav."/>
    <s v="N/A"/>
    <n v="3000"/>
    <x v="1"/>
    <x v="0"/>
    <x v="1"/>
    <x v="0"/>
    <x v="1"/>
    <x v="0"/>
    <s v="SI"/>
    <s v="20 a 23"/>
    <n v="1"/>
    <n v="1"/>
    <n v="1"/>
    <n v="1"/>
  </r>
  <r>
    <x v="1"/>
    <s v="Nacional"/>
    <s v="Texaco-Hav."/>
    <s v="N/A"/>
    <n v="3000"/>
    <x v="1"/>
    <x v="0"/>
    <x v="1"/>
    <x v="0"/>
    <x v="0"/>
    <x v="0"/>
    <s v="NO"/>
    <m/>
    <m/>
    <m/>
    <m/>
    <m/>
  </r>
  <r>
    <x v="1"/>
    <s v="Nacional"/>
    <s v="Texaco-Hav."/>
    <s v="N/A"/>
    <n v="3000"/>
    <x v="1"/>
    <x v="0"/>
    <x v="1"/>
    <x v="0"/>
    <x v="0"/>
    <x v="0"/>
    <s v="NO"/>
    <m/>
    <m/>
    <m/>
    <m/>
    <m/>
  </r>
  <r>
    <x v="1"/>
    <s v="Extranjero"/>
    <s v="N/A"/>
    <s v="Penzoil"/>
    <n v="5000"/>
    <x v="1"/>
    <x v="0"/>
    <x v="1"/>
    <x v="0"/>
    <x v="0"/>
    <x v="0"/>
    <s v="NO"/>
    <m/>
    <m/>
    <m/>
    <m/>
    <m/>
  </r>
  <r>
    <x v="1"/>
    <s v="Nacional"/>
    <s v="Golden Bear"/>
    <s v="N/A"/>
    <n v="4000"/>
    <x v="1"/>
    <x v="0"/>
    <x v="0"/>
    <x v="0"/>
    <x v="1"/>
    <x v="0"/>
    <s v="SI"/>
    <s v="20 a 23"/>
    <n v="1"/>
    <n v="1"/>
    <n v="1"/>
    <n v="1"/>
  </r>
  <r>
    <x v="1"/>
    <s v="Extranjero"/>
    <s v="N/A"/>
    <s v="Penzoil"/>
    <n v="5000"/>
    <x v="1"/>
    <x v="0"/>
    <x v="1"/>
    <x v="1"/>
    <x v="1"/>
    <x v="0"/>
    <s v="SI"/>
    <s v="20 a 23"/>
    <n v="1"/>
    <n v="1"/>
    <n v="1"/>
    <n v="1"/>
  </r>
  <r>
    <x v="1"/>
    <s v="Nacional"/>
    <s v="Texaco-Hav."/>
    <s v="N/A"/>
    <n v="3000"/>
    <x v="0"/>
    <x v="0"/>
    <x v="0"/>
    <x v="0"/>
    <x v="0"/>
    <x v="0"/>
    <s v="SI"/>
    <s v="20 a 23"/>
    <n v="1"/>
    <n v="1"/>
    <n v="2"/>
    <n v="3"/>
  </r>
  <r>
    <x v="1"/>
    <s v="Extranjero"/>
    <s v="N/A"/>
    <s v="Penzoil"/>
    <n v="4000"/>
    <x v="1"/>
    <x v="0"/>
    <x v="0"/>
    <x v="1"/>
    <x v="0"/>
    <x v="0"/>
    <s v="SI"/>
    <s v="20 a 23"/>
    <n v="1"/>
    <n v="1"/>
    <n v="1"/>
    <n v="1"/>
  </r>
  <r>
    <x v="1"/>
    <s v="Extranjero"/>
    <s v="N/A"/>
    <s v="Penzoil"/>
    <n v="5000"/>
    <x v="1"/>
    <x v="0"/>
    <x v="0"/>
    <x v="1"/>
    <x v="0"/>
    <x v="0"/>
    <s v="SI"/>
    <s v="20 a 23"/>
    <n v="1"/>
    <n v="1"/>
    <n v="1"/>
    <n v="1"/>
  </r>
  <r>
    <x v="1"/>
    <s v="Extranjero"/>
    <s v="N/A"/>
    <s v="Penzoil"/>
    <n v="5000"/>
    <x v="1"/>
    <x v="0"/>
    <x v="1"/>
    <x v="1"/>
    <x v="1"/>
    <x v="0"/>
    <s v="SI"/>
    <s v="20 a 23"/>
    <n v="1"/>
    <n v="1"/>
    <n v="1"/>
    <n v="1"/>
  </r>
  <r>
    <x v="1"/>
    <s v="Nacional"/>
    <s v="Texaco-Hav."/>
    <s v="N/A"/>
    <n v="5000"/>
    <x v="0"/>
    <x v="0"/>
    <x v="1"/>
    <x v="0"/>
    <x v="1"/>
    <x v="0"/>
    <s v="SI"/>
    <s v="20 a 23"/>
    <n v="1"/>
    <n v="1"/>
    <n v="1"/>
    <n v="1"/>
  </r>
  <r>
    <x v="1"/>
    <s v="Nacional"/>
    <s v="Texaco-Hav."/>
    <s v="N/A"/>
    <n v="3000"/>
    <x v="0"/>
    <x v="0"/>
    <x v="1"/>
    <x v="0"/>
    <x v="1"/>
    <x v="0"/>
    <s v="SI"/>
    <s v="20 a 23"/>
    <n v="1"/>
    <n v="1"/>
    <n v="1"/>
    <n v="1"/>
  </r>
  <r>
    <x v="1"/>
    <s v="Extranjero"/>
    <s v="N/A"/>
    <s v="Mobil"/>
    <n v="5000"/>
    <x v="1"/>
    <x v="0"/>
    <x v="1"/>
    <x v="0"/>
    <x v="0"/>
    <x v="0"/>
    <s v="SI"/>
    <s v="23 a 26"/>
    <n v="1"/>
    <n v="1"/>
    <n v="1"/>
    <n v="1"/>
  </r>
  <r>
    <x v="1"/>
    <s v="Extranjero"/>
    <s v="N/A"/>
    <s v="Penzoil"/>
    <n v="5000"/>
    <x v="1"/>
    <x v="0"/>
    <x v="0"/>
    <x v="1"/>
    <x v="0"/>
    <x v="0"/>
    <s v="NO"/>
    <m/>
    <m/>
    <m/>
    <m/>
    <m/>
  </r>
  <r>
    <x v="1"/>
    <s v="Nacional"/>
    <s v="Golden Bear"/>
    <s v="N/A"/>
    <n v="3000"/>
    <x v="1"/>
    <x v="0"/>
    <x v="1"/>
    <x v="0"/>
    <x v="1"/>
    <x v="0"/>
    <s v="SI"/>
    <s v="20 a 23"/>
    <n v="1"/>
    <n v="1"/>
    <n v="1"/>
    <n v="1"/>
  </r>
  <r>
    <x v="0"/>
    <s v="Nacional"/>
    <s v="Valvoline"/>
    <s v="N/A"/>
    <n v="3000"/>
    <x v="0"/>
    <x v="0"/>
    <x v="1"/>
    <x v="0"/>
    <x v="1"/>
    <x v="0"/>
    <s v="SI"/>
    <s v="20 a 23"/>
    <n v="2"/>
    <n v="2"/>
    <n v="2"/>
    <n v="2"/>
  </r>
  <r>
    <x v="1"/>
    <s v="Extranjero"/>
    <s v="N/A"/>
    <s v="Esson"/>
    <n v="5000"/>
    <x v="1"/>
    <x v="0"/>
    <x v="1"/>
    <x v="0"/>
    <x v="1"/>
    <x v="0"/>
    <s v="SI"/>
    <s v="23 a 26"/>
    <n v="1"/>
    <n v="1"/>
    <n v="1"/>
    <n v="1"/>
  </r>
  <r>
    <x v="0"/>
    <s v="Extranjero"/>
    <s v="N/A"/>
    <s v="Mobil"/>
    <n v="5000"/>
    <x v="1"/>
    <x v="0"/>
    <x v="0"/>
    <x v="0"/>
    <x v="0"/>
    <x v="0"/>
    <s v="SI"/>
    <s v="20 a 23"/>
    <n v="1"/>
    <n v="1"/>
    <n v="1"/>
    <n v="1"/>
  </r>
  <r>
    <x v="1"/>
    <s v="Nacional"/>
    <s v="Texaco-Hav."/>
    <s v="N/A"/>
    <n v="3000"/>
    <x v="0"/>
    <x v="0"/>
    <x v="0"/>
    <x v="0"/>
    <x v="0"/>
    <x v="0"/>
    <s v="NO"/>
    <m/>
    <m/>
    <m/>
    <m/>
    <m/>
  </r>
  <r>
    <x v="0"/>
    <s v="Nacional"/>
    <s v="Golden Bear"/>
    <s v="N/A"/>
    <n v="3000"/>
    <x v="0"/>
    <x v="0"/>
    <x v="0"/>
    <x v="0"/>
    <x v="0"/>
    <x v="0"/>
    <s v="SI"/>
    <s v="20 a 23"/>
    <n v="2"/>
    <n v="2"/>
    <n v="2"/>
    <n v="2"/>
  </r>
  <r>
    <x v="1"/>
    <s v="Extranjero"/>
    <s v="N/A"/>
    <s v="Penzoil"/>
    <n v="5000"/>
    <x v="0"/>
    <x v="0"/>
    <x v="0"/>
    <x v="0"/>
    <x v="0"/>
    <x v="0"/>
    <s v="SI"/>
    <s v="23 a 26"/>
    <n v="1"/>
    <n v="1"/>
    <n v="1"/>
    <n v="1"/>
  </r>
  <r>
    <x v="0"/>
    <s v="Nacional"/>
    <s v="Texaco-Hav."/>
    <s v="N/A"/>
    <n v="3000"/>
    <x v="0"/>
    <x v="0"/>
    <x v="0"/>
    <x v="0"/>
    <x v="0"/>
    <x v="0"/>
    <s v="SI"/>
    <s v="20 a 23"/>
    <n v="1"/>
    <n v="1"/>
    <n v="1"/>
    <n v="1"/>
  </r>
  <r>
    <x v="1"/>
    <s v="Extranjero"/>
    <s v="N/A"/>
    <s v="Penzoil"/>
    <n v="5000"/>
    <x v="1"/>
    <x v="0"/>
    <x v="0"/>
    <x v="1"/>
    <x v="0"/>
    <x v="0"/>
    <s v="SI"/>
    <s v="23 a 26"/>
    <n v="1"/>
    <n v="1"/>
    <n v="1"/>
    <n v="1"/>
  </r>
  <r>
    <x v="0"/>
    <s v="Nacional"/>
    <s v="Valvoline"/>
    <s v="N/A"/>
    <n v="3000"/>
    <x v="0"/>
    <x v="0"/>
    <x v="0"/>
    <x v="0"/>
    <x v="0"/>
    <x v="0"/>
    <s v="SI"/>
    <s v="20 a 23"/>
    <n v="1"/>
    <n v="1"/>
    <n v="1"/>
    <n v="2"/>
  </r>
  <r>
    <x v="0"/>
    <s v="Extranjero"/>
    <s v="N/A"/>
    <s v="Amalie"/>
    <n v="5000"/>
    <x v="1"/>
    <x v="0"/>
    <x v="0"/>
    <x v="1"/>
    <x v="0"/>
    <x v="0"/>
    <s v="SI"/>
    <s v="20 a 23"/>
    <n v="1"/>
    <n v="1"/>
    <n v="1"/>
    <n v="1"/>
  </r>
  <r>
    <x v="1"/>
    <s v="Extranjero"/>
    <s v="N/A"/>
    <s v="Kendall"/>
    <n v="5000"/>
    <x v="1"/>
    <x v="0"/>
    <x v="0"/>
    <x v="1"/>
    <x v="0"/>
    <x v="0"/>
    <s v="SI"/>
    <s v="23 a 26"/>
    <n v="1"/>
    <n v="1"/>
    <n v="1"/>
    <n v="1"/>
  </r>
  <r>
    <x v="1"/>
    <s v="Nacional"/>
    <s v="Texaco-Hav."/>
    <s v="N/A"/>
    <n v="3000"/>
    <x v="0"/>
    <x v="0"/>
    <x v="0"/>
    <x v="0"/>
    <x v="0"/>
    <x v="0"/>
    <s v="SI"/>
    <s v="20 a 23"/>
    <n v="1"/>
    <n v="1"/>
    <n v="1"/>
    <n v="1"/>
  </r>
  <r>
    <x v="0"/>
    <s v="Indiferente"/>
    <s v="Texaco-Hav."/>
    <s v="Penzoil"/>
    <n v="5000"/>
    <x v="1"/>
    <x v="0"/>
    <x v="0"/>
    <x v="0"/>
    <x v="1"/>
    <x v="0"/>
    <s v="SI"/>
    <s v="23 a 26"/>
    <n v="1"/>
    <n v="1"/>
    <n v="1"/>
    <n v="2"/>
  </r>
  <r>
    <x v="1"/>
    <s v="Nacional"/>
    <s v="Golden Bear"/>
    <s v="N/A"/>
    <n v="3000"/>
    <x v="0"/>
    <x v="0"/>
    <x v="0"/>
    <x v="0"/>
    <x v="0"/>
    <x v="0"/>
    <s v="SI"/>
    <s v="20 a 23"/>
    <n v="1"/>
    <n v="1"/>
    <n v="1"/>
    <n v="1"/>
  </r>
  <r>
    <x v="1"/>
    <s v="Extranjero"/>
    <s v="N/A"/>
    <s v="Amalie"/>
    <n v="6000"/>
    <x v="1"/>
    <x v="0"/>
    <x v="0"/>
    <x v="0"/>
    <x v="1"/>
    <x v="0"/>
    <s v="SI"/>
    <s v="23 a 26"/>
    <n v="2"/>
    <n v="2"/>
    <n v="2"/>
    <n v="2"/>
  </r>
  <r>
    <x v="1"/>
    <s v="Extranjero"/>
    <s v="N/A"/>
    <s v="Kendall"/>
    <n v="5000"/>
    <x v="1"/>
    <x v="0"/>
    <x v="0"/>
    <x v="1"/>
    <x v="0"/>
    <x v="0"/>
    <s v="SI"/>
    <s v="20 a 23"/>
    <n v="1"/>
    <n v="1"/>
    <n v="1"/>
    <n v="1"/>
  </r>
  <r>
    <x v="1"/>
    <s v="Nacional"/>
    <s v="Gulf"/>
    <s v="N/A"/>
    <n v="3000"/>
    <x v="0"/>
    <x v="0"/>
    <x v="0"/>
    <x v="0"/>
    <x v="0"/>
    <x v="0"/>
    <s v="SI"/>
    <s v="23 a 26"/>
    <n v="1"/>
    <n v="1"/>
    <n v="1"/>
    <n v="1"/>
  </r>
  <r>
    <x v="0"/>
    <s v="Nacional"/>
    <s v="Valvoline"/>
    <s v="N/A"/>
    <n v="4000"/>
    <x v="1"/>
    <x v="0"/>
    <x v="0"/>
    <x v="0"/>
    <x v="1"/>
    <x v="0"/>
    <s v="SI"/>
    <s v="20 a 23"/>
    <n v="1"/>
    <n v="1"/>
    <n v="1"/>
    <n v="1"/>
  </r>
  <r>
    <x v="1"/>
    <s v="Extranjero"/>
    <s v="N/A"/>
    <s v="Amalie"/>
    <n v="5000"/>
    <x v="1"/>
    <x v="0"/>
    <x v="1"/>
    <x v="1"/>
    <x v="1"/>
    <x v="0"/>
    <s v="SI"/>
    <s v="23 a 26"/>
    <n v="1"/>
    <n v="1"/>
    <n v="1"/>
    <n v="1"/>
  </r>
  <r>
    <x v="0"/>
    <s v="Nacional"/>
    <s v="Texaco-Hav."/>
    <s v="N/A"/>
    <n v="4000"/>
    <x v="1"/>
    <x v="0"/>
    <x v="1"/>
    <x v="1"/>
    <x v="1"/>
    <x v="0"/>
    <s v="SI"/>
    <s v="20 a 23"/>
    <n v="1"/>
    <n v="1"/>
    <n v="1"/>
    <n v="1"/>
  </r>
  <r>
    <x v="1"/>
    <s v="Extranjero"/>
    <s v="N/A"/>
    <s v="Kendall"/>
    <n v="6000"/>
    <x v="1"/>
    <x v="0"/>
    <x v="0"/>
    <x v="1"/>
    <x v="0"/>
    <x v="0"/>
    <s v="NO"/>
    <m/>
    <m/>
    <m/>
    <m/>
    <m/>
  </r>
  <r>
    <x v="1"/>
    <s v="Nacional"/>
    <s v="Golden Bear"/>
    <s v="N/A"/>
    <n v="3000"/>
    <x v="0"/>
    <x v="1"/>
    <x v="0"/>
    <x v="1"/>
    <x v="0"/>
    <x v="0"/>
    <s v="SI"/>
    <s v="20 a 23"/>
    <n v="1"/>
    <n v="1"/>
    <n v="2"/>
    <n v="1"/>
  </r>
  <r>
    <x v="0"/>
    <s v="Extranjero"/>
    <s v="N/A"/>
    <s v="Terpel"/>
    <n v="5000"/>
    <x v="1"/>
    <x v="0"/>
    <x v="0"/>
    <x v="1"/>
    <x v="0"/>
    <x v="0"/>
    <s v="SI"/>
    <s v="23 a 26"/>
    <n v="1"/>
    <n v="1"/>
    <n v="1"/>
    <n v="1"/>
  </r>
  <r>
    <x v="1"/>
    <s v="Nacional"/>
    <s v="Golden Bear"/>
    <s v="N/A"/>
    <n v="3000"/>
    <x v="0"/>
    <x v="1"/>
    <x v="0"/>
    <x v="0"/>
    <x v="1"/>
    <x v="0"/>
    <s v="NO"/>
    <m/>
    <m/>
    <m/>
    <m/>
    <m/>
  </r>
  <r>
    <x v="0"/>
    <s v="Nacional"/>
    <s v="Texaco-Hav."/>
    <s v="N/A"/>
    <n v="3000"/>
    <x v="0"/>
    <x v="1"/>
    <x v="0"/>
    <x v="0"/>
    <x v="0"/>
    <x v="0"/>
    <s v="SI"/>
    <s v="23 a 26"/>
    <n v="2"/>
    <n v="1"/>
    <n v="1"/>
    <n v="2"/>
  </r>
  <r>
    <x v="1"/>
    <s v="Nacional"/>
    <s v="Texaco-Hav."/>
    <s v="N/A"/>
    <n v="4000"/>
    <x v="0"/>
    <x v="0"/>
    <x v="0"/>
    <x v="0"/>
    <x v="0"/>
    <x v="0"/>
    <s v="NO"/>
    <m/>
    <m/>
    <m/>
    <m/>
    <m/>
  </r>
  <r>
    <x v="0"/>
    <s v="Extranjero"/>
    <s v="N/A"/>
    <s v="Amalie"/>
    <n v="5000"/>
    <x v="1"/>
    <x v="0"/>
    <x v="0"/>
    <x v="1"/>
    <x v="0"/>
    <x v="0"/>
    <s v="SI"/>
    <s v="23 a 26"/>
    <n v="1"/>
    <n v="2"/>
    <n v="2"/>
    <n v="2"/>
  </r>
  <r>
    <x v="1"/>
    <s v="Nacional"/>
    <s v="Texaco-Hav."/>
    <s v="N/A"/>
    <n v="4000"/>
    <x v="0"/>
    <x v="0"/>
    <x v="0"/>
    <x v="0"/>
    <x v="0"/>
    <x v="0"/>
    <s v="SI"/>
    <s v="23 a 26"/>
    <n v="1"/>
    <n v="1"/>
    <n v="2"/>
    <n v="2"/>
  </r>
  <r>
    <x v="0"/>
    <s v="Nacional"/>
    <s v="Golden Bear"/>
    <s v="N/A"/>
    <n v="4000"/>
    <x v="0"/>
    <x v="0"/>
    <x v="1"/>
    <x v="1"/>
    <x v="0"/>
    <x v="0"/>
    <s v="SI"/>
    <s v="20 a 23"/>
    <n v="2"/>
    <n v="1"/>
    <n v="2"/>
    <n v="2"/>
  </r>
  <r>
    <x v="1"/>
    <s v="Extranjero"/>
    <s v="N/A"/>
    <s v="Penzoil"/>
    <n v="6000"/>
    <x v="0"/>
    <x v="0"/>
    <x v="0"/>
    <x v="0"/>
    <x v="0"/>
    <x v="0"/>
    <s v="NO"/>
    <m/>
    <m/>
    <m/>
    <m/>
    <m/>
  </r>
  <r>
    <x v="1"/>
    <s v="Extranjero"/>
    <s v="N/A"/>
    <s v="Mobil"/>
    <n v="5000"/>
    <x v="1"/>
    <x v="0"/>
    <x v="1"/>
    <x v="0"/>
    <x v="0"/>
    <x v="0"/>
    <s v="SI"/>
    <s v="23 a 26"/>
    <n v="1"/>
    <n v="1"/>
    <n v="1"/>
    <n v="1"/>
  </r>
  <r>
    <x v="0"/>
    <s v="Extranjero"/>
    <s v="N/A"/>
    <s v="Penzoil"/>
    <n v="5000"/>
    <x v="1"/>
    <x v="0"/>
    <x v="0"/>
    <x v="1"/>
    <x v="0"/>
    <x v="0"/>
    <s v="NO"/>
    <m/>
    <m/>
    <m/>
    <m/>
    <m/>
  </r>
  <r>
    <x v="1"/>
    <s v="Nacional"/>
    <s v="Texaco-Hav."/>
    <s v="N/A"/>
    <n v="4000"/>
    <x v="0"/>
    <x v="0"/>
    <x v="1"/>
    <x v="1"/>
    <x v="0"/>
    <x v="0"/>
    <s v="SI"/>
    <s v="23 a 26"/>
    <n v="1"/>
    <n v="1"/>
    <n v="2"/>
    <n v="2"/>
  </r>
  <r>
    <x v="1"/>
    <s v="Nacional"/>
    <s v="Valvoline"/>
    <s v="N/A"/>
    <n v="3000"/>
    <x v="0"/>
    <x v="0"/>
    <x v="1"/>
    <x v="0"/>
    <x v="0"/>
    <x v="0"/>
    <s v="SI"/>
    <s v="23 a 26"/>
    <n v="1"/>
    <n v="1"/>
    <n v="1"/>
    <n v="2"/>
  </r>
  <r>
    <x v="1"/>
    <s v="Nacional"/>
    <s v="Texaco-Hav."/>
    <s v="N/A"/>
    <n v="4000"/>
    <x v="1"/>
    <x v="0"/>
    <x v="1"/>
    <x v="0"/>
    <x v="0"/>
    <x v="0"/>
    <s v="SI"/>
    <s v="20 a 23"/>
    <n v="1"/>
    <n v="1"/>
    <n v="2"/>
    <n v="2"/>
  </r>
  <r>
    <x v="1"/>
    <s v="Nacional"/>
    <s v="Texaco-Hav."/>
    <s v="N/A"/>
    <n v="3000"/>
    <x v="0"/>
    <x v="1"/>
    <x v="0"/>
    <x v="0"/>
    <x v="0"/>
    <x v="0"/>
    <s v="SI"/>
    <s v="20 a 23"/>
    <n v="1"/>
    <n v="1"/>
    <n v="1"/>
    <n v="1"/>
  </r>
  <r>
    <x v="1"/>
    <s v="Extranjero"/>
    <s v="N/A"/>
    <s v="Kendall"/>
    <n v="5000"/>
    <x v="1"/>
    <x v="0"/>
    <x v="0"/>
    <x v="1"/>
    <x v="0"/>
    <x v="0"/>
    <s v="SI"/>
    <s v="23 a 26"/>
    <n v="1"/>
    <n v="1"/>
    <n v="2"/>
    <n v="2"/>
  </r>
  <r>
    <x v="0"/>
    <s v="Nacional"/>
    <s v="Texaco-Hav."/>
    <s v="N/A"/>
    <n v="3000"/>
    <x v="0"/>
    <x v="0"/>
    <x v="0"/>
    <x v="0"/>
    <x v="0"/>
    <x v="0"/>
    <s v="SI"/>
    <s v="20 a 23"/>
    <n v="2"/>
    <n v="1"/>
    <n v="2"/>
    <n v="1"/>
  </r>
  <r>
    <x v="1"/>
    <s v="Nacional"/>
    <s v="Texaco-Hav."/>
    <s v="N/A"/>
    <n v="3000"/>
    <x v="0"/>
    <x v="1"/>
    <x v="0"/>
    <x v="0"/>
    <x v="1"/>
    <x v="0"/>
    <s v="NO"/>
    <m/>
    <m/>
    <m/>
    <m/>
    <m/>
  </r>
  <r>
    <x v="1"/>
    <s v="Nacional"/>
    <s v="Gulf"/>
    <s v="N/A"/>
    <n v="3000"/>
    <x v="0"/>
    <x v="1"/>
    <x v="1"/>
    <x v="0"/>
    <x v="1"/>
    <x v="0"/>
    <s v="SI"/>
    <s v="20 a 23"/>
    <n v="2"/>
    <n v="1"/>
    <n v="2"/>
    <n v="2"/>
  </r>
  <r>
    <x v="0"/>
    <s v="Nacional"/>
    <s v="Valvoline"/>
    <s v="N/A"/>
    <n v="4000"/>
    <x v="0"/>
    <x v="0"/>
    <x v="0"/>
    <x v="0"/>
    <x v="0"/>
    <x v="0"/>
    <s v="SI"/>
    <s v="23 a 26"/>
    <n v="2"/>
    <n v="1"/>
    <n v="2"/>
    <n v="2"/>
  </r>
  <r>
    <x v="1"/>
    <s v="Nacional"/>
    <s v="Texaco-Hav."/>
    <s v="N/A"/>
    <n v="3000"/>
    <x v="0"/>
    <x v="0"/>
    <x v="0"/>
    <x v="0"/>
    <x v="0"/>
    <x v="0"/>
    <s v="SI"/>
    <s v="20 a 23"/>
    <n v="1"/>
    <n v="1"/>
    <n v="1"/>
    <n v="1"/>
  </r>
  <r>
    <x v="1"/>
    <s v="Nacional"/>
    <s v="Golden Bear"/>
    <s v="N/A"/>
    <n v="3000"/>
    <x v="0"/>
    <x v="1"/>
    <x v="1"/>
    <x v="0"/>
    <x v="1"/>
    <x v="0"/>
    <s v="NO"/>
    <m/>
    <m/>
    <m/>
    <m/>
    <m/>
  </r>
  <r>
    <x v="1"/>
    <s v="Extranjero"/>
    <s v="N/A"/>
    <s v="Kendall"/>
    <n v="5000"/>
    <x v="1"/>
    <x v="0"/>
    <x v="1"/>
    <x v="1"/>
    <x v="0"/>
    <x v="0"/>
    <s v="SI"/>
    <s v="23 a 26"/>
    <n v="1"/>
    <n v="1"/>
    <n v="2"/>
    <n v="2"/>
  </r>
  <r>
    <x v="1"/>
    <s v="Nacional"/>
    <s v="Texaco-Hav."/>
    <s v="N/A"/>
    <n v="3000"/>
    <x v="0"/>
    <x v="1"/>
    <x v="0"/>
    <x v="0"/>
    <x v="0"/>
    <x v="0"/>
    <s v="SI"/>
    <s v="20 a 23"/>
    <n v="1"/>
    <n v="1"/>
    <n v="1"/>
    <n v="1"/>
  </r>
  <r>
    <x v="0"/>
    <s v="Extranjero"/>
    <s v="N/A"/>
    <s v="Penzoil"/>
    <n v="5000"/>
    <x v="1"/>
    <x v="0"/>
    <x v="1"/>
    <x v="0"/>
    <x v="1"/>
    <x v="0"/>
    <s v="NO"/>
    <m/>
    <m/>
    <m/>
    <m/>
    <m/>
  </r>
  <r>
    <x v="1"/>
    <s v="Nacional"/>
    <s v="Valvoline"/>
    <s v="N/A"/>
    <n v="3000"/>
    <x v="0"/>
    <x v="1"/>
    <x v="0"/>
    <x v="0"/>
    <x v="0"/>
    <x v="0"/>
    <s v="SI"/>
    <s v="23 a 26"/>
    <n v="2"/>
    <n v="1"/>
    <n v="1"/>
    <n v="2"/>
  </r>
  <r>
    <x v="1"/>
    <s v="Nacional"/>
    <s v="Texaco-Hav."/>
    <s v="N/A"/>
    <n v="4000"/>
    <x v="0"/>
    <x v="0"/>
    <x v="1"/>
    <x v="0"/>
    <x v="1"/>
    <x v="0"/>
    <s v="SI"/>
    <s v="20 a 23"/>
    <n v="1"/>
    <n v="1"/>
    <n v="1"/>
    <n v="1"/>
  </r>
  <r>
    <x v="1"/>
    <s v="Nacional"/>
    <s v="Valvoline"/>
    <s v="N/A"/>
    <n v="3000"/>
    <x v="0"/>
    <x v="1"/>
    <x v="0"/>
    <x v="0"/>
    <x v="0"/>
    <x v="0"/>
    <s v="SI"/>
    <s v="20 a 23"/>
    <n v="1"/>
    <n v="1"/>
    <n v="1"/>
    <n v="1"/>
  </r>
  <r>
    <x v="1"/>
    <s v="Extranjero"/>
    <s v="N/A"/>
    <s v="Penzoil"/>
    <n v="5000"/>
    <x v="1"/>
    <x v="0"/>
    <x v="0"/>
    <x v="0"/>
    <x v="0"/>
    <x v="0"/>
    <s v="SI"/>
    <s v="23 a 26"/>
    <n v="1"/>
    <n v="1"/>
    <n v="1"/>
    <n v="1"/>
  </r>
  <r>
    <x v="1"/>
    <s v="Extranjero"/>
    <s v="N/A"/>
    <s v="Penzoil"/>
    <n v="5000"/>
    <x v="1"/>
    <x v="0"/>
    <x v="1"/>
    <x v="1"/>
    <x v="1"/>
    <x v="0"/>
    <s v="SI"/>
    <s v="20 a 23"/>
    <n v="1"/>
    <n v="1"/>
    <n v="1"/>
    <n v="1"/>
  </r>
  <r>
    <x v="0"/>
    <s v="Extranjero"/>
    <s v="N/A"/>
    <s v="Amalie"/>
    <n v="5000"/>
    <x v="1"/>
    <x v="0"/>
    <x v="1"/>
    <x v="1"/>
    <x v="1"/>
    <x v="0"/>
    <s v="SI"/>
    <s v="23 a 26"/>
    <n v="1"/>
    <n v="1"/>
    <n v="1"/>
    <n v="2"/>
  </r>
  <r>
    <x v="1"/>
    <s v="Nacional"/>
    <s v="Golden Bear"/>
    <s v="N/A"/>
    <n v="4000"/>
    <x v="0"/>
    <x v="1"/>
    <x v="0"/>
    <x v="0"/>
    <x v="0"/>
    <x v="0"/>
    <s v="NO"/>
    <m/>
    <m/>
    <m/>
    <m/>
    <m/>
  </r>
  <r>
    <x v="1"/>
    <s v="Extranjero"/>
    <s v="N/A"/>
    <s v="Penzoil"/>
    <n v="5000"/>
    <x v="1"/>
    <x v="0"/>
    <x v="1"/>
    <x v="1"/>
    <x v="1"/>
    <x v="0"/>
    <s v="SI"/>
    <s v="23 a 26"/>
    <n v="1"/>
    <n v="1"/>
    <n v="1"/>
    <n v="1"/>
  </r>
  <r>
    <x v="1"/>
    <s v="Nacional"/>
    <s v="Texaco-Hav."/>
    <s v="N/A"/>
    <n v="4000"/>
    <x v="1"/>
    <x v="0"/>
    <x v="0"/>
    <x v="0"/>
    <x v="0"/>
    <x v="0"/>
    <s v="SI"/>
    <s v="20 a 23"/>
    <n v="1"/>
    <n v="1"/>
    <n v="1"/>
    <n v="1"/>
  </r>
  <r>
    <x v="1"/>
    <s v="Nacional"/>
    <s v="Gulf"/>
    <s v="N/A"/>
    <n v="3000"/>
    <x v="0"/>
    <x v="1"/>
    <x v="1"/>
    <x v="0"/>
    <x v="1"/>
    <x v="0"/>
    <s v="SI"/>
    <s v="20 a 23"/>
    <n v="1"/>
    <n v="1"/>
    <n v="1"/>
    <n v="1"/>
  </r>
  <r>
    <x v="1"/>
    <s v="Extranjero"/>
    <s v="N/A"/>
    <s v="Penzoil"/>
    <n v="5000"/>
    <x v="1"/>
    <x v="0"/>
    <x v="1"/>
    <x v="1"/>
    <x v="1"/>
    <x v="0"/>
    <s v="SI"/>
    <s v="23 a 26"/>
    <n v="1"/>
    <n v="1"/>
    <n v="1"/>
    <n v="1"/>
  </r>
  <r>
    <x v="1"/>
    <s v="Extranjero"/>
    <s v="N/A"/>
    <s v="Penzoil"/>
    <n v="6000"/>
    <x v="1"/>
    <x v="0"/>
    <x v="0"/>
    <x v="0"/>
    <x v="0"/>
    <x v="0"/>
    <s v="SI"/>
    <s v="23 a 26"/>
    <n v="1"/>
    <n v="1"/>
    <n v="1"/>
    <n v="1"/>
  </r>
  <r>
    <x v="0"/>
    <s v="Extranjero"/>
    <s v="N/A"/>
    <s v="Amalie"/>
    <n v="5000"/>
    <x v="1"/>
    <x v="0"/>
    <x v="1"/>
    <x v="0"/>
    <x v="1"/>
    <x v="0"/>
    <s v="SI"/>
    <s v="23 a 26"/>
    <n v="1"/>
    <n v="1"/>
    <n v="1"/>
    <n v="2"/>
  </r>
  <r>
    <x v="1"/>
    <s v="Nacional"/>
    <s v="Texaco-Hav."/>
    <s v="N/A"/>
    <n v="4000"/>
    <x v="0"/>
    <x v="0"/>
    <x v="0"/>
    <x v="0"/>
    <x v="0"/>
    <x v="0"/>
    <s v="SI"/>
    <s v="20 a 23"/>
    <n v="1"/>
    <n v="1"/>
    <n v="1"/>
    <n v="1"/>
  </r>
  <r>
    <x v="1"/>
    <s v="Nacional"/>
    <s v="Golden Bear"/>
    <s v="N/A"/>
    <n v="3000"/>
    <x v="0"/>
    <x v="0"/>
    <x v="0"/>
    <x v="0"/>
    <x v="0"/>
    <x v="0"/>
    <s v="SI"/>
    <s v="20 a 23"/>
    <n v="1"/>
    <n v="1"/>
    <n v="1"/>
    <n v="1"/>
  </r>
  <r>
    <x v="1"/>
    <s v="Extranjero"/>
    <s v="N/A"/>
    <s v="Penzoil"/>
    <n v="6000"/>
    <x v="1"/>
    <x v="0"/>
    <x v="0"/>
    <x v="1"/>
    <x v="0"/>
    <x v="0"/>
    <s v="SI"/>
    <s v="23 a 26"/>
    <n v="1"/>
    <n v="1"/>
    <n v="1"/>
    <n v="1"/>
  </r>
  <r>
    <x v="1"/>
    <s v="Nacional"/>
    <s v="Valvoline"/>
    <s v="N/A"/>
    <n v="4000"/>
    <x v="1"/>
    <x v="0"/>
    <x v="0"/>
    <x v="0"/>
    <x v="0"/>
    <x v="0"/>
    <s v="SI"/>
    <s v="20 a 23"/>
    <n v="1"/>
    <n v="1"/>
    <n v="1"/>
    <n v="1"/>
  </r>
  <r>
    <x v="1"/>
    <s v="Indiferente"/>
    <s v="Texaco-Hav."/>
    <s v="Amalie"/>
    <n v="5000"/>
    <x v="1"/>
    <x v="0"/>
    <x v="0"/>
    <x v="0"/>
    <x v="0"/>
    <x v="0"/>
    <s v="SI"/>
    <s v="23 a 26"/>
    <n v="1"/>
    <n v="1"/>
    <n v="1"/>
    <n v="1"/>
  </r>
  <r>
    <x v="1"/>
    <s v="Extranjero"/>
    <s v="N/A"/>
    <s v="Penzoil"/>
    <n v="6000"/>
    <x v="0"/>
    <x v="0"/>
    <x v="1"/>
    <x v="1"/>
    <x v="0"/>
    <x v="0"/>
    <s v="SI"/>
    <s v="23 a 26"/>
    <n v="2"/>
    <n v="2"/>
    <n v="2"/>
    <n v="2"/>
  </r>
  <r>
    <x v="0"/>
    <s v="Nacional"/>
    <s v="Gulf"/>
    <s v="N/A"/>
    <n v="4000"/>
    <x v="0"/>
    <x v="0"/>
    <x v="0"/>
    <x v="0"/>
    <x v="0"/>
    <x v="0"/>
    <s v="SI"/>
    <s v="20 a 23"/>
    <n v="1"/>
    <n v="1"/>
    <n v="1"/>
    <n v="1"/>
  </r>
  <r>
    <x v="1"/>
    <s v="Extranjero"/>
    <s v="N/A"/>
    <s v="Kendall"/>
    <n v="5000"/>
    <x v="1"/>
    <x v="0"/>
    <x v="0"/>
    <x v="0"/>
    <x v="1"/>
    <x v="0"/>
    <s v="SI"/>
    <s v="20 a 23"/>
    <n v="1"/>
    <n v="1"/>
    <n v="1"/>
    <n v="1"/>
  </r>
  <r>
    <x v="1"/>
    <s v="Extranjero"/>
    <s v="N/A"/>
    <s v="Penzoil"/>
    <n v="5000"/>
    <x v="1"/>
    <x v="0"/>
    <x v="1"/>
    <x v="1"/>
    <x v="0"/>
    <x v="0"/>
    <s v="SI"/>
    <s v="20 a 23"/>
    <n v="1"/>
    <n v="1"/>
    <n v="1"/>
    <n v="1"/>
  </r>
  <r>
    <x v="1"/>
    <s v="Extranjero"/>
    <s v="N/A"/>
    <s v="Penzoil"/>
    <n v="6000"/>
    <x v="1"/>
    <x v="0"/>
    <x v="0"/>
    <x v="0"/>
    <x v="0"/>
    <x v="0"/>
    <s v="SI"/>
    <s v="20 a 23"/>
    <n v="1"/>
    <n v="1"/>
    <n v="1"/>
    <n v="1"/>
  </r>
  <r>
    <x v="0"/>
    <s v="Nacional"/>
    <s v="Texaco-Hav."/>
    <s v="N/A"/>
    <n v="4000"/>
    <x v="0"/>
    <x v="0"/>
    <x v="0"/>
    <x v="0"/>
    <x v="0"/>
    <x v="0"/>
    <s v="SI"/>
    <s v="20 a 23"/>
    <n v="1"/>
    <n v="1"/>
    <n v="1"/>
    <n v="1"/>
  </r>
  <r>
    <x v="1"/>
    <s v="Nacional"/>
    <s v="Valvoline"/>
    <s v="N/A"/>
    <n v="3000"/>
    <x v="0"/>
    <x v="1"/>
    <x v="0"/>
    <x v="0"/>
    <x v="0"/>
    <x v="0"/>
    <s v="SI"/>
    <s v="20 a 23"/>
    <n v="2"/>
    <n v="2"/>
    <n v="2"/>
    <n v="2"/>
  </r>
  <r>
    <x v="1"/>
    <s v="Nacional"/>
    <s v="Texaco-Hav."/>
    <s v="N/A"/>
    <n v="4000"/>
    <x v="1"/>
    <x v="0"/>
    <x v="0"/>
    <x v="0"/>
    <x v="0"/>
    <x v="0"/>
    <s v="SI"/>
    <s v="20 a 23"/>
    <n v="1"/>
    <n v="1"/>
    <n v="1"/>
    <n v="1"/>
  </r>
  <r>
    <x v="1"/>
    <s v="Nacional"/>
    <s v="Golden Bear"/>
    <s v="N/A"/>
    <n v="4000"/>
    <x v="0"/>
    <x v="0"/>
    <x v="1"/>
    <x v="1"/>
    <x v="0"/>
    <x v="0"/>
    <s v="SI"/>
    <s v="20 a 23"/>
    <n v="1"/>
    <n v="1"/>
    <n v="1"/>
    <n v="1"/>
  </r>
  <r>
    <x v="1"/>
    <s v="Extranjero"/>
    <s v="N/A"/>
    <s v="Penzoil"/>
    <n v="5000"/>
    <x v="1"/>
    <x v="0"/>
    <x v="0"/>
    <x v="0"/>
    <x v="0"/>
    <x v="0"/>
    <s v="SI"/>
    <s v="23 a 26"/>
    <n v="2"/>
    <n v="2"/>
    <n v="2"/>
    <n v="2"/>
  </r>
  <r>
    <x v="1"/>
    <s v="Extranjero"/>
    <s v="N/A"/>
    <s v="Penzoil"/>
    <n v="5000"/>
    <x v="1"/>
    <x v="0"/>
    <x v="1"/>
    <x v="1"/>
    <x v="0"/>
    <x v="0"/>
    <s v="SI"/>
    <s v="20 a 23"/>
    <n v="1"/>
    <n v="1"/>
    <n v="1"/>
    <n v="1"/>
  </r>
  <r>
    <x v="1"/>
    <s v="Nacional"/>
    <s v="Valvoline"/>
    <s v="N/A"/>
    <n v="4000"/>
    <x v="1"/>
    <x v="0"/>
    <x v="0"/>
    <x v="0"/>
    <x v="0"/>
    <x v="0"/>
    <s v="SI"/>
    <s v="20 a 23"/>
    <n v="1"/>
    <n v="1"/>
    <n v="1"/>
    <n v="1"/>
  </r>
  <r>
    <x v="0"/>
    <s v="Nacional"/>
    <s v="Texaco-Hav."/>
    <s v="N/A"/>
    <n v="4000"/>
    <x v="1"/>
    <x v="1"/>
    <x v="0"/>
    <x v="1"/>
    <x v="0"/>
    <x v="0"/>
    <s v="SI"/>
    <s v="20 a 23"/>
    <n v="1"/>
    <n v="1"/>
    <n v="1"/>
    <n v="1"/>
  </r>
  <r>
    <x v="1"/>
    <s v="Extranjero"/>
    <s v="N/A"/>
    <s v="Mobil"/>
    <n v="6000"/>
    <x v="1"/>
    <x v="0"/>
    <x v="1"/>
    <x v="1"/>
    <x v="0"/>
    <x v="0"/>
    <s v="SI"/>
    <s v="23 a 26"/>
    <n v="1"/>
    <n v="1"/>
    <n v="1"/>
    <n v="1"/>
  </r>
  <r>
    <x v="1"/>
    <s v="Extranjero"/>
    <s v="N/A"/>
    <s v="Amalie"/>
    <n v="5000"/>
    <x v="1"/>
    <x v="0"/>
    <x v="0"/>
    <x v="1"/>
    <x v="0"/>
    <x v="0"/>
    <s v="SI"/>
    <s v="20 a 23"/>
    <n v="1"/>
    <n v="1"/>
    <n v="1"/>
    <n v="1"/>
  </r>
  <r>
    <x v="1"/>
    <s v="Extranjero"/>
    <s v="N/A"/>
    <s v="Penzoil"/>
    <n v="5000"/>
    <x v="1"/>
    <x v="0"/>
    <x v="1"/>
    <x v="1"/>
    <x v="1"/>
    <x v="0"/>
    <s v="SI"/>
    <s v="20 a 23"/>
    <n v="1"/>
    <n v="1"/>
    <n v="1"/>
    <n v="1"/>
  </r>
  <r>
    <x v="1"/>
    <s v="Nacional"/>
    <s v="Golden Bear"/>
    <s v="N/A"/>
    <n v="4000"/>
    <x v="0"/>
    <x v="0"/>
    <x v="1"/>
    <x v="0"/>
    <x v="1"/>
    <x v="0"/>
    <s v="SI"/>
    <s v="20 a 23"/>
    <n v="2"/>
    <n v="2"/>
    <n v="2"/>
    <n v="2"/>
  </r>
  <r>
    <x v="1"/>
    <s v="Extranjero"/>
    <s v="N/A"/>
    <s v="Penzoil"/>
    <n v="5000"/>
    <x v="1"/>
    <x v="0"/>
    <x v="0"/>
    <x v="0"/>
    <x v="0"/>
    <x v="0"/>
    <s v="SI"/>
    <s v="20 a 23"/>
    <n v="1"/>
    <n v="1"/>
    <n v="1"/>
    <n v="1"/>
  </r>
  <r>
    <x v="1"/>
    <s v="Extranjero"/>
    <s v="N/A"/>
    <s v="Kendall"/>
    <n v="5000"/>
    <x v="1"/>
    <x v="0"/>
    <x v="1"/>
    <x v="0"/>
    <x v="0"/>
    <x v="0"/>
    <s v="SI"/>
    <s v="20 a 23"/>
    <n v="1"/>
    <n v="1"/>
    <n v="1"/>
    <n v="1"/>
  </r>
  <r>
    <x v="1"/>
    <s v="Nacional"/>
    <s v="Golden Bear"/>
    <s v="N/A"/>
    <n v="3000"/>
    <x v="1"/>
    <x v="0"/>
    <x v="1"/>
    <x v="0"/>
    <x v="0"/>
    <x v="0"/>
    <s v="SI"/>
    <s v="20 a 23"/>
    <n v="1"/>
    <n v="1"/>
    <n v="1"/>
    <n v="1"/>
  </r>
  <r>
    <x v="1"/>
    <s v="Nacional"/>
    <s v="Valvoline"/>
    <s v="N/A"/>
    <n v="3000"/>
    <x v="1"/>
    <x v="0"/>
    <x v="0"/>
    <x v="0"/>
    <x v="0"/>
    <x v="0"/>
    <s v="SI"/>
    <s v="20 a 23"/>
    <n v="1"/>
    <n v="1"/>
    <n v="1"/>
    <n v="1"/>
  </r>
  <r>
    <x v="1"/>
    <s v="Extranjero"/>
    <s v="N/A"/>
    <s v="Penzoil"/>
    <n v="6000"/>
    <x v="1"/>
    <x v="0"/>
    <x v="0"/>
    <x v="0"/>
    <x v="0"/>
    <x v="0"/>
    <s v="NO"/>
    <m/>
    <m/>
    <m/>
    <m/>
    <m/>
  </r>
  <r>
    <x v="1"/>
    <s v="Extranjero"/>
    <s v="N/A"/>
    <s v="Penzoil"/>
    <n v="5000"/>
    <x v="1"/>
    <x v="0"/>
    <x v="1"/>
    <x v="1"/>
    <x v="0"/>
    <x v="0"/>
    <s v="SI"/>
    <s v="20 a 23"/>
    <n v="1"/>
    <n v="1"/>
    <n v="1"/>
    <n v="1"/>
  </r>
  <r>
    <x v="1"/>
    <s v="Extranjero"/>
    <s v="N/A"/>
    <s v="Kendall"/>
    <n v="5000"/>
    <x v="1"/>
    <x v="0"/>
    <x v="0"/>
    <x v="0"/>
    <x v="0"/>
    <x v="0"/>
    <s v="SI"/>
    <s v="20 a 23"/>
    <n v="1"/>
    <n v="1"/>
    <n v="1"/>
    <n v="1"/>
  </r>
  <r>
    <x v="1"/>
    <s v="Nacional"/>
    <s v="Golden Bear"/>
    <s v="N/A"/>
    <n v="3000"/>
    <x v="1"/>
    <x v="0"/>
    <x v="1"/>
    <x v="0"/>
    <x v="1"/>
    <x v="0"/>
    <s v="SI"/>
    <s v="23 a 26"/>
    <n v="1"/>
    <n v="1"/>
    <n v="1"/>
    <n v="1"/>
  </r>
  <r>
    <x v="1"/>
    <s v="Extranjero"/>
    <s v="N/A"/>
    <s v="Penzoil"/>
    <n v="5000"/>
    <x v="1"/>
    <x v="0"/>
    <x v="1"/>
    <x v="1"/>
    <x v="0"/>
    <x v="0"/>
    <s v="SI"/>
    <s v="20 a 23"/>
    <n v="2"/>
    <n v="2"/>
    <n v="2"/>
    <n v="2"/>
  </r>
  <r>
    <x v="1"/>
    <s v="Nacional"/>
    <s v="Texaco-Hav."/>
    <s v="N/A"/>
    <n v="4000"/>
    <x v="1"/>
    <x v="0"/>
    <x v="0"/>
    <x v="0"/>
    <x v="0"/>
    <x v="0"/>
    <s v="SI"/>
    <s v="20 a 23"/>
    <n v="1"/>
    <n v="1"/>
    <n v="1"/>
    <n v="1"/>
  </r>
  <r>
    <x v="1"/>
    <s v="Extranjero"/>
    <s v="N/A"/>
    <s v="Kendall"/>
    <n v="5000"/>
    <x v="1"/>
    <x v="0"/>
    <x v="1"/>
    <x v="0"/>
    <x v="0"/>
    <x v="0"/>
    <s v="SI"/>
    <s v="23 a 26"/>
    <n v="2"/>
    <n v="2"/>
    <n v="2"/>
    <n v="2"/>
  </r>
  <r>
    <x v="1"/>
    <s v="Nacional"/>
    <s v="Texaco-Hav."/>
    <s v="N/A"/>
    <n v="4000"/>
    <x v="1"/>
    <x v="0"/>
    <x v="1"/>
    <x v="0"/>
    <x v="0"/>
    <x v="0"/>
    <s v="SI"/>
    <s v="20 a 23"/>
    <n v="1"/>
    <n v="1"/>
    <n v="1"/>
    <n v="1"/>
  </r>
  <r>
    <x v="1"/>
    <s v="Extranjero"/>
    <s v="N/A"/>
    <s v="Kendall"/>
    <n v="4000"/>
    <x v="1"/>
    <x v="0"/>
    <x v="0"/>
    <x v="0"/>
    <x v="0"/>
    <x v="0"/>
    <s v="SI"/>
    <s v="20 a 23"/>
    <n v="1"/>
    <n v="1"/>
    <n v="1"/>
    <n v="1"/>
  </r>
  <r>
    <x v="1"/>
    <s v="Extranjero"/>
    <s v="N/A"/>
    <s v="Penzoil"/>
    <n v="5000"/>
    <x v="1"/>
    <x v="0"/>
    <x v="1"/>
    <x v="0"/>
    <x v="1"/>
    <x v="0"/>
    <s v="SI"/>
    <s v="20 a 23"/>
    <n v="1"/>
    <n v="1"/>
    <n v="2"/>
    <n v="1"/>
  </r>
  <r>
    <x v="1"/>
    <s v="Extranjero"/>
    <s v="N/A"/>
    <s v="Penzoil"/>
    <n v="5000"/>
    <x v="1"/>
    <x v="0"/>
    <x v="1"/>
    <x v="0"/>
    <x v="0"/>
    <x v="0"/>
    <s v="SI"/>
    <s v="23 a 26"/>
    <n v="1"/>
    <n v="1"/>
    <n v="1"/>
    <n v="1"/>
  </r>
  <r>
    <x v="1"/>
    <s v="Extranjero"/>
    <s v="N/A"/>
    <s v="Penzoil"/>
    <n v="5000"/>
    <x v="1"/>
    <x v="0"/>
    <x v="1"/>
    <x v="0"/>
    <x v="0"/>
    <x v="0"/>
    <s v="NO"/>
    <m/>
    <m/>
    <m/>
    <m/>
    <m/>
  </r>
  <r>
    <x v="1"/>
    <s v="Nacional"/>
    <s v="Golden Bear"/>
    <s v="Mobil"/>
    <n v="3000"/>
    <x v="1"/>
    <x v="0"/>
    <x v="0"/>
    <x v="0"/>
    <x v="0"/>
    <x v="0"/>
    <s v="SI"/>
    <s v="20 a 23"/>
    <n v="1"/>
    <n v="1"/>
    <n v="1"/>
    <n v="1"/>
  </r>
  <r>
    <x v="0"/>
    <s v="Extranjero"/>
    <s v="N/A"/>
    <s v="Penzoil"/>
    <n v="5000"/>
    <x v="1"/>
    <x v="0"/>
    <x v="1"/>
    <x v="0"/>
    <x v="0"/>
    <x v="0"/>
    <s v="SI"/>
    <s v="23 a 26"/>
    <n v="2"/>
    <n v="2"/>
    <n v="2"/>
    <n v="2"/>
  </r>
  <r>
    <x v="1"/>
    <s v="Nacional"/>
    <s v="Texaco-Hav."/>
    <s v="N/A"/>
    <n v="4000"/>
    <x v="1"/>
    <x v="0"/>
    <x v="1"/>
    <x v="0"/>
    <x v="1"/>
    <x v="0"/>
    <s v="SI"/>
    <s v="23 a 26"/>
    <n v="1"/>
    <n v="1"/>
    <n v="1"/>
    <n v="1"/>
  </r>
  <r>
    <x v="1"/>
    <s v="Extranjero"/>
    <s v="N/A"/>
    <s v="Amalie"/>
    <n v="5000"/>
    <x v="1"/>
    <x v="0"/>
    <x v="1"/>
    <x v="0"/>
    <x v="0"/>
    <x v="0"/>
    <s v="NO"/>
    <m/>
    <m/>
    <m/>
    <m/>
    <m/>
  </r>
  <r>
    <x v="1"/>
    <s v="Extranjero"/>
    <s v="N/A"/>
    <s v="Penzoil"/>
    <n v="5000"/>
    <x v="1"/>
    <x v="0"/>
    <x v="0"/>
    <x v="0"/>
    <x v="0"/>
    <x v="0"/>
    <s v="SI"/>
    <s v="23 a 26"/>
    <n v="1"/>
    <n v="1"/>
    <n v="1"/>
    <n v="1"/>
  </r>
  <r>
    <x v="1"/>
    <s v="Nacional"/>
    <s v="Texaco-Hav."/>
    <s v="N/A"/>
    <n v="4000"/>
    <x v="1"/>
    <x v="0"/>
    <x v="1"/>
    <x v="0"/>
    <x v="0"/>
    <x v="0"/>
    <s v="NO"/>
    <m/>
    <m/>
    <m/>
    <m/>
    <m/>
  </r>
  <r>
    <x v="1"/>
    <s v="Extranjero"/>
    <s v="N/A"/>
    <s v="Penzoil"/>
    <n v="6000"/>
    <x v="1"/>
    <x v="0"/>
    <x v="1"/>
    <x v="0"/>
    <x v="0"/>
    <x v="0"/>
    <s v="SI"/>
    <s v="26 a 29"/>
    <n v="1"/>
    <n v="1"/>
    <n v="1"/>
    <n v="1"/>
  </r>
  <r>
    <x v="1"/>
    <s v="Extranjero"/>
    <s v="N/A"/>
    <s v="Penzoil"/>
    <n v="5000"/>
    <x v="1"/>
    <x v="0"/>
    <x v="1"/>
    <x v="1"/>
    <x v="0"/>
    <x v="0"/>
    <s v="SI"/>
    <s v="23 a 26"/>
    <n v="1"/>
    <n v="1"/>
    <n v="1"/>
    <n v="1"/>
  </r>
  <r>
    <x v="1"/>
    <s v="Nacional"/>
    <s v="Texaco-Hav."/>
    <s v="N/A"/>
    <n v="4000"/>
    <x v="0"/>
    <x v="1"/>
    <x v="0"/>
    <x v="0"/>
    <x v="0"/>
    <x v="0"/>
    <s v="SI"/>
    <s v="20 a 23"/>
    <n v="2"/>
    <n v="2"/>
    <n v="2"/>
    <n v="2"/>
  </r>
  <r>
    <x v="1"/>
    <s v="Extranjero"/>
    <s v="N/A"/>
    <s v="Kendall"/>
    <n v="5000"/>
    <x v="1"/>
    <x v="0"/>
    <x v="1"/>
    <x v="0"/>
    <x v="0"/>
    <x v="0"/>
    <s v="SI"/>
    <s v="23 a 26"/>
    <n v="1"/>
    <n v="1"/>
    <n v="2"/>
    <n v="1"/>
  </r>
  <r>
    <x v="1"/>
    <s v="Nacional"/>
    <s v="Golden Bear"/>
    <s v="N/A"/>
    <n v="4000"/>
    <x v="1"/>
    <x v="0"/>
    <x v="1"/>
    <x v="0"/>
    <x v="0"/>
    <x v="0"/>
    <s v="SI"/>
    <s v="20 a 23"/>
    <n v="1"/>
    <n v="1"/>
    <n v="1"/>
    <n v="1"/>
  </r>
  <r>
    <x v="1"/>
    <s v="Extranjero"/>
    <s v="N/A"/>
    <s v="Penzoil"/>
    <n v="5000"/>
    <x v="1"/>
    <x v="0"/>
    <x v="0"/>
    <x v="0"/>
    <x v="0"/>
    <x v="0"/>
    <s v="SI"/>
    <s v="23 a 26"/>
    <n v="1"/>
    <n v="1"/>
    <n v="1"/>
    <n v="1"/>
  </r>
  <r>
    <x v="1"/>
    <s v="Nacional"/>
    <s v="Golden Bear"/>
    <s v="N/A"/>
    <n v="4000"/>
    <x v="1"/>
    <x v="0"/>
    <x v="0"/>
    <x v="0"/>
    <x v="0"/>
    <x v="0"/>
    <s v="SI"/>
    <s v="20 a 23"/>
    <n v="1"/>
    <n v="1"/>
    <n v="1"/>
    <n v="1"/>
  </r>
  <r>
    <x v="1"/>
    <s v="Nacional"/>
    <s v="Texaco-Hav."/>
    <s v="N/A"/>
    <n v="4000"/>
    <x v="1"/>
    <x v="0"/>
    <x v="1"/>
    <x v="0"/>
    <x v="0"/>
    <x v="0"/>
    <s v="SI"/>
    <s v="20 a 23"/>
    <n v="1"/>
    <n v="1"/>
    <n v="1"/>
    <n v="1"/>
  </r>
  <r>
    <x v="1"/>
    <s v="Extranjero"/>
    <s v="N/A"/>
    <s v="Penzoil"/>
    <n v="5000"/>
    <x v="1"/>
    <x v="0"/>
    <x v="1"/>
    <x v="1"/>
    <x v="0"/>
    <x v="0"/>
    <s v="NO"/>
    <m/>
    <m/>
    <m/>
    <m/>
    <m/>
  </r>
  <r>
    <x v="1"/>
    <s v="Nacional"/>
    <s v="Golden Bear"/>
    <s v="N/A"/>
    <n v="2500"/>
    <x v="0"/>
    <x v="0"/>
    <x v="1"/>
    <x v="0"/>
    <x v="0"/>
    <x v="0"/>
    <s v="SI"/>
    <s v="20 a 23"/>
    <n v="1"/>
    <n v="1"/>
    <n v="1"/>
    <n v="1"/>
  </r>
  <r>
    <x v="1"/>
    <s v="Extranjero"/>
    <s v="N/A"/>
    <s v="Kendall"/>
    <n v="5000"/>
    <x v="1"/>
    <x v="0"/>
    <x v="1"/>
    <x v="0"/>
    <x v="0"/>
    <x v="0"/>
    <s v="SI"/>
    <s v="23 a 26"/>
    <n v="2"/>
    <n v="2"/>
    <n v="2"/>
    <n v="2"/>
  </r>
  <r>
    <x v="0"/>
    <s v="Nacional"/>
    <s v="Texaco-Hav."/>
    <s v="N/A"/>
    <n v="4000"/>
    <x v="1"/>
    <x v="0"/>
    <x v="1"/>
    <x v="0"/>
    <x v="1"/>
    <x v="0"/>
    <s v="SI"/>
    <s v="23 a 26"/>
    <n v="2"/>
    <n v="2"/>
    <n v="2"/>
    <n v="2"/>
  </r>
  <r>
    <x v="0"/>
    <s v="Extranjero"/>
    <s v="N/A"/>
    <s v="Penzoil"/>
    <n v="5000"/>
    <x v="1"/>
    <x v="0"/>
    <x v="0"/>
    <x v="0"/>
    <x v="0"/>
    <x v="0"/>
    <s v="SI"/>
    <s v="23 a 26"/>
    <n v="1"/>
    <n v="1"/>
    <n v="1"/>
    <n v="1"/>
  </r>
  <r>
    <x v="1"/>
    <s v="Extranjero"/>
    <s v="N/A"/>
    <s v="Amalie"/>
    <n v="5000"/>
    <x v="1"/>
    <x v="0"/>
    <x v="1"/>
    <x v="0"/>
    <x v="0"/>
    <x v="0"/>
    <s v="SI"/>
    <s v="23 a 26"/>
    <n v="1"/>
    <n v="1"/>
    <n v="1"/>
    <n v="1"/>
  </r>
  <r>
    <x v="1"/>
    <s v="Extranjero"/>
    <s v="N/A"/>
    <s v="Penzoil"/>
    <n v="5000"/>
    <x v="1"/>
    <x v="0"/>
    <x v="1"/>
    <x v="0"/>
    <x v="0"/>
    <x v="0"/>
    <s v="SI"/>
    <s v="23 a 26"/>
    <n v="1"/>
    <n v="1"/>
    <n v="1"/>
    <n v="1"/>
  </r>
  <r>
    <x v="1"/>
    <s v="Extranjero"/>
    <s v="N/A"/>
    <s v="Penzoil"/>
    <n v="3000"/>
    <x v="1"/>
    <x v="0"/>
    <x v="1"/>
    <x v="0"/>
    <x v="0"/>
    <x v="0"/>
    <s v="SI"/>
    <s v="20 a 23"/>
    <n v="1"/>
    <n v="1"/>
    <n v="3"/>
    <n v="1"/>
  </r>
  <r>
    <x v="1"/>
    <s v="Extranjero"/>
    <s v="N/A"/>
    <s v="Amalie"/>
    <n v="3000"/>
    <x v="1"/>
    <x v="0"/>
    <x v="1"/>
    <x v="0"/>
    <x v="0"/>
    <x v="0"/>
    <s v="SI"/>
    <s v="20 a 23"/>
    <n v="1"/>
    <n v="1"/>
    <n v="1"/>
    <n v="1"/>
  </r>
  <r>
    <x v="1"/>
    <s v="Extranjero"/>
    <s v="N/A"/>
    <s v="PDV"/>
    <n v="5000"/>
    <x v="1"/>
    <x v="0"/>
    <x v="1"/>
    <x v="0"/>
    <x v="0"/>
    <x v="0"/>
    <s v="SI"/>
    <s v="23 a 26"/>
    <n v="1"/>
    <n v="1"/>
    <n v="1"/>
    <n v="2"/>
  </r>
  <r>
    <x v="1"/>
    <s v="Nacional"/>
    <s v="Texaco-Hav."/>
    <s v="N/A"/>
    <n v="5000"/>
    <x v="1"/>
    <x v="1"/>
    <x v="1"/>
    <x v="0"/>
    <x v="0"/>
    <x v="1"/>
    <s v="SI"/>
    <s v="20 a 23"/>
    <n v="3"/>
    <n v="3"/>
    <n v="3"/>
    <n v="3"/>
  </r>
  <r>
    <x v="1"/>
    <s v="Extranjero"/>
    <s v="N/A"/>
    <s v="PDV"/>
    <n v="7000"/>
    <x v="1"/>
    <x v="0"/>
    <x v="1"/>
    <x v="0"/>
    <x v="0"/>
    <x v="0"/>
    <s v="SI"/>
    <s v="23 a 26"/>
    <n v="1"/>
    <n v="1"/>
    <n v="1"/>
    <n v="1"/>
  </r>
  <r>
    <x v="1"/>
    <s v="Nacional"/>
    <s v="Texaco-Hav."/>
    <s v="N/A"/>
    <n v="3000"/>
    <x v="1"/>
    <x v="1"/>
    <x v="0"/>
    <x v="0"/>
    <x v="0"/>
    <x v="0"/>
    <s v="SI"/>
    <s v="20 a 23"/>
    <n v="1"/>
    <n v="1"/>
    <n v="1"/>
    <n v="1"/>
  </r>
  <r>
    <x v="1"/>
    <s v="Nacional"/>
    <s v="Texaco-Hav."/>
    <s v="N/A"/>
    <n v="3500"/>
    <x v="1"/>
    <x v="0"/>
    <x v="0"/>
    <x v="0"/>
    <x v="0"/>
    <x v="0"/>
    <s v="NO"/>
    <m/>
    <m/>
    <m/>
    <m/>
    <m/>
  </r>
  <r>
    <x v="1"/>
    <s v="Nacional"/>
    <s v="Texaco-Hav."/>
    <s v="N/A"/>
    <n v="5000"/>
    <x v="1"/>
    <x v="0"/>
    <x v="1"/>
    <x v="0"/>
    <x v="0"/>
    <x v="0"/>
    <s v="SI"/>
    <s v="23 a 26"/>
    <n v="1"/>
    <n v="1"/>
    <n v="1"/>
    <n v="1"/>
  </r>
  <r>
    <x v="1"/>
    <s v="Extranjero"/>
    <s v="N/A"/>
    <s v="Penzoil"/>
    <n v="5000"/>
    <x v="1"/>
    <x v="0"/>
    <x v="1"/>
    <x v="0"/>
    <x v="0"/>
    <x v="0"/>
    <s v="SI"/>
    <s v="20 a 23"/>
    <n v="1"/>
    <n v="2"/>
    <n v="4"/>
    <n v="1"/>
  </r>
  <r>
    <x v="1"/>
    <s v="Nacional"/>
    <s v="Golden Bear"/>
    <s v="N/A"/>
    <n v="2500"/>
    <x v="1"/>
    <x v="0"/>
    <x v="1"/>
    <x v="0"/>
    <x v="0"/>
    <x v="0"/>
    <s v="SI"/>
    <s v="23 a 26"/>
    <n v="1"/>
    <n v="1"/>
    <n v="4"/>
    <n v="1"/>
  </r>
  <r>
    <x v="1"/>
    <s v="Nacional"/>
    <s v="Texaco-Hav."/>
    <s v="N/A"/>
    <n v="3000"/>
    <x v="1"/>
    <x v="0"/>
    <x v="1"/>
    <x v="0"/>
    <x v="0"/>
    <x v="0"/>
    <s v="SI"/>
    <s v="20 a 23"/>
    <n v="1"/>
    <n v="1"/>
    <n v="2"/>
    <n v="1"/>
  </r>
  <r>
    <x v="1"/>
    <s v="Extranjero"/>
    <s v="N/A"/>
    <s v="Esson"/>
    <n v="4000"/>
    <x v="1"/>
    <x v="0"/>
    <x v="1"/>
    <x v="0"/>
    <x v="0"/>
    <x v="0"/>
    <s v="SI"/>
    <s v="20 a 23"/>
    <n v="1"/>
    <n v="1"/>
    <n v="1"/>
    <n v="1"/>
  </r>
  <r>
    <x v="1"/>
    <s v="Extranjero"/>
    <s v="N/A"/>
    <s v="Penzoil"/>
    <n v="3500"/>
    <x v="1"/>
    <x v="0"/>
    <x v="1"/>
    <x v="0"/>
    <x v="0"/>
    <x v="0"/>
    <s v="SI"/>
    <s v="20 a 23"/>
    <n v="1"/>
    <n v="1"/>
    <n v="4"/>
    <n v="4"/>
  </r>
  <r>
    <x v="1"/>
    <s v="Nacional"/>
    <s v="Texaco-Hav."/>
    <s v="N/A"/>
    <n v="4000"/>
    <x v="1"/>
    <x v="0"/>
    <x v="1"/>
    <x v="0"/>
    <x v="0"/>
    <x v="0"/>
    <s v="NO"/>
    <m/>
    <m/>
    <m/>
    <m/>
    <m/>
  </r>
  <r>
    <x v="1"/>
    <s v="Nacional"/>
    <s v="Texaco-Hav."/>
    <s v="N/A"/>
    <n v="3000"/>
    <x v="0"/>
    <x v="1"/>
    <x v="1"/>
    <x v="0"/>
    <x v="0"/>
    <x v="0"/>
    <s v="SI"/>
    <s v="20 a 23"/>
    <n v="1"/>
    <n v="1"/>
    <n v="3"/>
    <n v="1"/>
  </r>
  <r>
    <x v="1"/>
    <s v="Extranjero"/>
    <s v="N/A"/>
    <s v="Kendall"/>
    <n v="4500"/>
    <x v="1"/>
    <x v="1"/>
    <x v="1"/>
    <x v="0"/>
    <x v="1"/>
    <x v="0"/>
    <s v="SI"/>
    <s v="23 a 26"/>
    <n v="1"/>
    <n v="1"/>
    <n v="1"/>
    <n v="1"/>
  </r>
  <r>
    <x v="1"/>
    <s v="Extranjero"/>
    <s v="N/A"/>
    <s v="Esson"/>
    <n v="5000"/>
    <x v="0"/>
    <x v="0"/>
    <x v="1"/>
    <x v="0"/>
    <x v="0"/>
    <x v="0"/>
    <s v="SI"/>
    <s v="20 a 23"/>
    <n v="1"/>
    <n v="1"/>
    <n v="1"/>
    <n v="1"/>
  </r>
  <r>
    <x v="1"/>
    <s v="Nacional"/>
    <s v="Valvoline"/>
    <s v="N/A"/>
    <n v="5000"/>
    <x v="1"/>
    <x v="0"/>
    <x v="1"/>
    <x v="0"/>
    <x v="0"/>
    <x v="0"/>
    <s v="NO"/>
    <m/>
    <m/>
    <m/>
    <m/>
    <m/>
  </r>
  <r>
    <x v="1"/>
    <s v="Nacional"/>
    <s v="Texaco-Hav."/>
    <s v="N/A"/>
    <n v="3000"/>
    <x v="1"/>
    <x v="0"/>
    <x v="1"/>
    <x v="0"/>
    <x v="0"/>
    <x v="2"/>
    <s v="NO"/>
    <m/>
    <m/>
    <m/>
    <m/>
    <m/>
  </r>
  <r>
    <x v="1"/>
    <s v="Nacional"/>
    <s v="Texaco-Hav."/>
    <s v="N/A"/>
    <n v="5000"/>
    <x v="1"/>
    <x v="1"/>
    <x v="1"/>
    <x v="0"/>
    <x v="1"/>
    <x v="0"/>
    <s v="SI"/>
    <s v="20 a 23"/>
    <n v="1"/>
    <n v="1"/>
    <n v="1"/>
    <n v="1"/>
  </r>
  <r>
    <x v="1"/>
    <s v="Extranjero"/>
    <s v="N/A"/>
    <s v="Penzoil"/>
    <n v="5000"/>
    <x v="1"/>
    <x v="0"/>
    <x v="1"/>
    <x v="0"/>
    <x v="0"/>
    <x v="0"/>
    <s v="SI"/>
    <s v="20 a 23"/>
    <n v="1"/>
    <n v="1"/>
    <n v="1"/>
    <n v="1"/>
  </r>
  <r>
    <x v="1"/>
    <s v="Nacional"/>
    <s v="Texaco-Hav."/>
    <s v="N/A"/>
    <n v="3000"/>
    <x v="0"/>
    <x v="1"/>
    <x v="1"/>
    <x v="0"/>
    <x v="0"/>
    <x v="0"/>
    <s v="SI"/>
    <s v="20 a 23"/>
    <n v="1"/>
    <n v="1"/>
    <n v="3"/>
    <n v="4"/>
  </r>
  <r>
    <x v="1"/>
    <s v="Nacional"/>
    <s v="Texaco-Hav."/>
    <s v="N/A"/>
    <n v="3000"/>
    <x v="1"/>
    <x v="1"/>
    <x v="1"/>
    <x v="0"/>
    <x v="1"/>
    <x v="0"/>
    <s v="SI"/>
    <s v="20 a 23"/>
    <n v="1"/>
    <n v="1"/>
    <n v="1"/>
    <n v="1"/>
  </r>
  <r>
    <x v="1"/>
    <s v="Nacional"/>
    <s v="Texaco-Hav."/>
    <s v="N/A"/>
    <n v="5000"/>
    <x v="1"/>
    <x v="0"/>
    <x v="1"/>
    <x v="0"/>
    <x v="1"/>
    <x v="0"/>
    <s v="SI"/>
    <s v="20 a 23"/>
    <n v="1"/>
    <n v="1"/>
    <n v="1"/>
    <n v="1"/>
  </r>
  <r>
    <x v="1"/>
    <s v="Extranjero"/>
    <s v="N/A"/>
    <s v="Penzoil"/>
    <n v="4000"/>
    <x v="1"/>
    <x v="0"/>
    <x v="1"/>
    <x v="0"/>
    <x v="0"/>
    <x v="0"/>
    <s v="NO"/>
    <m/>
    <m/>
    <m/>
    <m/>
    <m/>
  </r>
  <r>
    <x v="1"/>
    <s v="Extranjero"/>
    <s v="N/A"/>
    <s v="PDV"/>
    <n v="4000"/>
    <x v="1"/>
    <x v="0"/>
    <x v="1"/>
    <x v="0"/>
    <x v="0"/>
    <x v="0"/>
    <s v="SI"/>
    <s v="23 a 26"/>
    <n v="1"/>
    <n v="1"/>
    <n v="1"/>
    <n v="1"/>
  </r>
  <r>
    <x v="1"/>
    <s v="Extranjero"/>
    <s v="N/A"/>
    <s v="Penzoil"/>
    <n v="5000"/>
    <x v="1"/>
    <x v="0"/>
    <x v="1"/>
    <x v="0"/>
    <x v="0"/>
    <x v="0"/>
    <s v="NO"/>
    <m/>
    <m/>
    <m/>
    <m/>
    <m/>
  </r>
  <r>
    <x v="1"/>
    <s v="Extranjero"/>
    <s v="N/A"/>
    <s v="Penzoil"/>
    <n v="3000"/>
    <x v="1"/>
    <x v="0"/>
    <x v="1"/>
    <x v="0"/>
    <x v="1"/>
    <x v="0"/>
    <s v="SI"/>
    <s v="20 a 23"/>
    <n v="1"/>
    <n v="1"/>
    <n v="1"/>
    <n v="1"/>
  </r>
  <r>
    <x v="1"/>
    <s v="Nacional"/>
    <s v="Texaco-Hav."/>
    <s v="N/A"/>
    <n v="4000"/>
    <x v="1"/>
    <x v="0"/>
    <x v="1"/>
    <x v="0"/>
    <x v="0"/>
    <x v="0"/>
    <s v="NO"/>
    <m/>
    <m/>
    <m/>
    <m/>
    <m/>
  </r>
  <r>
    <x v="1"/>
    <s v="Extranjero"/>
    <s v="N/A"/>
    <s v="Penzoil"/>
    <n v="5000"/>
    <x v="1"/>
    <x v="0"/>
    <x v="1"/>
    <x v="0"/>
    <x v="0"/>
    <x v="0"/>
    <s v="SI"/>
    <s v="20 a 23"/>
    <n v="1"/>
    <n v="1"/>
    <n v="2"/>
    <n v="1"/>
  </r>
  <r>
    <x v="1"/>
    <s v="Extranjero"/>
    <s v="N/A"/>
    <s v="Penzoil"/>
    <n v="5000"/>
    <x v="1"/>
    <x v="0"/>
    <x v="1"/>
    <x v="1"/>
    <x v="0"/>
    <x v="0"/>
    <s v="SI"/>
    <s v="23 a 26"/>
    <n v="1"/>
    <n v="1"/>
    <n v="1"/>
    <n v="1"/>
  </r>
  <r>
    <x v="1"/>
    <s v="Extranjero"/>
    <s v="N/A"/>
    <s v="Chevron"/>
    <n v="4000"/>
    <x v="1"/>
    <x v="0"/>
    <x v="1"/>
    <x v="0"/>
    <x v="1"/>
    <x v="0"/>
    <s v="SI"/>
    <s v="20 a 23"/>
    <n v="1"/>
    <n v="1"/>
    <n v="1"/>
    <n v="1"/>
  </r>
  <r>
    <x v="1"/>
    <s v="Extranjero"/>
    <s v="N/A"/>
    <s v="Kendall"/>
    <n v="3000"/>
    <x v="1"/>
    <x v="0"/>
    <x v="1"/>
    <x v="0"/>
    <x v="0"/>
    <x v="0"/>
    <s v="NO"/>
    <m/>
    <m/>
    <m/>
    <m/>
    <m/>
  </r>
  <r>
    <x v="1"/>
    <s v="Nacional"/>
    <s v="Texaco-Hav."/>
    <s v="N/A"/>
    <n v="5000"/>
    <x v="1"/>
    <x v="1"/>
    <x v="0"/>
    <x v="0"/>
    <x v="0"/>
    <x v="0"/>
    <s v="SI"/>
    <s v="20 a 23"/>
    <n v="2"/>
    <n v="2"/>
    <n v="2"/>
    <n v="4"/>
  </r>
  <r>
    <x v="1"/>
    <s v="Extranjero"/>
    <s v="N/A"/>
    <s v="Castrol"/>
    <n v="5000"/>
    <x v="1"/>
    <x v="0"/>
    <x v="1"/>
    <x v="1"/>
    <x v="0"/>
    <x v="0"/>
    <s v="SI"/>
    <s v="26 a 29"/>
    <n v="1"/>
    <n v="1"/>
    <n v="1"/>
    <n v="1"/>
  </r>
  <r>
    <x v="1"/>
    <s v="Extranjero"/>
    <s v="N/A"/>
    <s v="Amalie"/>
    <n v="5000"/>
    <x v="0"/>
    <x v="0"/>
    <x v="1"/>
    <x v="0"/>
    <x v="0"/>
    <x v="0"/>
    <s v="SI"/>
    <s v="20 a 23"/>
    <n v="2"/>
    <n v="1"/>
    <n v="1"/>
    <n v="1"/>
  </r>
  <r>
    <x v="1"/>
    <s v="Extranjero"/>
    <s v="N/A"/>
    <s v="Horse Power"/>
    <n v="5000"/>
    <x v="1"/>
    <x v="0"/>
    <x v="0"/>
    <x v="0"/>
    <x v="0"/>
    <x v="0"/>
    <s v="SI"/>
    <s v="23 a 26"/>
    <n v="1"/>
    <n v="2"/>
    <n v="2"/>
    <n v="3"/>
  </r>
  <r>
    <x v="1"/>
    <s v="Nacional"/>
    <s v="Valvoline"/>
    <s v="N/A"/>
    <n v="7000"/>
    <x v="1"/>
    <x v="0"/>
    <x v="0"/>
    <x v="1"/>
    <x v="0"/>
    <x v="0"/>
    <s v="NO"/>
    <m/>
    <m/>
    <m/>
    <m/>
    <m/>
  </r>
  <r>
    <x v="1"/>
    <s v="Extranjero"/>
    <s v="N/A"/>
    <s v="Mobil"/>
    <n v="5000"/>
    <x v="1"/>
    <x v="0"/>
    <x v="1"/>
    <x v="1"/>
    <x v="0"/>
    <x v="0"/>
    <s v="SI"/>
    <s v="20 a 23"/>
    <n v="2"/>
    <n v="1"/>
    <n v="1"/>
    <n v="1"/>
  </r>
  <r>
    <x v="1"/>
    <s v="Extranjero"/>
    <s v="N/A"/>
    <s v="Penzoil"/>
    <n v="4000"/>
    <x v="0"/>
    <x v="1"/>
    <x v="1"/>
    <x v="0"/>
    <x v="0"/>
    <x v="0"/>
    <s v="SI"/>
    <s v="23 a 26"/>
    <n v="2"/>
    <n v="2"/>
    <n v="3"/>
    <n v="3"/>
  </r>
  <r>
    <x v="1"/>
    <s v="Nacional"/>
    <s v="Texaco-Hav."/>
    <s v="N/A"/>
    <n v="5000"/>
    <x v="1"/>
    <x v="0"/>
    <x v="1"/>
    <x v="0"/>
    <x v="0"/>
    <x v="0"/>
    <s v="SI"/>
    <s v="23 a 26"/>
    <n v="2"/>
    <n v="2"/>
    <n v="3"/>
    <n v="3"/>
  </r>
  <r>
    <x v="1"/>
    <s v="Extranjero"/>
    <s v="N/A"/>
    <s v="Penzoil"/>
    <n v="5000"/>
    <x v="1"/>
    <x v="0"/>
    <x v="1"/>
    <x v="0"/>
    <x v="0"/>
    <x v="0"/>
    <s v="SI"/>
    <s v="20 a 23"/>
    <n v="1"/>
    <n v="1"/>
    <n v="1"/>
    <n v="1"/>
  </r>
  <r>
    <x v="1"/>
    <s v="Nacional"/>
    <s v="Texaco-Hav."/>
    <s v="N/A"/>
    <n v="3000"/>
    <x v="0"/>
    <x v="0"/>
    <x v="0"/>
    <x v="0"/>
    <x v="0"/>
    <x v="0"/>
    <s v="SI"/>
    <s v="20 a 23"/>
    <n v="1"/>
    <n v="1"/>
    <n v="1"/>
    <n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00">
  <r>
    <x v="0"/>
    <s v="Extranjero"/>
    <s v="N/A"/>
    <s v="Penzoil"/>
    <n v="5000"/>
    <s v="Precio"/>
    <s v="Calidad"/>
    <s v="Experiencia"/>
    <s v="N/A"/>
    <s v="N/A"/>
    <s v="N/A"/>
    <x v="0"/>
    <x v="0"/>
    <x v="0"/>
    <n v="2"/>
    <n v="2"/>
    <n v="2"/>
  </r>
  <r>
    <x v="1"/>
    <s v="Extranjero"/>
    <s v="N/A"/>
    <s v="Terpel"/>
    <n v="6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Experiencia"/>
    <s v="N/A"/>
    <s v="N/A"/>
    <s v="N/A"/>
    <x v="0"/>
    <x v="0"/>
    <x v="1"/>
    <n v="1"/>
    <n v="1"/>
    <n v="1"/>
  </r>
  <r>
    <x v="0"/>
    <s v="Indiferente"/>
    <s v="Valvoline"/>
    <s v="Amalie"/>
    <n v="5000"/>
    <s v="Precio"/>
    <s v="Calidad"/>
    <s v="N/A"/>
    <s v="N/A"/>
    <s v="Recomendación de Otras Personas"/>
    <s v="N/A"/>
    <x v="0"/>
    <x v="1"/>
    <x v="1"/>
    <n v="1"/>
    <n v="1"/>
    <n v="1"/>
  </r>
  <r>
    <x v="1"/>
    <s v="Extranjero"/>
    <s v="N/A"/>
    <s v="Kendall"/>
    <n v="5000"/>
    <s v="Precio"/>
    <s v="Calidad"/>
    <s v="N/A"/>
    <s v="Duracion"/>
    <s v="N/A"/>
    <s v="N/A"/>
    <x v="0"/>
    <x v="0"/>
    <x v="1"/>
    <n v="1"/>
    <n v="1"/>
    <n v="1"/>
  </r>
  <r>
    <x v="1"/>
    <s v="Extranjero"/>
    <s v="N/A"/>
    <s v="Amalie"/>
    <n v="5000"/>
    <s v="Precio"/>
    <s v="Calidad"/>
    <s v="N/A"/>
    <s v="Duracion"/>
    <s v="N/A"/>
    <s v="N/A"/>
    <x v="0"/>
    <x v="0"/>
    <x v="1"/>
    <n v="1"/>
    <n v="1"/>
    <n v="1"/>
  </r>
  <r>
    <x v="1"/>
    <s v="Extranjero"/>
    <s v="N/A"/>
    <s v="Esson"/>
    <n v="5000"/>
    <s v="Precio"/>
    <s v="Calidad"/>
    <s v="Experiencia"/>
    <s v="N/A"/>
    <s v="N/A"/>
    <s v="N/A"/>
    <x v="0"/>
    <x v="0"/>
    <x v="1"/>
    <n v="1"/>
    <n v="1"/>
    <n v="1"/>
  </r>
  <r>
    <x v="1"/>
    <s v="Extranjero"/>
    <s v="N/A"/>
    <s v="Mobi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Kendall"/>
    <n v="5000"/>
    <s v="Precio"/>
    <s v="Calidad"/>
    <s v="N/A"/>
    <s v="N/A"/>
    <s v="Recomendación de Otras Personas"/>
    <s v="N/A"/>
    <x v="0"/>
    <x v="1"/>
    <x v="0"/>
    <n v="2"/>
    <n v="2"/>
    <n v="2"/>
  </r>
  <r>
    <x v="1"/>
    <s v="Extranjero"/>
    <s v="N/A"/>
    <s v="Kendall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Mobil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Experiencia"/>
    <s v="N/A"/>
    <s v="N/A"/>
    <s v="N/A"/>
    <x v="0"/>
    <x v="1"/>
    <x v="1"/>
    <n v="1"/>
    <n v="1"/>
    <n v="1"/>
  </r>
  <r>
    <x v="0"/>
    <s v="Extranjero"/>
    <s v="N/A"/>
    <s v="Penzoil"/>
    <n v="5000"/>
    <s v="Precio"/>
    <s v="Calidad"/>
    <s v="Experiencia"/>
    <s v="N/A"/>
    <s v="N/A"/>
    <s v="N/A"/>
    <x v="0"/>
    <x v="1"/>
    <x v="1"/>
    <n v="1"/>
    <n v="1"/>
    <n v="1"/>
  </r>
  <r>
    <x v="0"/>
    <s v="Extranjero"/>
    <s v="N/A"/>
    <s v="Amalie"/>
    <n v="5000"/>
    <s v="Precio"/>
    <s v="Calidad"/>
    <s v="N/A"/>
    <s v="N/A"/>
    <s v="Recomendación de Otras Personas"/>
    <s v="N/A"/>
    <x v="0"/>
    <x v="1"/>
    <x v="0"/>
    <n v="2"/>
    <n v="2"/>
    <n v="2"/>
  </r>
  <r>
    <x v="1"/>
    <s v="Extranjero"/>
    <s v="N/A"/>
    <s v="Penzoil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Terpel"/>
    <n v="6000"/>
    <s v="Precio"/>
    <s v="Calidad"/>
    <s v="N/A"/>
    <s v="Duracion"/>
    <s v="N/A"/>
    <s v="N/A"/>
    <x v="0"/>
    <x v="1"/>
    <x v="1"/>
    <n v="1"/>
    <n v="1"/>
    <n v="1"/>
  </r>
  <r>
    <x v="1"/>
    <s v="Indiferente"/>
    <s v="Texaco-Hav."/>
    <s v="Esson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Experiencia"/>
    <s v="N/A"/>
    <s v="N/A"/>
    <s v="N/A"/>
    <x v="0"/>
    <x v="1"/>
    <x v="0"/>
    <n v="2"/>
    <n v="2"/>
    <n v="2"/>
  </r>
  <r>
    <x v="1"/>
    <s v="Extranjero"/>
    <s v="N/A"/>
    <s v="Horse Power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Experiencia"/>
    <s v="N/A"/>
    <s v="N/A"/>
    <s v="N/A"/>
    <x v="1"/>
    <x v="2"/>
    <x v="2"/>
    <m/>
    <m/>
    <m/>
  </r>
  <r>
    <x v="1"/>
    <s v="Extranjero"/>
    <s v="N/A"/>
    <s v="Kendall"/>
    <n v="5000"/>
    <s v="Precio"/>
    <s v="Calidad"/>
    <s v="N/A"/>
    <s v="Duracion"/>
    <s v="N/A"/>
    <s v="N/A"/>
    <x v="0"/>
    <x v="1"/>
    <x v="1"/>
    <n v="1"/>
    <n v="1"/>
    <n v="1"/>
  </r>
  <r>
    <x v="0"/>
    <s v="Extranjero"/>
    <s v="N/A"/>
    <s v="Penzoil"/>
    <n v="5000"/>
    <s v="Precio"/>
    <s v="Calidad"/>
    <s v="N/A"/>
    <s v="N/A"/>
    <s v="Recomendación de Otras Personas"/>
    <s v="N/A"/>
    <x v="0"/>
    <x v="0"/>
    <x v="1"/>
    <n v="1"/>
    <n v="1"/>
    <n v="1"/>
  </r>
  <r>
    <x v="1"/>
    <s v="Extranjero"/>
    <s v="N/A"/>
    <s v="Kendal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Mobil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N/A"/>
    <s v="Recomendación de Otras Personas"/>
    <s v="N/A"/>
    <x v="0"/>
    <x v="1"/>
    <x v="1"/>
    <n v="1"/>
    <n v="1"/>
    <n v="1"/>
  </r>
  <r>
    <x v="1"/>
    <s v="Extranjero"/>
    <s v="N/A"/>
    <s v="Horse Power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Terpel"/>
    <n v="6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Terpel"/>
    <n v="6000"/>
    <s v="Precio"/>
    <s v="Calidad"/>
    <s v="N/A"/>
    <s v="Duracion"/>
    <s v="N/A"/>
    <s v="N/A"/>
    <x v="0"/>
    <x v="1"/>
    <x v="0"/>
    <n v="2"/>
    <n v="2"/>
    <n v="2"/>
  </r>
  <r>
    <x v="1"/>
    <s v="Extranjero"/>
    <s v="N/A"/>
    <s v="Amalie"/>
    <n v="5000"/>
    <s v="Precio"/>
    <s v="Calidad"/>
    <s v="N/A"/>
    <s v="Duracion"/>
    <s v="N/A"/>
    <s v="N/A"/>
    <x v="0"/>
    <x v="1"/>
    <x v="1"/>
    <n v="1"/>
    <n v="1"/>
    <n v="1"/>
  </r>
  <r>
    <x v="0"/>
    <s v="Extranjero"/>
    <s v="N/A"/>
    <s v="Esson"/>
    <n v="5000"/>
    <s v="Precio"/>
    <s v="Calidad"/>
    <s v="Experiencia"/>
    <s v="N/A"/>
    <s v="N/A"/>
    <s v="N/A"/>
    <x v="0"/>
    <x v="1"/>
    <x v="1"/>
    <n v="1"/>
    <n v="1"/>
    <n v="1"/>
  </r>
  <r>
    <x v="0"/>
    <s v="Indiferente"/>
    <s v="Texaco-Hav."/>
    <s v="Kendall"/>
    <n v="5000"/>
    <s v="Precio"/>
    <s v="Calidad"/>
    <s v="Experiencia"/>
    <s v="N/A"/>
    <s v="N/A"/>
    <s v="N/A"/>
    <x v="0"/>
    <x v="0"/>
    <x v="0"/>
    <n v="2"/>
    <n v="2"/>
    <n v="2"/>
  </r>
  <r>
    <x v="1"/>
    <s v="Extranjero"/>
    <s v="N/A"/>
    <s v="Mobi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Duracion"/>
    <s v="N/A"/>
    <s v="N/A"/>
    <x v="0"/>
    <x v="0"/>
    <x v="1"/>
    <n v="1"/>
    <n v="1"/>
    <n v="1"/>
  </r>
  <r>
    <x v="1"/>
    <s v="Extranjero"/>
    <s v="N/A"/>
    <s v="Kendal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Terpel"/>
    <n v="6000"/>
    <s v="Precio"/>
    <s v="Calidad"/>
    <s v="N/A"/>
    <s v="Duracion"/>
    <s v="N/A"/>
    <s v="N/A"/>
    <x v="0"/>
    <x v="1"/>
    <x v="1"/>
    <n v="1"/>
    <n v="1"/>
    <n v="1"/>
  </r>
  <r>
    <x v="0"/>
    <s v="Indiferente"/>
    <s v="Texaco-Hav."/>
    <s v="Esson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Horse Power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Terpel"/>
    <n v="6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Mobil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Kendall"/>
    <n v="5000"/>
    <s v="Precio"/>
    <s v="Calidad"/>
    <s v="N/A"/>
    <s v="Duracion"/>
    <s v="N/A"/>
    <s v="N/A"/>
    <x v="0"/>
    <x v="1"/>
    <x v="1"/>
    <n v="1"/>
    <n v="1"/>
    <n v="1"/>
  </r>
  <r>
    <x v="0"/>
    <s v="Extranjero"/>
    <s v="N/A"/>
    <s v="Penzoil"/>
    <n v="5000"/>
    <s v="Precio"/>
    <s v="Calidad"/>
    <s v="Experiencia"/>
    <s v="N/A"/>
    <s v="N/A"/>
    <s v="N/A"/>
    <x v="0"/>
    <x v="0"/>
    <x v="1"/>
    <n v="1"/>
    <n v="1"/>
    <n v="1"/>
  </r>
  <r>
    <x v="1"/>
    <s v="Extranjero"/>
    <s v="N/A"/>
    <s v="Esson"/>
    <n v="5000"/>
    <s v="Precio"/>
    <s v="Calidad"/>
    <s v="N/A"/>
    <s v="N/A"/>
    <s v="Recomendación de Otras Personas"/>
    <s v="N/A"/>
    <x v="0"/>
    <x v="0"/>
    <x v="1"/>
    <n v="1"/>
    <n v="1"/>
    <n v="1"/>
  </r>
  <r>
    <x v="1"/>
    <s v="Extranjero"/>
    <s v="N/A"/>
    <s v="Mobil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Duracion"/>
    <s v="N/A"/>
    <s v="N/A"/>
    <x v="0"/>
    <x v="1"/>
    <x v="1"/>
    <n v="1"/>
    <n v="1"/>
    <n v="2"/>
  </r>
  <r>
    <x v="1"/>
    <s v="Extranjero"/>
    <s v="N/A"/>
    <s v="Kendal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Experiencia"/>
    <s v="N/A"/>
    <s v="N/A"/>
    <s v="N/A"/>
    <x v="1"/>
    <x v="2"/>
    <x v="2"/>
    <m/>
    <m/>
    <m/>
  </r>
  <r>
    <x v="0"/>
    <s v="Extranjero"/>
    <s v="N/A"/>
    <s v="Amalie"/>
    <n v="5000"/>
    <s v="Precio"/>
    <s v="Calidad"/>
    <s v="N/A"/>
    <s v="Duracion"/>
    <s v="N/A"/>
    <s v="N/A"/>
    <x v="0"/>
    <x v="0"/>
    <x v="1"/>
    <n v="1"/>
    <n v="1"/>
    <n v="1"/>
  </r>
  <r>
    <x v="1"/>
    <s v="Indiferente"/>
    <s v="Texaco-Hav."/>
    <s v="Penzoi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Kendal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Kendall"/>
    <n v="5000"/>
    <s v="Precio"/>
    <s v="Calidad"/>
    <s v="Experiencia"/>
    <s v="N/A"/>
    <s v="N/A"/>
    <s v="N/A"/>
    <x v="0"/>
    <x v="1"/>
    <x v="0"/>
    <n v="2"/>
    <n v="2"/>
    <n v="2"/>
  </r>
  <r>
    <x v="1"/>
    <s v="Extranjero"/>
    <s v="N/A"/>
    <s v="Kendall"/>
    <n v="5000"/>
    <s v="Precio"/>
    <s v="Calidad"/>
    <s v="Experiencia"/>
    <s v="N/A"/>
    <s v="N/A"/>
    <s v="N/A"/>
    <x v="0"/>
    <x v="0"/>
    <x v="1"/>
    <n v="1"/>
    <n v="1"/>
    <n v="1"/>
  </r>
  <r>
    <x v="0"/>
    <s v="Extranjero"/>
    <s v="N/A"/>
    <s v="Esson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Terpel"/>
    <n v="6000"/>
    <s v="Precio"/>
    <s v="Calidad"/>
    <s v="N/A"/>
    <s v="Duracion"/>
    <s v="N/A"/>
    <s v="N/A"/>
    <x v="0"/>
    <x v="1"/>
    <x v="1"/>
    <n v="2"/>
    <n v="1"/>
    <n v="2"/>
  </r>
  <r>
    <x v="1"/>
    <s v="Extranjero"/>
    <s v="N/A"/>
    <s v="Amalie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Mobil"/>
    <n v="5000"/>
    <s v="Precio"/>
    <s v="Calidad"/>
    <s v="N/A"/>
    <s v="Duracion"/>
    <s v="N/A"/>
    <s v="N/A"/>
    <x v="0"/>
    <x v="0"/>
    <x v="1"/>
    <n v="1"/>
    <n v="1"/>
    <n v="1"/>
  </r>
  <r>
    <x v="1"/>
    <s v="Extranjero"/>
    <s v="N/A"/>
    <s v="Kendall"/>
    <n v="5000"/>
    <s v="Precio"/>
    <s v="Calidad"/>
    <s v="Experiencia"/>
    <s v="N/A"/>
    <s v="N/A"/>
    <s v="N/A"/>
    <x v="0"/>
    <x v="0"/>
    <x v="1"/>
    <n v="1"/>
    <n v="1"/>
    <n v="1"/>
  </r>
  <r>
    <x v="1"/>
    <s v="Extranjero"/>
    <s v="N/A"/>
    <s v="Terpel"/>
    <n v="6000"/>
    <s v="Precio"/>
    <s v="Calidad"/>
    <s v="N/A"/>
    <s v="Duracion"/>
    <s v="N/A"/>
    <s v="N/A"/>
    <x v="0"/>
    <x v="1"/>
    <x v="1"/>
    <n v="1"/>
    <n v="1"/>
    <n v="2"/>
  </r>
  <r>
    <x v="1"/>
    <s v="Extranjero"/>
    <s v="N/A"/>
    <s v="Terpel"/>
    <n v="6000"/>
    <s v="Precio"/>
    <s v="Calidad"/>
    <s v="N/A"/>
    <s v="Duracion"/>
    <s v="N/A"/>
    <s v="N/A"/>
    <x v="0"/>
    <x v="1"/>
    <x v="1"/>
    <n v="1"/>
    <n v="1"/>
    <n v="1"/>
  </r>
  <r>
    <x v="1"/>
    <s v="Nacional"/>
    <s v="Texaco-Hav."/>
    <s v="N/A"/>
    <n v="5000"/>
    <s v="Precio"/>
    <s v="Calidad"/>
    <s v="N/A"/>
    <s v="Duracion"/>
    <s v="N/A"/>
    <s v="N/A"/>
    <x v="0"/>
    <x v="1"/>
    <x v="1"/>
    <n v="1"/>
    <n v="1"/>
    <n v="1"/>
  </r>
  <r>
    <x v="0"/>
    <s v="Extranjero"/>
    <s v="N/A"/>
    <s v="Penzoil"/>
    <n v="5000"/>
    <s v="Precio"/>
    <s v="Calidad"/>
    <s v="N/A"/>
    <s v="Duracion"/>
    <s v="N/A"/>
    <s v="N/A"/>
    <x v="1"/>
    <x v="2"/>
    <x v="2"/>
    <m/>
    <m/>
    <m/>
  </r>
  <r>
    <x v="1"/>
    <s v="Extranjero"/>
    <s v="N/A"/>
    <s v="Penzoil"/>
    <n v="5000"/>
    <s v="Precio"/>
    <s v="Calidad"/>
    <s v="Experiencia"/>
    <s v="N/A"/>
    <s v="N/A"/>
    <s v="N/A"/>
    <x v="0"/>
    <x v="1"/>
    <x v="1"/>
    <n v="1"/>
    <n v="1"/>
    <n v="2"/>
  </r>
  <r>
    <x v="1"/>
    <s v="Nacional"/>
    <s v="Valvoline"/>
    <s v="N/A"/>
    <n v="5000"/>
    <s v="Precio"/>
    <s v="Calidad"/>
    <s v="N/A"/>
    <s v="N/A"/>
    <s v="N/A"/>
    <s v="N/A"/>
    <x v="0"/>
    <x v="0"/>
    <x v="1"/>
    <n v="1"/>
    <n v="1"/>
    <n v="2"/>
  </r>
  <r>
    <x v="1"/>
    <s v="Extranjero"/>
    <s v="N/A"/>
    <s v="Penzoil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Duracion"/>
    <s v="N/A"/>
    <s v="N/A"/>
    <x v="1"/>
    <x v="2"/>
    <x v="2"/>
    <m/>
    <m/>
    <m/>
  </r>
  <r>
    <x v="1"/>
    <s v="Extranjero"/>
    <s v="N/A"/>
    <s v="Amalie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Esson"/>
    <n v="5000"/>
    <s v="Precio"/>
    <s v="Calidad"/>
    <s v="N/A"/>
    <s v="N/A"/>
    <s v="Recomendación de Otras Personas"/>
    <s v="N/A"/>
    <x v="0"/>
    <x v="0"/>
    <x v="1"/>
    <n v="1"/>
    <n v="1"/>
    <n v="1"/>
  </r>
  <r>
    <x v="1"/>
    <s v="Extranjero"/>
    <s v="N/A"/>
    <s v="Penzoil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Experiencia"/>
    <s v="N/A"/>
    <s v="N/A"/>
    <s v="N/A"/>
    <x v="0"/>
    <x v="1"/>
    <x v="1"/>
    <n v="1"/>
    <n v="1"/>
    <n v="1"/>
  </r>
  <r>
    <x v="0"/>
    <s v="Extranjero"/>
    <s v="N/A"/>
    <s v="Esson"/>
    <n v="5000"/>
    <s v="Precio"/>
    <s v="Calidad"/>
    <s v="N/A"/>
    <s v="N/A"/>
    <s v="Recomendación de Otras Personas"/>
    <s v="N/A"/>
    <x v="0"/>
    <x v="0"/>
    <x v="0"/>
    <n v="2"/>
    <n v="2"/>
    <n v="2"/>
  </r>
  <r>
    <x v="1"/>
    <s v="Extranjero"/>
    <s v="N/A"/>
    <s v="Kendal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Kendall"/>
    <n v="5000"/>
    <s v="Precio"/>
    <s v="Calidad"/>
    <s v="N/A"/>
    <s v="Duracion"/>
    <s v="N/A"/>
    <s v="N/A"/>
    <x v="0"/>
    <x v="1"/>
    <x v="1"/>
    <n v="1"/>
    <n v="1"/>
    <n v="1"/>
  </r>
  <r>
    <x v="0"/>
    <s v="Extranjero"/>
    <s v="N/A"/>
    <s v="Kendall"/>
    <n v="5000"/>
    <s v="Precio"/>
    <s v="Calidad"/>
    <s v="N/A"/>
    <s v="N/A"/>
    <s v="Recomendación de Otras Personas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Experiencia"/>
    <s v="N/A"/>
    <s v="N/A"/>
    <s v="N/A"/>
    <x v="0"/>
    <x v="1"/>
    <x v="1"/>
    <n v="1"/>
    <n v="1"/>
    <n v="1"/>
  </r>
  <r>
    <x v="1"/>
    <s v="Indiferente"/>
    <s v="Texaco-Hav."/>
    <s v="Kendal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Esson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Kendall"/>
    <n v="5000"/>
    <s v="Precio"/>
    <s v="Calidad"/>
    <s v="Experiencia"/>
    <s v="N/A"/>
    <s v="N/A"/>
    <s v="N/A"/>
    <x v="0"/>
    <x v="1"/>
    <x v="1"/>
    <n v="1"/>
    <n v="1"/>
    <n v="2"/>
  </r>
  <r>
    <x v="1"/>
    <s v="Extranjero"/>
    <s v="N/A"/>
    <s v="Penzoil"/>
    <n v="5000"/>
    <s v="Precio"/>
    <s v="Calidad"/>
    <s v="Experiencia"/>
    <s v="N/A"/>
    <s v="N/A"/>
    <s v="N/A"/>
    <x v="0"/>
    <x v="0"/>
    <x v="0"/>
    <n v="2"/>
    <n v="2"/>
    <n v="2"/>
  </r>
  <r>
    <x v="1"/>
    <s v="Extranjero"/>
    <s v="N/A"/>
    <s v="Terpel"/>
    <n v="6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Terpel"/>
    <n v="6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Esson"/>
    <n v="5000"/>
    <s v="Precio"/>
    <s v="Calidad"/>
    <s v="N/A"/>
    <s v="N/A"/>
    <s v="Recomendación de Otras Personas"/>
    <s v="N/A"/>
    <x v="0"/>
    <x v="1"/>
    <x v="0"/>
    <n v="2"/>
    <n v="2"/>
    <n v="2"/>
  </r>
  <r>
    <x v="0"/>
    <s v="Extranjero"/>
    <s v="N/A"/>
    <s v="Esson"/>
    <n v="5000"/>
    <s v="Precio"/>
    <s v="Calidad"/>
    <s v="N/A"/>
    <s v="N/A"/>
    <s v="Recomendación de Otras Personas"/>
    <s v="N/A"/>
    <x v="1"/>
    <x v="2"/>
    <x v="2"/>
    <m/>
    <m/>
    <m/>
  </r>
  <r>
    <x v="0"/>
    <s v="Extranjero"/>
    <s v="N/A"/>
    <s v="Penzoi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Terpel"/>
    <n v="6000"/>
    <s v="N/A"/>
    <s v="Calidad"/>
    <s v="N/A"/>
    <s v="Duracion"/>
    <s v="N/A"/>
    <s v="N/A"/>
    <x v="0"/>
    <x v="1"/>
    <x v="1"/>
    <n v="1"/>
    <n v="1"/>
    <n v="1"/>
  </r>
  <r>
    <x v="1"/>
    <s v="Nacional"/>
    <s v="Texaco-Hav."/>
    <s v="N/A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Amalie"/>
    <n v="5000"/>
    <s v="Precio"/>
    <s v="Calidad"/>
    <s v="N/A"/>
    <s v="Duracion"/>
    <s v="N/A"/>
    <s v="N/A"/>
    <x v="0"/>
    <x v="1"/>
    <x v="1"/>
    <n v="1"/>
    <n v="1"/>
    <n v="1"/>
  </r>
  <r>
    <x v="0"/>
    <s v="Extranjero"/>
    <s v="N/A"/>
    <s v="Penzoil"/>
    <n v="5000"/>
    <s v="Precio"/>
    <s v="Calidad"/>
    <s v="N/A"/>
    <s v="Duracion"/>
    <s v="N/A"/>
    <s v="N/A"/>
    <x v="0"/>
    <x v="0"/>
    <x v="1"/>
    <n v="1"/>
    <n v="1"/>
    <n v="1"/>
  </r>
  <r>
    <x v="1"/>
    <s v="Extranjero"/>
    <s v="N/A"/>
    <s v="Esson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Terpel"/>
    <n v="6000"/>
    <s v="N/A"/>
    <s v="Calidad"/>
    <s v="N/A"/>
    <s v="Duracion"/>
    <s v="N/A"/>
    <s v="N/A"/>
    <x v="0"/>
    <x v="1"/>
    <x v="1"/>
    <n v="1"/>
    <n v="1"/>
    <n v="1"/>
  </r>
  <r>
    <x v="1"/>
    <s v="Extranjero"/>
    <s v="N/A"/>
    <s v="Terpel"/>
    <n v="6000"/>
    <s v="N/A"/>
    <s v="Calidad"/>
    <s v="N/A"/>
    <s v="Duracion"/>
    <s v="N/A"/>
    <s v="N/A"/>
    <x v="0"/>
    <x v="1"/>
    <x v="1"/>
    <n v="1"/>
    <n v="1"/>
    <n v="1"/>
  </r>
  <r>
    <x v="1"/>
    <s v="Extranjero"/>
    <s v="N/A"/>
    <s v="Terpel"/>
    <n v="6000"/>
    <s v="Precio"/>
    <s v="Calidad"/>
    <s v="N/A"/>
    <s v="N/A"/>
    <s v="N/A"/>
    <s v="N/A"/>
    <x v="0"/>
    <x v="0"/>
    <x v="1"/>
    <n v="1"/>
    <n v="1"/>
    <n v="1"/>
  </r>
  <r>
    <x v="1"/>
    <s v="Extranjero"/>
    <s v="N/A"/>
    <s v="Penzoi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Amalie"/>
    <n v="5000"/>
    <s v="Precio"/>
    <s v="N/A"/>
    <s v="Experiencia"/>
    <s v="Duracion"/>
    <s v="N/A"/>
    <s v="N/A"/>
    <x v="0"/>
    <x v="0"/>
    <x v="1"/>
    <n v="1"/>
    <n v="1"/>
    <n v="1"/>
  </r>
  <r>
    <x v="1"/>
    <s v="Extranjero"/>
    <s v="N/A"/>
    <s v="Penzoil"/>
    <n v="5000"/>
    <s v="Precio"/>
    <s v="Calidad"/>
    <s v="N/A"/>
    <s v="Duracion"/>
    <s v="N/A"/>
    <s v="N/A"/>
    <x v="0"/>
    <x v="1"/>
    <x v="1"/>
    <n v="1"/>
    <n v="1"/>
    <n v="1"/>
  </r>
  <r>
    <x v="0"/>
    <s v="Extranjero"/>
    <s v="N/A"/>
    <s v="Penzoil"/>
    <n v="5000"/>
    <s v="N/A"/>
    <s v="Calidad"/>
    <s v="Experiencia"/>
    <s v="Duracion"/>
    <s v="N/A"/>
    <s v="N/A"/>
    <x v="0"/>
    <x v="1"/>
    <x v="1"/>
    <n v="1"/>
    <n v="1"/>
    <n v="1"/>
  </r>
  <r>
    <x v="1"/>
    <s v="Extranjero"/>
    <s v="N/A"/>
    <s v="Amalie"/>
    <n v="5000"/>
    <s v="Precio"/>
    <s v="Calidad"/>
    <s v="N/A"/>
    <s v="Duracion"/>
    <s v="N/A"/>
    <s v="N/A"/>
    <x v="0"/>
    <x v="0"/>
    <x v="1"/>
    <n v="1"/>
    <n v="1"/>
    <n v="1"/>
  </r>
  <r>
    <x v="1"/>
    <s v="Extranjero"/>
    <s v="N/A"/>
    <s v="Kendall"/>
    <n v="5000"/>
    <s v="Precio"/>
    <s v="N/A"/>
    <s v="N/A"/>
    <s v="Duracion"/>
    <s v="N/A"/>
    <s v="N/A"/>
    <x v="0"/>
    <x v="0"/>
    <x v="1"/>
    <n v="1"/>
    <n v="1"/>
    <n v="1"/>
  </r>
  <r>
    <x v="0"/>
    <s v="Nacional"/>
    <s v="Gulf"/>
    <s v="N/A"/>
    <n v="5000"/>
    <s v="Precio"/>
    <s v="Calidad"/>
    <s v="N/A"/>
    <s v="Duracion"/>
    <s v="N/A"/>
    <s v="N/A"/>
    <x v="0"/>
    <x v="1"/>
    <x v="0"/>
    <n v="2"/>
    <n v="2"/>
    <n v="2"/>
  </r>
  <r>
    <x v="1"/>
    <s v="Nacional"/>
    <s v="Texaco-Hav."/>
    <s v="N/A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Kendall"/>
    <n v="5000"/>
    <s v="Precio"/>
    <s v="Calidad"/>
    <s v="Experiencia"/>
    <s v="N/A"/>
    <s v="N/A"/>
    <s v="N/A"/>
    <x v="0"/>
    <x v="1"/>
    <x v="1"/>
    <n v="1"/>
    <n v="1"/>
    <n v="1"/>
  </r>
  <r>
    <x v="0"/>
    <s v="Extranjero"/>
    <s v="N/A"/>
    <s v="Amalie"/>
    <n v="5000"/>
    <s v="Precio"/>
    <s v="Calidad"/>
    <s v="N/A"/>
    <s v="N/A"/>
    <s v="N/A"/>
    <s v="N/A"/>
    <x v="0"/>
    <x v="0"/>
    <x v="1"/>
    <n v="1"/>
    <n v="1"/>
    <n v="1"/>
  </r>
  <r>
    <x v="1"/>
    <s v="Nacional"/>
    <s v="Texaco-Hav."/>
    <s v="N/A"/>
    <n v="5000"/>
    <s v="Precio"/>
    <s v="Calidad"/>
    <s v="N/A"/>
    <s v="Duracion"/>
    <s v="N/A"/>
    <s v="N/A"/>
    <x v="0"/>
    <x v="1"/>
    <x v="1"/>
    <n v="1"/>
    <n v="1"/>
    <n v="2"/>
  </r>
  <r>
    <x v="1"/>
    <s v="Nacional"/>
    <s v="Golden Bear"/>
    <s v="N/A"/>
    <n v="5000"/>
    <s v="Precio"/>
    <s v="Calidad"/>
    <s v="N/A"/>
    <s v="N/A"/>
    <s v="Recomendación de Otras Personas"/>
    <s v="N/A"/>
    <x v="0"/>
    <x v="1"/>
    <x v="1"/>
    <n v="1"/>
    <n v="1"/>
    <n v="1"/>
  </r>
  <r>
    <x v="0"/>
    <s v="Extranjero"/>
    <s v="N/A"/>
    <s v="Penzoil"/>
    <n v="5000"/>
    <s v="Precio"/>
    <s v="Calidad"/>
    <s v="N/A"/>
    <s v="Duracion"/>
    <s v="N/A"/>
    <s v="N/A"/>
    <x v="0"/>
    <x v="1"/>
    <x v="0"/>
    <n v="2"/>
    <n v="2"/>
    <n v="2"/>
  </r>
  <r>
    <x v="1"/>
    <s v="Indiferente"/>
    <s v="Texaco-Hav."/>
    <s v="Penzoil"/>
    <n v="5000"/>
    <s v="N/A"/>
    <s v="Calidad"/>
    <s v="N/A"/>
    <s v="N/A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N/A"/>
    <s v="N/A"/>
    <s v="N/A"/>
    <x v="0"/>
    <x v="1"/>
    <x v="1"/>
    <n v="1"/>
    <n v="1"/>
    <n v="1"/>
  </r>
  <r>
    <x v="1"/>
    <s v="Indiferente"/>
    <s v="Golden Bear"/>
    <s v="Amalie"/>
    <n v="5000"/>
    <s v="N/A"/>
    <s v="Calidad"/>
    <s v="N/A"/>
    <s v="N/A"/>
    <s v="N/A"/>
    <s v="N/A"/>
    <x v="0"/>
    <x v="0"/>
    <x v="1"/>
    <n v="1"/>
    <n v="1"/>
    <n v="2"/>
  </r>
  <r>
    <x v="1"/>
    <s v="Indiferente"/>
    <s v="Texaco-Hav."/>
    <s v="Penzoil"/>
    <n v="5000"/>
    <s v="Precio"/>
    <s v="Calidad"/>
    <s v="N/A"/>
    <s v="N/A"/>
    <s v="N/A"/>
    <s v="N/A"/>
    <x v="0"/>
    <x v="1"/>
    <x v="1"/>
    <n v="1"/>
    <n v="2"/>
    <n v="2"/>
  </r>
  <r>
    <x v="0"/>
    <s v="Nacional"/>
    <s v="Texaco-Hav."/>
    <s v="N/A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Mobil"/>
    <n v="5000"/>
    <s v="Precio"/>
    <s v="Calidad"/>
    <s v="N/A"/>
    <s v="N/A"/>
    <s v="Recomendación de Otras Personas"/>
    <s v="N/A"/>
    <x v="0"/>
    <x v="0"/>
    <x v="1"/>
    <n v="1"/>
    <n v="1"/>
    <n v="1"/>
  </r>
  <r>
    <x v="1"/>
    <s v="Extranjero"/>
    <s v="N/A"/>
    <s v="Kendall"/>
    <n v="5000"/>
    <s v="Precio"/>
    <s v="Calidad"/>
    <s v="N/A"/>
    <s v="N/A"/>
    <s v="Recomendación de Otras Personas"/>
    <s v="N/A"/>
    <x v="0"/>
    <x v="1"/>
    <x v="1"/>
    <n v="1"/>
    <n v="1"/>
    <n v="1"/>
  </r>
  <r>
    <x v="1"/>
    <s v="Nacional"/>
    <s v="Texaco-Hav."/>
    <s v="N/A"/>
    <n v="5000"/>
    <s v="Precio"/>
    <s v="Calidad"/>
    <s v="N/A"/>
    <s v="N/A"/>
    <s v="Recomendación de Otras Personas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Duracion"/>
    <s v="N/A"/>
    <s v="N/A"/>
    <x v="0"/>
    <x v="1"/>
    <x v="1"/>
    <n v="1"/>
    <n v="1"/>
    <n v="1"/>
  </r>
  <r>
    <x v="0"/>
    <s v="Indiferente"/>
    <s v="Valvoline"/>
    <s v="Kendall"/>
    <n v="5000"/>
    <s v="Precio"/>
    <s v="Calidad"/>
    <s v="N/A"/>
    <s v="N/A"/>
    <s v="Recomendación de Otras Personas"/>
    <s v="N/A"/>
    <x v="0"/>
    <x v="0"/>
    <x v="1"/>
    <n v="1"/>
    <n v="1"/>
    <n v="1"/>
  </r>
  <r>
    <x v="0"/>
    <s v="Extranjero"/>
    <s v="N/A"/>
    <s v="Esson"/>
    <n v="5000"/>
    <s v="Precio"/>
    <s v="Calidad"/>
    <s v="N/A"/>
    <s v="N/A"/>
    <s v="Recomendación de Otras Personas"/>
    <s v="N/A"/>
    <x v="0"/>
    <x v="1"/>
    <x v="1"/>
    <n v="1"/>
    <n v="1"/>
    <n v="1"/>
  </r>
  <r>
    <x v="1"/>
    <s v="Extranjero"/>
    <s v="N/A"/>
    <s v="Mobil"/>
    <n v="5000"/>
    <s v="Precio"/>
    <s v="Calidad"/>
    <s v="N/A"/>
    <s v="Duracion"/>
    <s v="N/A"/>
    <s v="N/A"/>
    <x v="0"/>
    <x v="1"/>
    <x v="1"/>
    <n v="1"/>
    <n v="1"/>
    <n v="1"/>
  </r>
  <r>
    <x v="0"/>
    <s v="Nacional"/>
    <s v="Golden Bear"/>
    <s v="N/A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Amalie"/>
    <n v="5000"/>
    <s v="Precio"/>
    <s v="Calidad"/>
    <s v="N/A"/>
    <s v="Duracion"/>
    <s v="N/A"/>
    <s v="N/A"/>
    <x v="0"/>
    <x v="1"/>
    <x v="1"/>
    <n v="1"/>
    <n v="1"/>
    <n v="2"/>
  </r>
  <r>
    <x v="1"/>
    <s v="Extranjero"/>
    <s v="N/A"/>
    <s v="Penzoil"/>
    <n v="5000"/>
    <s v="Precio"/>
    <s v="N/A"/>
    <s v="N/A"/>
    <s v="Duracion"/>
    <s v="Recomendación de Otras Personas"/>
    <s v="N/A"/>
    <x v="0"/>
    <x v="0"/>
    <x v="1"/>
    <n v="1"/>
    <n v="1"/>
    <n v="1"/>
  </r>
  <r>
    <x v="1"/>
    <s v="Nacional"/>
    <s v="Texaco-Hav."/>
    <s v="N/A"/>
    <n v="5000"/>
    <s v="Precio"/>
    <s v="Calidad"/>
    <s v="N/A"/>
    <s v="Duracion"/>
    <s v="N/A"/>
    <s v="N/A"/>
    <x v="0"/>
    <x v="1"/>
    <x v="1"/>
    <n v="1"/>
    <n v="1"/>
    <n v="1"/>
  </r>
  <r>
    <x v="1"/>
    <s v="Indiferente"/>
    <s v="Golden Bear"/>
    <s v="Amalie"/>
    <n v="5000"/>
    <s v="Precio"/>
    <s v="Calidad"/>
    <s v="N/A"/>
    <s v="Duracion"/>
    <s v="N/A"/>
    <s v="N/A"/>
    <x v="0"/>
    <x v="0"/>
    <x v="1"/>
    <n v="1"/>
    <n v="1"/>
    <n v="1"/>
  </r>
  <r>
    <x v="0"/>
    <s v="Extranjero"/>
    <s v="N/A"/>
    <s v="Penzoi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Esson"/>
    <n v="5000"/>
    <s v="Precio"/>
    <s v="Calidad"/>
    <s v="Experiencia"/>
    <s v="N/A"/>
    <s v="N/A"/>
    <s v="N/A"/>
    <x v="0"/>
    <x v="0"/>
    <x v="0"/>
    <n v="2"/>
    <n v="1"/>
    <n v="1"/>
  </r>
  <r>
    <x v="1"/>
    <s v="Nacional"/>
    <s v="Texaco-Hav."/>
    <s v="N/A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Amalie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Mobil"/>
    <n v="5000"/>
    <s v="Precio"/>
    <s v="Calidad"/>
    <s v="N/A"/>
    <s v="Duracion"/>
    <s v="N/A"/>
    <s v="N/A"/>
    <x v="0"/>
    <x v="1"/>
    <x v="1"/>
    <n v="1"/>
    <n v="1"/>
    <n v="1"/>
  </r>
  <r>
    <x v="0"/>
    <s v="Nacional"/>
    <s v="Texaco-Hav."/>
    <s v="N/A"/>
    <n v="5000"/>
    <s v="Precio"/>
    <s v="Calidad"/>
    <s v="Experiencia"/>
    <s v="N/A"/>
    <s v="N/A"/>
    <s v="N/A"/>
    <x v="1"/>
    <x v="2"/>
    <x v="2"/>
    <m/>
    <m/>
    <m/>
  </r>
  <r>
    <x v="0"/>
    <s v="Extranjero"/>
    <s v="N/A"/>
    <s v="Mobil"/>
    <n v="5000"/>
    <s v="Precio"/>
    <s v="Calidad"/>
    <s v="Experiencia"/>
    <s v="N/A"/>
    <s v="N/A"/>
    <s v="N/A"/>
    <x v="0"/>
    <x v="0"/>
    <x v="1"/>
    <n v="1"/>
    <n v="1"/>
    <n v="1"/>
  </r>
  <r>
    <x v="1"/>
    <s v="Nacional"/>
    <s v="Golden Bear"/>
    <s v="N/A"/>
    <n v="5000"/>
    <s v="Precio"/>
    <s v="Calidad"/>
    <s v="N/A"/>
    <s v="Duracion"/>
    <s v="N/A"/>
    <s v="N/A"/>
    <x v="0"/>
    <x v="1"/>
    <x v="1"/>
    <n v="1"/>
    <n v="1"/>
    <n v="1"/>
  </r>
  <r>
    <x v="0"/>
    <s v="Nacional"/>
    <s v="Texaco-Hav."/>
    <s v="N/A"/>
    <n v="5000"/>
    <s v="Precio"/>
    <s v="Calidad"/>
    <s v="N/A"/>
    <s v="Duracion"/>
    <s v="N/A"/>
    <s v="N/A"/>
    <x v="0"/>
    <x v="1"/>
    <x v="1"/>
    <n v="1"/>
    <n v="1"/>
    <n v="1"/>
  </r>
  <r>
    <x v="1"/>
    <s v="Nacional"/>
    <s v="Texaco-Hav."/>
    <s v="N/A"/>
    <n v="5000"/>
    <s v="Precio"/>
    <s v="Calidad"/>
    <s v="N/A"/>
    <s v="N/A"/>
    <s v="Recomendación de Otras Personas"/>
    <s v="N/A"/>
    <x v="0"/>
    <x v="0"/>
    <x v="1"/>
    <n v="1"/>
    <n v="1"/>
    <n v="1"/>
  </r>
  <r>
    <x v="1"/>
    <s v="Extranjero"/>
    <s v="N/A"/>
    <s v="Esson"/>
    <n v="5000"/>
    <s v="Precio"/>
    <s v="Calidad"/>
    <s v="N/A"/>
    <s v="Duracion"/>
    <s v="N/A"/>
    <s v="N/A"/>
    <x v="0"/>
    <x v="1"/>
    <x v="1"/>
    <n v="1"/>
    <n v="1"/>
    <n v="1"/>
  </r>
  <r>
    <x v="0"/>
    <s v="Extranjero"/>
    <s v="N/A"/>
    <s v="Kendall"/>
    <n v="5000"/>
    <s v="Precio"/>
    <s v="Calidad"/>
    <s v="N/A"/>
    <s v="Duracion"/>
    <s v="N/A"/>
    <s v="N/A"/>
    <x v="0"/>
    <x v="1"/>
    <x v="1"/>
    <n v="1"/>
    <n v="1"/>
    <n v="1"/>
  </r>
  <r>
    <x v="1"/>
    <s v="Nacional"/>
    <s v="Texaco-Hav."/>
    <s v="N/A"/>
    <n v="5000"/>
    <s v="Precio"/>
    <s v="Calidad"/>
    <s v="N/A"/>
    <s v="N/A"/>
    <s v="Recomendación de Otras Personas"/>
    <s v="N/A"/>
    <x v="0"/>
    <x v="0"/>
    <x v="1"/>
    <n v="1"/>
    <n v="1"/>
    <n v="1"/>
  </r>
  <r>
    <x v="1"/>
    <s v="Extranjero"/>
    <s v="N/A"/>
    <s v="Mobi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Kendall"/>
    <n v="5000"/>
    <s v="Precio"/>
    <s v="Calidad"/>
    <s v="N/A"/>
    <s v="Duracion"/>
    <s v="N/A"/>
    <s v="N/A"/>
    <x v="0"/>
    <x v="1"/>
    <x v="1"/>
    <n v="1"/>
    <n v="1"/>
    <n v="1"/>
  </r>
  <r>
    <x v="1"/>
    <s v="Indiferente"/>
    <s v="Golden Bear"/>
    <s v="Mobil"/>
    <n v="5000"/>
    <s v="Precio"/>
    <s v="N/A"/>
    <s v="N/A"/>
    <s v="Duracion"/>
    <s v="Recomendación de Otras Personas"/>
    <s v="N/A"/>
    <x v="0"/>
    <x v="0"/>
    <x v="1"/>
    <n v="1"/>
    <n v="1"/>
    <n v="1"/>
  </r>
  <r>
    <x v="1"/>
    <s v="Extranjero"/>
    <s v="N/A"/>
    <s v="Kendall"/>
    <n v="5000"/>
    <s v="Precio"/>
    <s v="Calidad"/>
    <s v="N/A"/>
    <s v="N/A"/>
    <s v="N/A"/>
    <s v="N/A"/>
    <x v="0"/>
    <x v="1"/>
    <x v="1"/>
    <n v="1"/>
    <n v="1"/>
    <n v="1"/>
  </r>
  <r>
    <x v="0"/>
    <s v="Extranjero"/>
    <s v="N/A"/>
    <s v="Penzoil"/>
    <n v="5000"/>
    <s v="N/A"/>
    <s v="Calidad"/>
    <s v="N/A"/>
    <s v="N/A"/>
    <s v="N/A"/>
    <s v="N/A"/>
    <x v="0"/>
    <x v="1"/>
    <x v="1"/>
    <n v="1"/>
    <n v="1"/>
    <n v="2"/>
  </r>
  <r>
    <x v="1"/>
    <s v="Indiferente"/>
    <s v="Texaco-Hav."/>
    <s v="Amalie"/>
    <n v="5000"/>
    <s v="Precio"/>
    <s v="Calidad"/>
    <s v="N/A"/>
    <s v="N/A"/>
    <s v="N/A"/>
    <s v="N/A"/>
    <x v="0"/>
    <x v="0"/>
    <x v="1"/>
    <n v="1"/>
    <n v="1"/>
    <n v="1"/>
  </r>
  <r>
    <x v="1"/>
    <s v="Nacional"/>
    <s v="Golden Bear"/>
    <s v="N/A"/>
    <n v="5000"/>
    <s v="Precio"/>
    <s v="Calidad"/>
    <s v="N/A"/>
    <s v="N/A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N/A"/>
    <s v="N/A"/>
    <s v="N/A"/>
    <x v="0"/>
    <x v="1"/>
    <x v="1"/>
    <n v="1"/>
    <n v="1"/>
    <n v="1"/>
  </r>
  <r>
    <x v="1"/>
    <s v="Extranjero"/>
    <s v="N/A"/>
    <s v="Amalie"/>
    <n v="5000"/>
    <s v="Precio"/>
    <s v="Calidad"/>
    <s v="N/A"/>
    <s v="N/A"/>
    <s v="N/A"/>
    <s v="N/A"/>
    <x v="1"/>
    <x v="2"/>
    <x v="2"/>
    <m/>
    <m/>
    <m/>
  </r>
  <r>
    <x v="0"/>
    <s v="Nacional"/>
    <s v="Texaco-Hav."/>
    <s v="N/A"/>
    <n v="5000"/>
    <s v="Precio"/>
    <s v="Calidad"/>
    <s v="N/A"/>
    <s v="N/A"/>
    <s v="Recomendación de Otras Personas"/>
    <s v="N/A"/>
    <x v="0"/>
    <x v="1"/>
    <x v="1"/>
    <n v="1"/>
    <n v="1"/>
    <n v="1"/>
  </r>
  <r>
    <x v="1"/>
    <s v="Extranjero"/>
    <s v="N/A"/>
    <s v="Penzoil"/>
    <n v="5000"/>
    <s v="Precio"/>
    <s v="N/A"/>
    <s v="N/A"/>
    <s v="Duracion"/>
    <s v="Recomendación de Otras Personas"/>
    <s v="N/A"/>
    <x v="0"/>
    <x v="1"/>
    <x v="1"/>
    <n v="1"/>
    <n v="1"/>
    <n v="1"/>
  </r>
  <r>
    <x v="1"/>
    <s v="Extranjero"/>
    <s v="N/A"/>
    <s v="Amalie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N/A"/>
    <s v="Recomendación de Otras Personas"/>
    <s v="N/A"/>
    <x v="0"/>
    <x v="1"/>
    <x v="1"/>
    <n v="1"/>
    <n v="1"/>
    <n v="1"/>
  </r>
  <r>
    <x v="1"/>
    <s v="Nacional"/>
    <s v="Texaco-Hav."/>
    <s v="N/A"/>
    <n v="5000"/>
    <s v="Precio"/>
    <s v="Calidad"/>
    <s v="N/A"/>
    <s v="Duracion"/>
    <s v="N/A"/>
    <s v="N/A"/>
    <x v="0"/>
    <x v="1"/>
    <x v="1"/>
    <n v="1"/>
    <n v="1"/>
    <n v="1"/>
  </r>
  <r>
    <x v="0"/>
    <s v="Extranjero"/>
    <s v="N/A"/>
    <s v="Penzoi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Duracion"/>
    <s v="N/A"/>
    <s v="N/A"/>
    <x v="0"/>
    <x v="1"/>
    <x v="1"/>
    <n v="1"/>
    <n v="1"/>
    <n v="1"/>
  </r>
  <r>
    <x v="0"/>
    <s v="Indiferente"/>
    <s v="Golden Bear"/>
    <s v="Kendall"/>
    <n v="5000"/>
    <s v="Precio"/>
    <s v="Calidad"/>
    <s v="N/A"/>
    <s v="Duracion"/>
    <s v="N/A"/>
    <s v="N/A"/>
    <x v="0"/>
    <x v="1"/>
    <x v="1"/>
    <n v="1"/>
    <n v="1"/>
    <n v="1"/>
  </r>
  <r>
    <x v="1"/>
    <s v="Nacional"/>
    <s v="Texaco-Hav."/>
    <s v="N/A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Duracion"/>
    <s v="N/A"/>
    <s v="N/A"/>
    <x v="0"/>
    <x v="1"/>
    <x v="1"/>
    <n v="1"/>
    <n v="1"/>
    <n v="1"/>
  </r>
  <r>
    <x v="0"/>
    <s v="Indiferente"/>
    <s v="Texaco-Hav."/>
    <s v="Penzoil"/>
    <n v="5000"/>
    <s v="Precio"/>
    <s v="Calidad"/>
    <s v="N/A"/>
    <s v="Duracion"/>
    <s v="N/A"/>
    <s v="N/A"/>
    <x v="0"/>
    <x v="1"/>
    <x v="1"/>
    <n v="1"/>
    <n v="1"/>
    <n v="1"/>
  </r>
  <r>
    <x v="1"/>
    <s v="Nacional"/>
    <s v="Texaco-Hav."/>
    <s v="N/A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N/A"/>
    <s v="Recomendación de Otras Personas"/>
    <s v="N/A"/>
    <x v="0"/>
    <x v="1"/>
    <x v="1"/>
    <n v="1"/>
    <n v="1"/>
    <n v="1"/>
  </r>
  <r>
    <x v="1"/>
    <s v="Extranjero"/>
    <s v="N/A"/>
    <s v="Amalie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Kendall"/>
    <n v="5000"/>
    <s v="Precio"/>
    <s v="Calidad"/>
    <s v="N/A"/>
    <s v="N/A"/>
    <s v="Recomendación de Otras Personas"/>
    <s v="N/A"/>
    <x v="0"/>
    <x v="1"/>
    <x v="1"/>
    <n v="1"/>
    <n v="1"/>
    <n v="1"/>
  </r>
  <r>
    <x v="1"/>
    <s v="Extranjero"/>
    <s v="N/A"/>
    <s v="Amalie"/>
    <n v="5000"/>
    <s v="Precio"/>
    <s v="Calidad"/>
    <s v="N/A"/>
    <s v="Duracion"/>
    <s v="N/A"/>
    <s v="N/A"/>
    <x v="0"/>
    <x v="0"/>
    <x v="1"/>
    <n v="1"/>
    <n v="1"/>
    <n v="1"/>
  </r>
  <r>
    <x v="1"/>
    <s v="Extranjero"/>
    <s v="N/A"/>
    <s v="Terpel"/>
    <n v="6000"/>
    <s v="Precio"/>
    <s v="Calidad"/>
    <s v="N/A"/>
    <s v="Duracion"/>
    <s v="N/A"/>
    <s v="N/A"/>
    <x v="0"/>
    <x v="1"/>
    <x v="1"/>
    <n v="1"/>
    <n v="1"/>
    <n v="1"/>
  </r>
  <r>
    <x v="0"/>
    <s v="Extranjero"/>
    <s v="N/A"/>
    <s v="Penzoil"/>
    <n v="5000"/>
    <s v="Precio"/>
    <s v="Calidad"/>
    <s v="Experiencia"/>
    <s v="N/A"/>
    <s v="N/A"/>
    <s v="N/A"/>
    <x v="0"/>
    <x v="0"/>
    <x v="1"/>
    <n v="1"/>
    <n v="1"/>
    <n v="1"/>
  </r>
  <r>
    <x v="1"/>
    <s v="Extranjero"/>
    <s v="N/A"/>
    <s v="Penzoil"/>
    <n v="5000"/>
    <s v="Precio"/>
    <s v="Calidad"/>
    <s v="N/A"/>
    <s v="Duracion"/>
    <s v="N/A"/>
    <s v="N/A"/>
    <x v="0"/>
    <x v="1"/>
    <x v="0"/>
    <n v="2"/>
    <n v="2"/>
    <n v="2"/>
  </r>
  <r>
    <x v="1"/>
    <s v="Extranjero"/>
    <s v="N/A"/>
    <s v="Terpel"/>
    <n v="6000"/>
    <s v="Precio"/>
    <s v="Calidad"/>
    <s v="N/A"/>
    <s v="Duracion"/>
    <s v="N/A"/>
    <s v="N/A"/>
    <x v="0"/>
    <x v="1"/>
    <x v="1"/>
    <n v="1"/>
    <n v="1"/>
    <n v="2"/>
  </r>
  <r>
    <x v="1"/>
    <s v="Extranjero"/>
    <s v="N/A"/>
    <s v="Amalie"/>
    <n v="5000"/>
    <s v="Precio"/>
    <s v="Calidad"/>
    <s v="N/A"/>
    <s v="Duracion"/>
    <s v="N/A"/>
    <s v="N/A"/>
    <x v="0"/>
    <x v="1"/>
    <x v="1"/>
    <n v="1"/>
    <n v="1"/>
    <n v="2"/>
  </r>
  <r>
    <x v="1"/>
    <s v="Extranjero"/>
    <s v="N/A"/>
    <s v="Terpel"/>
    <n v="6000"/>
    <s v="Precio"/>
    <s v="Calidad"/>
    <s v="N/A"/>
    <s v="Duracion"/>
    <s v="N/A"/>
    <s v="N/A"/>
    <x v="0"/>
    <x v="1"/>
    <x v="1"/>
    <n v="1"/>
    <n v="1"/>
    <n v="1"/>
  </r>
  <r>
    <x v="1"/>
    <s v="Extranjero"/>
    <s v="N/A"/>
    <s v="Terpel"/>
    <n v="6000"/>
    <s v="Precio"/>
    <s v="Calidad"/>
    <s v="N/A"/>
    <s v="Duracion"/>
    <s v="N/A"/>
    <s v="N/A"/>
    <x v="0"/>
    <x v="1"/>
    <x v="1"/>
    <n v="1"/>
    <n v="1"/>
    <n v="1"/>
  </r>
  <r>
    <x v="1"/>
    <s v="Nacional"/>
    <s v="Valvoline"/>
    <s v="N/A"/>
    <n v="5000"/>
    <s v="Precio"/>
    <s v="Calidad"/>
    <s v="N/A"/>
    <s v="N/A"/>
    <s v="Recomendación de Otras Personas"/>
    <s v="N/A"/>
    <x v="0"/>
    <x v="0"/>
    <x v="1"/>
    <n v="1"/>
    <n v="1"/>
    <n v="1"/>
  </r>
  <r>
    <x v="1"/>
    <s v="Extranjero"/>
    <s v="N/A"/>
    <s v="Penzoil"/>
    <n v="5000"/>
    <s v="Precio"/>
    <s v="Calidad"/>
    <s v="Experiencia"/>
    <s v="N/A"/>
    <s v="N/A"/>
    <s v="N/A"/>
    <x v="0"/>
    <x v="1"/>
    <x v="1"/>
    <n v="1"/>
    <n v="1"/>
    <n v="1"/>
  </r>
  <r>
    <x v="0"/>
    <s v="Indiferente"/>
    <s v="Texaco-Hav."/>
    <s v="Amalie"/>
    <n v="5000"/>
    <s v="Precio"/>
    <s v="Calidad"/>
    <s v="N/A"/>
    <s v="N/A"/>
    <s v="Recomendación de Otras Personas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N/A"/>
    <s v="Recomendación de Otras Personas"/>
    <s v="N/A"/>
    <x v="0"/>
    <x v="1"/>
    <x v="1"/>
    <n v="1"/>
    <n v="1"/>
    <n v="1"/>
  </r>
  <r>
    <x v="1"/>
    <s v="Nacional"/>
    <s v="Golden Bear"/>
    <s v="N/A"/>
    <n v="5000"/>
    <s v="Precio"/>
    <s v="Calidad"/>
    <s v="N/A"/>
    <s v="N/A"/>
    <s v="Recomendación de Otras Personas"/>
    <s v="N/A"/>
    <x v="0"/>
    <x v="1"/>
    <x v="1"/>
    <n v="1"/>
    <n v="1"/>
    <n v="2"/>
  </r>
  <r>
    <x v="1"/>
    <s v="Extranjero"/>
    <s v="N/A"/>
    <s v="Penzoil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Amalie"/>
    <n v="5000"/>
    <s v="N/A"/>
    <s v="Calidad"/>
    <s v="Experiencia"/>
    <s v="N/A"/>
    <s v="Recomendación de Otras Personas"/>
    <s v="N/A"/>
    <x v="0"/>
    <x v="0"/>
    <x v="1"/>
    <n v="1"/>
    <n v="1"/>
    <n v="1"/>
  </r>
  <r>
    <x v="0"/>
    <s v="Indiferente"/>
    <s v="Golden Bear"/>
    <s v="Penzoil"/>
    <n v="5000"/>
    <s v="Precio"/>
    <s v="Calidad"/>
    <s v="Experiencia"/>
    <s v="N/A"/>
    <s v="N/A"/>
    <s v="N/A"/>
    <x v="0"/>
    <x v="1"/>
    <x v="1"/>
    <n v="1"/>
    <n v="1"/>
    <n v="1"/>
  </r>
  <r>
    <x v="1"/>
    <s v="Nacional"/>
    <s v="Texaco-Hav."/>
    <s v="N/A"/>
    <n v="5000"/>
    <s v="N/A"/>
    <s v="Calidad"/>
    <s v="Experiencia"/>
    <s v="N/A"/>
    <s v="N/A"/>
    <s v="N/A"/>
    <x v="0"/>
    <x v="1"/>
    <x v="1"/>
    <n v="1"/>
    <n v="1"/>
    <n v="1"/>
  </r>
  <r>
    <x v="1"/>
    <s v="Nacional"/>
    <s v="Golden Bear"/>
    <s v="N/A"/>
    <n v="5000"/>
    <s v="Precio"/>
    <s v="Calidad"/>
    <s v="Experiencia"/>
    <s v="N/A"/>
    <s v="N/A"/>
    <s v="N/A"/>
    <x v="0"/>
    <x v="0"/>
    <x v="1"/>
    <n v="1"/>
    <n v="1"/>
    <n v="2"/>
  </r>
  <r>
    <x v="1"/>
    <s v="Extranjero"/>
    <s v="N/A"/>
    <s v="Kendall"/>
    <n v="5000"/>
    <s v="Precio"/>
    <s v="Calidad"/>
    <s v="Experiencia"/>
    <s v="N/A"/>
    <s v="N/A"/>
    <s v="N/A"/>
    <x v="0"/>
    <x v="1"/>
    <x v="1"/>
    <n v="1"/>
    <n v="1"/>
    <n v="1"/>
  </r>
  <r>
    <x v="1"/>
    <s v="Indiferente"/>
    <s v="Texaco-Hav."/>
    <s v="Amalie"/>
    <n v="5000"/>
    <s v="Precio"/>
    <s v="Calidad"/>
    <s v="N/A"/>
    <s v="N/A"/>
    <s v="N/A"/>
    <s v="N/A"/>
    <x v="0"/>
    <x v="1"/>
    <x v="1"/>
    <n v="1"/>
    <n v="1"/>
    <n v="1"/>
  </r>
  <r>
    <x v="0"/>
    <s v="Extranjero"/>
    <s v="N/A"/>
    <s v="Penzoil"/>
    <n v="5000"/>
    <s v="Precio"/>
    <s v="Calidad"/>
    <s v="Experiencia"/>
    <s v="N/A"/>
    <s v="N/A"/>
    <s v="N/A"/>
    <x v="0"/>
    <x v="0"/>
    <x v="1"/>
    <n v="1"/>
    <n v="1"/>
    <n v="1"/>
  </r>
  <r>
    <x v="0"/>
    <s v="Nacional"/>
    <s v="Golden Bear"/>
    <s v="N/A"/>
    <n v="5000"/>
    <s v="Precio"/>
    <s v="Calidad"/>
    <s v="N/A"/>
    <s v="N/A"/>
    <s v="N/A"/>
    <s v="N/A"/>
    <x v="0"/>
    <x v="0"/>
    <x v="1"/>
    <n v="1"/>
    <n v="1"/>
    <n v="1"/>
  </r>
  <r>
    <x v="0"/>
    <s v="Extranjero"/>
    <s v="N/A"/>
    <s v="Amalie"/>
    <n v="5000"/>
    <s v="Precio"/>
    <s v="Calidad"/>
    <s v="N/A"/>
    <s v="N/A"/>
    <s v="N/A"/>
    <s v="N/A"/>
    <x v="0"/>
    <x v="1"/>
    <x v="1"/>
    <n v="1"/>
    <n v="1"/>
    <n v="1"/>
  </r>
  <r>
    <x v="1"/>
    <s v="Nacional"/>
    <s v="Texaco-Hav."/>
    <s v="N/A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Kendall"/>
    <n v="5000"/>
    <s v="Precio"/>
    <s v="Calidad"/>
    <s v="N/A"/>
    <s v="N/A"/>
    <s v="N/A"/>
    <s v="N/A"/>
    <x v="0"/>
    <x v="1"/>
    <x v="1"/>
    <n v="1"/>
    <n v="1"/>
    <n v="1"/>
  </r>
  <r>
    <x v="1"/>
    <s v="Extranjero"/>
    <s v="N/A"/>
    <s v="Amalie"/>
    <n v="5000"/>
    <s v="Precio"/>
    <s v="Calidad"/>
    <s v="N/A"/>
    <s v="N/A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N/A"/>
    <s v="N/A"/>
    <s v="N/A"/>
    <x v="0"/>
    <x v="0"/>
    <x v="1"/>
    <n v="1"/>
    <n v="1"/>
    <n v="1"/>
  </r>
  <r>
    <x v="0"/>
    <s v="Nacional"/>
    <s v="Golden Bear"/>
    <s v="N/A"/>
    <n v="5000"/>
    <s v="Precio"/>
    <s v="Calidad"/>
    <s v="Experiencia"/>
    <s v="N/A"/>
    <s v="N/A"/>
    <s v="N/A"/>
    <x v="0"/>
    <x v="1"/>
    <x v="1"/>
    <n v="1"/>
    <n v="1"/>
    <n v="1"/>
  </r>
  <r>
    <x v="1"/>
    <s v="Nacional"/>
    <s v="Texaco-Hav."/>
    <s v="N/A"/>
    <n v="5000"/>
    <s v="N/A"/>
    <s v="Calidad"/>
    <s v="Experiencia"/>
    <s v="N/A"/>
    <s v="N/A"/>
    <s v="N/A"/>
    <x v="0"/>
    <x v="1"/>
    <x v="1"/>
    <n v="1"/>
    <n v="1"/>
    <n v="1"/>
  </r>
  <r>
    <x v="1"/>
    <s v="Indiferente"/>
    <s v="Texaco-Hav."/>
    <s v="Penzoil"/>
    <n v="5000"/>
    <s v="Precio"/>
    <s v="Calidad"/>
    <s v="N/A"/>
    <s v="N/A"/>
    <s v="N/A"/>
    <s v="N/A"/>
    <x v="0"/>
    <x v="1"/>
    <x v="1"/>
    <n v="1"/>
    <n v="1"/>
    <n v="2"/>
  </r>
  <r>
    <x v="0"/>
    <s v="Extranjero"/>
    <s v="N/A"/>
    <s v="Kendall"/>
    <n v="5000"/>
    <s v="Precio"/>
    <s v="Calidad"/>
    <s v="Experiencia"/>
    <s v="N/A"/>
    <s v="N/A"/>
    <s v="N/A"/>
    <x v="0"/>
    <x v="1"/>
    <x v="1"/>
    <n v="1"/>
    <n v="1"/>
    <n v="1"/>
  </r>
  <r>
    <x v="1"/>
    <s v="Nacional"/>
    <s v="Texaco-Hav."/>
    <s v="N/A"/>
    <n v="5000"/>
    <s v="Precio"/>
    <s v="Calidad"/>
    <s v="Experiencia"/>
    <s v="N/A"/>
    <s v="N/A"/>
    <s v="N/A"/>
    <x v="0"/>
    <x v="1"/>
    <x v="1"/>
    <n v="1"/>
    <n v="1"/>
    <n v="1"/>
  </r>
  <r>
    <x v="1"/>
    <s v="Extranjero"/>
    <s v="N/A"/>
    <s v="Penzoil"/>
    <n v="5000"/>
    <s v="Precio"/>
    <s v="Calidad"/>
    <s v="N/A"/>
    <s v="N/A"/>
    <s v="Recomendación de Otras Personas"/>
    <s v="N/A"/>
    <x v="0"/>
    <x v="0"/>
    <x v="1"/>
    <n v="1"/>
    <n v="1"/>
    <n v="2"/>
  </r>
  <r>
    <x v="1"/>
    <s v="Nacional"/>
    <s v="Golden Bear"/>
    <s v="N/A"/>
    <n v="5000"/>
    <s v="Precio"/>
    <s v="Calidad"/>
    <s v="N/A"/>
    <s v="N/A"/>
    <s v="N/A"/>
    <s v="N/A"/>
    <x v="0"/>
    <x v="0"/>
    <x v="1"/>
    <n v="1"/>
    <n v="1"/>
    <n v="1"/>
  </r>
  <r>
    <x v="0"/>
    <s v="Nacional"/>
    <s v="Texaco-Hav."/>
    <s v="N/A"/>
    <n v="5000"/>
    <s v="Precio"/>
    <s v="Calidad"/>
    <s v="Experiencia"/>
    <s v="N/A"/>
    <s v="N/A"/>
    <s v="N/A"/>
    <x v="0"/>
    <x v="0"/>
    <x v="1"/>
    <n v="1"/>
    <n v="1"/>
    <n v="1"/>
  </r>
  <r>
    <x v="1"/>
    <s v="Extranjero"/>
    <s v="N/A"/>
    <s v="Amalie"/>
    <n v="5000"/>
    <s v="N/A"/>
    <s v="Calidad"/>
    <s v="Experiencia"/>
    <s v="N/A"/>
    <s v="Recomendación de Otras Personas"/>
    <s v="N/A"/>
    <x v="0"/>
    <x v="1"/>
    <x v="1"/>
    <n v="1"/>
    <n v="1"/>
    <n v="1"/>
  </r>
  <r>
    <x v="1"/>
    <s v="Nacional"/>
    <s v="Golden Bear"/>
    <s v="N/A"/>
    <n v="5000"/>
    <s v="Precio"/>
    <s v="Calidad"/>
    <s v="Experiencia"/>
    <s v="N/A"/>
    <s v="N/A"/>
    <s v="N/A"/>
    <x v="0"/>
    <x v="1"/>
    <x v="1"/>
    <n v="1"/>
    <n v="1"/>
    <n v="2"/>
  </r>
  <r>
    <x v="0"/>
    <s v="Nacional"/>
    <s v="Texaco-Hav."/>
    <s v="N/A"/>
    <n v="5000"/>
    <s v="Precio"/>
    <s v="Calidad"/>
    <s v="N/A"/>
    <s v="Duracion"/>
    <s v="N/A"/>
    <s v="N/A"/>
    <x v="0"/>
    <x v="0"/>
    <x v="1"/>
    <n v="1"/>
    <n v="1"/>
    <n v="1"/>
  </r>
  <r>
    <x v="0"/>
    <s v="Nacional"/>
    <s v="Texaco-Hav."/>
    <s v="N/A"/>
    <n v="5000"/>
    <s v="Precio"/>
    <s v="Calidad"/>
    <s v="N/A"/>
    <s v="N/A"/>
    <s v="Recomendación de Otras Personas"/>
    <s v="N/A"/>
    <x v="0"/>
    <x v="1"/>
    <x v="0"/>
    <n v="2"/>
    <n v="2"/>
    <n v="2"/>
  </r>
  <r>
    <x v="1"/>
    <s v="Nacional"/>
    <s v="Golden Bear"/>
    <s v="N/A"/>
    <n v="5000"/>
    <s v="Precio"/>
    <s v="Calidad"/>
    <s v="Experiencia"/>
    <s v="N/A"/>
    <s v="N/A"/>
    <s v="N/A"/>
    <x v="0"/>
    <x v="1"/>
    <x v="1"/>
    <n v="1"/>
    <n v="1"/>
    <n v="1"/>
  </r>
  <r>
    <x v="0"/>
    <s v="Extranjero"/>
    <s v="N/A"/>
    <s v="Amalie"/>
    <n v="5000"/>
    <s v="Precio"/>
    <s v="Calidad"/>
    <s v="N/A"/>
    <s v="N/A"/>
    <s v="Recomendación de Otras Personas"/>
    <s v="N/A"/>
    <x v="0"/>
    <x v="1"/>
    <x v="1"/>
    <n v="1"/>
    <n v="1"/>
    <n v="1"/>
  </r>
  <r>
    <x v="1"/>
    <s v="Extranjero"/>
    <s v="N/A"/>
    <s v="Kendall"/>
    <n v="5000"/>
    <s v="Precio"/>
    <s v="Calidad"/>
    <s v="N/A"/>
    <s v="Duracion"/>
    <s v="N/A"/>
    <s v="N/A"/>
    <x v="0"/>
    <x v="1"/>
    <x v="1"/>
    <n v="1"/>
    <n v="1"/>
    <n v="1"/>
  </r>
  <r>
    <x v="0"/>
    <s v="Nacional"/>
    <s v="Golden Bear"/>
    <s v="N/A"/>
    <n v="5000"/>
    <s v="Precio"/>
    <s v="N/A"/>
    <s v="N/A"/>
    <s v="Duracion"/>
    <s v="Recomendación de Otras Personas"/>
    <s v="N/A"/>
    <x v="0"/>
    <x v="1"/>
    <x v="1"/>
    <n v="1"/>
    <n v="1"/>
    <n v="1"/>
  </r>
  <r>
    <x v="1"/>
    <s v="Extranjero"/>
    <s v="N/A"/>
    <s v="Mobil"/>
    <n v="5000"/>
    <s v="N/A"/>
    <s v="Calidad"/>
    <s v="N/A"/>
    <s v="N/A"/>
    <s v="N/A"/>
    <s v="N/A"/>
    <x v="0"/>
    <x v="1"/>
    <x v="1"/>
    <n v="1"/>
    <n v="2"/>
    <n v="1"/>
  </r>
  <r>
    <x v="1"/>
    <s v="Nacional"/>
    <s v="Texaco-Hav."/>
    <s v="N/A"/>
    <n v="3000"/>
    <s v="N/A"/>
    <s v="Calidad"/>
    <s v="N/A"/>
    <s v="N/A"/>
    <s v="N/A"/>
    <s v="N/A"/>
    <x v="0"/>
    <x v="1"/>
    <x v="0"/>
    <n v="1"/>
    <n v="1"/>
    <n v="1"/>
  </r>
  <r>
    <x v="1"/>
    <s v="Nacional"/>
    <s v="Texaco-Hav."/>
    <s v="N/A"/>
    <n v="5000"/>
    <s v="N/A"/>
    <s v="Calidad"/>
    <s v="N/A"/>
    <s v="Duracion"/>
    <s v="N/A"/>
    <s v="N/A"/>
    <x v="0"/>
    <x v="1"/>
    <x v="1"/>
    <n v="1"/>
    <n v="2"/>
    <n v="2"/>
  </r>
  <r>
    <x v="1"/>
    <s v="Extranjero"/>
    <s v="N/A"/>
    <s v="Penzoil"/>
    <n v="4000"/>
    <s v="N/A"/>
    <s v="Calidad"/>
    <s v="N/A"/>
    <s v="N/A"/>
    <s v="N/A"/>
    <s v="N/A"/>
    <x v="0"/>
    <x v="1"/>
    <x v="1"/>
    <n v="1"/>
    <n v="1"/>
    <n v="1"/>
  </r>
  <r>
    <x v="1"/>
    <s v="Extranjero"/>
    <s v="N/A"/>
    <s v="PDV"/>
    <n v="3000"/>
    <s v="Precio"/>
    <s v="Calidad"/>
    <s v="N/A"/>
    <s v="N/A"/>
    <s v="N/A"/>
    <s v="N/A"/>
    <x v="0"/>
    <x v="1"/>
    <x v="1"/>
    <n v="1"/>
    <n v="1"/>
    <n v="1"/>
  </r>
  <r>
    <x v="1"/>
    <s v="Nacional"/>
    <s v="Valvoline"/>
    <s v="N/A"/>
    <n v="5000"/>
    <s v="N/A"/>
    <s v="N/A"/>
    <s v="N/A"/>
    <s v="Duracion"/>
    <s v="N/A"/>
    <s v="N/A"/>
    <x v="0"/>
    <x v="0"/>
    <x v="1"/>
    <n v="1"/>
    <n v="1"/>
    <n v="1"/>
  </r>
  <r>
    <x v="1"/>
    <s v="Extranjero"/>
    <s v="N/A"/>
    <s v="Penzoil"/>
    <n v="4000"/>
    <s v="N/A"/>
    <s v="Calidad"/>
    <s v="N/A"/>
    <s v="Duracion"/>
    <s v="N/A"/>
    <s v="N/A"/>
    <x v="0"/>
    <x v="3"/>
    <x v="1"/>
    <n v="1"/>
    <n v="2"/>
    <n v="2"/>
  </r>
  <r>
    <x v="1"/>
    <s v="Extranjero"/>
    <s v="N/A"/>
    <s v="Penzoil"/>
    <n v="4000"/>
    <s v="Precio"/>
    <s v="Calidad"/>
    <s v="N/A"/>
    <s v="N/A"/>
    <s v="N/A"/>
    <s v="N/A"/>
    <x v="0"/>
    <x v="3"/>
    <x v="1"/>
    <n v="1"/>
    <n v="1"/>
    <n v="1"/>
  </r>
  <r>
    <x v="1"/>
    <s v="Extranjero"/>
    <s v="N/A"/>
    <s v="Kendall"/>
    <n v="5000"/>
    <s v="N/A"/>
    <s v="N/A"/>
    <s v="N/A"/>
    <s v="Duracion"/>
    <s v="N/A"/>
    <s v="N/A"/>
    <x v="0"/>
    <x v="0"/>
    <x v="0"/>
    <n v="2"/>
    <n v="2"/>
    <n v="2"/>
  </r>
  <r>
    <x v="1"/>
    <s v="Nacional"/>
    <s v="Texaco-Hav."/>
    <s v="N/A"/>
    <n v="4000"/>
    <s v="N/A"/>
    <s v="Calidad"/>
    <s v="N/A"/>
    <s v="N/A"/>
    <s v="N/A"/>
    <s v="N/A"/>
    <x v="1"/>
    <x v="2"/>
    <x v="2"/>
    <m/>
    <m/>
    <m/>
  </r>
  <r>
    <x v="1"/>
    <s v="Extranjero"/>
    <s v="N/A"/>
    <s v="Penzoil"/>
    <n v="4000"/>
    <s v="N/A"/>
    <s v="Calidad"/>
    <s v="N/A"/>
    <s v="N/A"/>
    <s v="N/A"/>
    <s v="N/A"/>
    <x v="1"/>
    <x v="2"/>
    <x v="2"/>
    <m/>
    <m/>
    <m/>
  </r>
  <r>
    <x v="1"/>
    <s v="Nacional"/>
    <s v="Texaco-Hav."/>
    <s v="N/A"/>
    <n v="3000"/>
    <s v="N/A"/>
    <s v="Calidad"/>
    <s v="Experiencia"/>
    <s v="N/A"/>
    <s v="N/A"/>
    <s v="N/A"/>
    <x v="0"/>
    <x v="0"/>
    <x v="1"/>
    <n v="2"/>
    <n v="2"/>
    <n v="1"/>
  </r>
  <r>
    <x v="1"/>
    <s v="Extranjero"/>
    <s v="N/A"/>
    <s v="Penzoil"/>
    <n v="5000"/>
    <s v="N/A"/>
    <s v="Calidad"/>
    <s v="N/A"/>
    <s v="N/A"/>
    <s v="Recomendación de Otras Personas"/>
    <s v="N/A"/>
    <x v="0"/>
    <x v="1"/>
    <x v="1"/>
    <n v="1"/>
    <n v="1"/>
    <n v="1"/>
  </r>
  <r>
    <x v="1"/>
    <s v="Extranjero"/>
    <s v="N/A"/>
    <s v="Penzoil"/>
    <n v="4000"/>
    <s v="N/A"/>
    <s v="Calidad"/>
    <s v="N/A"/>
    <s v="N/A"/>
    <s v="N/A"/>
    <s v="N/A"/>
    <x v="0"/>
    <x v="1"/>
    <x v="1"/>
    <n v="2"/>
    <n v="1"/>
    <n v="1"/>
  </r>
  <r>
    <x v="1"/>
    <s v="Extranjero"/>
    <s v="N/A"/>
    <s v="Penzoil"/>
    <n v="4000"/>
    <s v="N/A"/>
    <s v="Calidad"/>
    <s v="N/A"/>
    <s v="Duracion"/>
    <s v="N/A"/>
    <s v="N/A"/>
    <x v="0"/>
    <x v="0"/>
    <x v="1"/>
    <n v="2"/>
    <n v="1"/>
    <n v="2"/>
  </r>
  <r>
    <x v="1"/>
    <s v="Extranjero"/>
    <s v="N/A"/>
    <s v="Kendall"/>
    <n v="5000"/>
    <s v="N/A"/>
    <s v="Calidad"/>
    <s v="Experiencia"/>
    <s v="N/A"/>
    <s v="N/A"/>
    <s v="N/A"/>
    <x v="0"/>
    <x v="0"/>
    <x v="1"/>
    <n v="1"/>
    <n v="1"/>
    <n v="1"/>
  </r>
  <r>
    <x v="1"/>
    <s v="Nacional"/>
    <s v="Valvoline"/>
    <s v="N/A"/>
    <n v="4000"/>
    <s v="Precio"/>
    <s v="Calidad"/>
    <s v="Experiencia"/>
    <s v="N/A"/>
    <s v="N/A"/>
    <s v="N/A"/>
    <x v="0"/>
    <x v="1"/>
    <x v="1"/>
    <n v="1"/>
    <n v="1"/>
    <n v="2"/>
  </r>
  <r>
    <x v="1"/>
    <s v="Extranjero"/>
    <s v="N/A"/>
    <s v="Kendall"/>
    <n v="5000"/>
    <s v="N/A"/>
    <s v="Calidad"/>
    <s v="Experiencia"/>
    <s v="N/A"/>
    <s v="Recomendación de Otras Personas"/>
    <s v="N/A"/>
    <x v="0"/>
    <x v="1"/>
    <x v="1"/>
    <n v="1"/>
    <n v="1"/>
    <n v="2"/>
  </r>
  <r>
    <x v="1"/>
    <s v="Nacional"/>
    <s v="Texaco-Hav."/>
    <s v="N/A"/>
    <n v="3000"/>
    <s v="N/A"/>
    <s v="Calidad"/>
    <s v="N/A"/>
    <s v="N/A"/>
    <s v="Recomendación de Otras Personas"/>
    <s v="N/A"/>
    <x v="0"/>
    <x v="0"/>
    <x v="1"/>
    <n v="1"/>
    <n v="1"/>
    <n v="1"/>
  </r>
  <r>
    <x v="1"/>
    <s v="Nacional"/>
    <s v="Texaco-Hav."/>
    <s v="N/A"/>
    <n v="3000"/>
    <s v="N/A"/>
    <s v="Calidad"/>
    <s v="N/A"/>
    <s v="N/A"/>
    <s v="N/A"/>
    <s v="N/A"/>
    <x v="1"/>
    <x v="2"/>
    <x v="2"/>
    <m/>
    <m/>
    <m/>
  </r>
  <r>
    <x v="1"/>
    <s v="Nacional"/>
    <s v="Texaco-Hav."/>
    <s v="N/A"/>
    <n v="3000"/>
    <s v="N/A"/>
    <s v="Calidad"/>
    <s v="N/A"/>
    <s v="N/A"/>
    <s v="N/A"/>
    <s v="N/A"/>
    <x v="1"/>
    <x v="2"/>
    <x v="2"/>
    <m/>
    <m/>
    <m/>
  </r>
  <r>
    <x v="1"/>
    <s v="Extranjero"/>
    <s v="N/A"/>
    <s v="Penzoil"/>
    <n v="5000"/>
    <s v="N/A"/>
    <s v="Calidad"/>
    <s v="N/A"/>
    <s v="N/A"/>
    <s v="N/A"/>
    <s v="N/A"/>
    <x v="1"/>
    <x v="2"/>
    <x v="2"/>
    <m/>
    <m/>
    <m/>
  </r>
  <r>
    <x v="1"/>
    <s v="Nacional"/>
    <s v="Golden Bear"/>
    <s v="N/A"/>
    <n v="4000"/>
    <s v="N/A"/>
    <s v="Calidad"/>
    <s v="Experiencia"/>
    <s v="N/A"/>
    <s v="Recomendación de Otras Personas"/>
    <s v="N/A"/>
    <x v="0"/>
    <x v="0"/>
    <x v="1"/>
    <n v="1"/>
    <n v="1"/>
    <n v="1"/>
  </r>
  <r>
    <x v="1"/>
    <s v="Extranjero"/>
    <s v="N/A"/>
    <s v="Penzoil"/>
    <n v="5000"/>
    <s v="N/A"/>
    <s v="Calidad"/>
    <s v="N/A"/>
    <s v="Duracion"/>
    <s v="Recomendación de Otras Personas"/>
    <s v="N/A"/>
    <x v="0"/>
    <x v="0"/>
    <x v="1"/>
    <n v="1"/>
    <n v="1"/>
    <n v="1"/>
  </r>
  <r>
    <x v="1"/>
    <s v="Nacional"/>
    <s v="Texaco-Hav."/>
    <s v="N/A"/>
    <n v="3000"/>
    <s v="Precio"/>
    <s v="Calidad"/>
    <s v="Experiencia"/>
    <s v="N/A"/>
    <s v="N/A"/>
    <s v="N/A"/>
    <x v="0"/>
    <x v="0"/>
    <x v="1"/>
    <n v="1"/>
    <n v="2"/>
    <n v="3"/>
  </r>
  <r>
    <x v="1"/>
    <s v="Extranjero"/>
    <s v="N/A"/>
    <s v="Penzoil"/>
    <n v="4000"/>
    <s v="N/A"/>
    <s v="Calidad"/>
    <s v="Experiencia"/>
    <s v="Duracion"/>
    <s v="N/A"/>
    <s v="N/A"/>
    <x v="0"/>
    <x v="0"/>
    <x v="1"/>
    <n v="1"/>
    <n v="1"/>
    <n v="1"/>
  </r>
  <r>
    <x v="1"/>
    <s v="Extranjero"/>
    <s v="N/A"/>
    <s v="Penzoil"/>
    <n v="5000"/>
    <s v="N/A"/>
    <s v="Calidad"/>
    <s v="Experiencia"/>
    <s v="Duracion"/>
    <s v="N/A"/>
    <s v="N/A"/>
    <x v="0"/>
    <x v="0"/>
    <x v="1"/>
    <n v="1"/>
    <n v="1"/>
    <n v="1"/>
  </r>
  <r>
    <x v="1"/>
    <s v="Extranjero"/>
    <s v="N/A"/>
    <s v="Penzoil"/>
    <n v="5000"/>
    <s v="N/A"/>
    <s v="Calidad"/>
    <s v="N/A"/>
    <s v="Duracion"/>
    <s v="Recomendación de Otras Personas"/>
    <s v="N/A"/>
    <x v="0"/>
    <x v="0"/>
    <x v="1"/>
    <n v="1"/>
    <n v="1"/>
    <n v="1"/>
  </r>
  <r>
    <x v="1"/>
    <s v="Nacional"/>
    <s v="Texaco-Hav."/>
    <s v="N/A"/>
    <n v="5000"/>
    <s v="Precio"/>
    <s v="Calidad"/>
    <s v="N/A"/>
    <s v="N/A"/>
    <s v="Recomendación de Otras Personas"/>
    <s v="N/A"/>
    <x v="0"/>
    <x v="0"/>
    <x v="1"/>
    <n v="1"/>
    <n v="1"/>
    <n v="1"/>
  </r>
  <r>
    <x v="1"/>
    <s v="Nacional"/>
    <s v="Texaco-Hav."/>
    <s v="N/A"/>
    <n v="3000"/>
    <s v="Precio"/>
    <s v="Calidad"/>
    <s v="N/A"/>
    <s v="N/A"/>
    <s v="Recomendación de Otras Personas"/>
    <s v="N/A"/>
    <x v="0"/>
    <x v="0"/>
    <x v="1"/>
    <n v="1"/>
    <n v="1"/>
    <n v="1"/>
  </r>
  <r>
    <x v="1"/>
    <s v="Extranjero"/>
    <s v="N/A"/>
    <s v="Mobil"/>
    <n v="5000"/>
    <s v="N/A"/>
    <s v="Calidad"/>
    <s v="N/A"/>
    <s v="N/A"/>
    <s v="N/A"/>
    <s v="N/A"/>
    <x v="0"/>
    <x v="1"/>
    <x v="1"/>
    <n v="1"/>
    <n v="1"/>
    <n v="1"/>
  </r>
  <r>
    <x v="1"/>
    <s v="Extranjero"/>
    <s v="N/A"/>
    <s v="Penzoil"/>
    <n v="5000"/>
    <s v="N/A"/>
    <s v="Calidad"/>
    <s v="Experiencia"/>
    <s v="Duracion"/>
    <s v="N/A"/>
    <s v="N/A"/>
    <x v="1"/>
    <x v="2"/>
    <x v="2"/>
    <m/>
    <m/>
    <m/>
  </r>
  <r>
    <x v="1"/>
    <s v="Nacional"/>
    <s v="Golden Bear"/>
    <s v="N/A"/>
    <n v="3000"/>
    <s v="N/A"/>
    <s v="Calidad"/>
    <s v="N/A"/>
    <s v="N/A"/>
    <s v="Recomendación de Otras Personas"/>
    <s v="N/A"/>
    <x v="0"/>
    <x v="0"/>
    <x v="1"/>
    <n v="1"/>
    <n v="1"/>
    <n v="1"/>
  </r>
  <r>
    <x v="0"/>
    <s v="Nacional"/>
    <s v="Valvoline"/>
    <s v="N/A"/>
    <n v="3000"/>
    <s v="Precio"/>
    <s v="Calidad"/>
    <s v="N/A"/>
    <s v="N/A"/>
    <s v="Recomendación de Otras Personas"/>
    <s v="N/A"/>
    <x v="0"/>
    <x v="0"/>
    <x v="0"/>
    <n v="2"/>
    <n v="2"/>
    <n v="2"/>
  </r>
  <r>
    <x v="1"/>
    <s v="Extranjero"/>
    <s v="N/A"/>
    <s v="Esson"/>
    <n v="5000"/>
    <s v="N/A"/>
    <s v="Calidad"/>
    <s v="N/A"/>
    <s v="N/A"/>
    <s v="Recomendación de Otras Personas"/>
    <s v="N/A"/>
    <x v="0"/>
    <x v="1"/>
    <x v="1"/>
    <n v="1"/>
    <n v="1"/>
    <n v="1"/>
  </r>
  <r>
    <x v="0"/>
    <s v="Extranjero"/>
    <s v="N/A"/>
    <s v="Mobil"/>
    <n v="5000"/>
    <s v="N/A"/>
    <s v="Calidad"/>
    <s v="Experiencia"/>
    <s v="N/A"/>
    <s v="N/A"/>
    <s v="N/A"/>
    <x v="0"/>
    <x v="0"/>
    <x v="1"/>
    <n v="1"/>
    <n v="1"/>
    <n v="1"/>
  </r>
  <r>
    <x v="1"/>
    <s v="Nacional"/>
    <s v="Texaco-Hav."/>
    <s v="N/A"/>
    <n v="3000"/>
    <s v="Precio"/>
    <s v="Calidad"/>
    <s v="Experiencia"/>
    <s v="N/A"/>
    <s v="N/A"/>
    <s v="N/A"/>
    <x v="1"/>
    <x v="2"/>
    <x v="2"/>
    <m/>
    <m/>
    <m/>
  </r>
  <r>
    <x v="0"/>
    <s v="Nacional"/>
    <s v="Golden Bear"/>
    <s v="N/A"/>
    <n v="3000"/>
    <s v="Precio"/>
    <s v="Calidad"/>
    <s v="Experiencia"/>
    <s v="N/A"/>
    <s v="N/A"/>
    <s v="N/A"/>
    <x v="0"/>
    <x v="0"/>
    <x v="0"/>
    <n v="2"/>
    <n v="2"/>
    <n v="2"/>
  </r>
  <r>
    <x v="1"/>
    <s v="Extranjero"/>
    <s v="N/A"/>
    <s v="Penzoil"/>
    <n v="5000"/>
    <s v="Precio"/>
    <s v="Calidad"/>
    <s v="Experiencia"/>
    <s v="N/A"/>
    <s v="N/A"/>
    <s v="N/A"/>
    <x v="0"/>
    <x v="1"/>
    <x v="1"/>
    <n v="1"/>
    <n v="1"/>
    <n v="1"/>
  </r>
  <r>
    <x v="0"/>
    <s v="Nacional"/>
    <s v="Texaco-Hav."/>
    <s v="N/A"/>
    <n v="3000"/>
    <s v="Precio"/>
    <s v="Calidad"/>
    <s v="Experiencia"/>
    <s v="N/A"/>
    <s v="N/A"/>
    <s v="N/A"/>
    <x v="0"/>
    <x v="0"/>
    <x v="1"/>
    <n v="1"/>
    <n v="1"/>
    <n v="1"/>
  </r>
  <r>
    <x v="1"/>
    <s v="Extranjero"/>
    <s v="N/A"/>
    <s v="Penzoil"/>
    <n v="5000"/>
    <s v="N/A"/>
    <s v="Calidad"/>
    <s v="Experiencia"/>
    <s v="Duracion"/>
    <s v="N/A"/>
    <s v="N/A"/>
    <x v="0"/>
    <x v="1"/>
    <x v="1"/>
    <n v="1"/>
    <n v="1"/>
    <n v="1"/>
  </r>
  <r>
    <x v="0"/>
    <s v="Nacional"/>
    <s v="Valvoline"/>
    <s v="N/A"/>
    <n v="3000"/>
    <s v="Precio"/>
    <s v="Calidad"/>
    <s v="Experiencia"/>
    <s v="N/A"/>
    <s v="N/A"/>
    <s v="N/A"/>
    <x v="0"/>
    <x v="0"/>
    <x v="1"/>
    <n v="1"/>
    <n v="1"/>
    <n v="2"/>
  </r>
  <r>
    <x v="0"/>
    <s v="Extranjero"/>
    <s v="N/A"/>
    <s v="Amalie"/>
    <n v="5000"/>
    <s v="N/A"/>
    <s v="Calidad"/>
    <s v="Experiencia"/>
    <s v="Duracion"/>
    <s v="N/A"/>
    <s v="N/A"/>
    <x v="0"/>
    <x v="0"/>
    <x v="1"/>
    <n v="1"/>
    <n v="1"/>
    <n v="1"/>
  </r>
  <r>
    <x v="1"/>
    <s v="Extranjero"/>
    <s v="N/A"/>
    <s v="Kendall"/>
    <n v="5000"/>
    <s v="N/A"/>
    <s v="Calidad"/>
    <s v="Experiencia"/>
    <s v="Duracion"/>
    <s v="N/A"/>
    <s v="N/A"/>
    <x v="0"/>
    <x v="1"/>
    <x v="1"/>
    <n v="1"/>
    <n v="1"/>
    <n v="1"/>
  </r>
  <r>
    <x v="1"/>
    <s v="Nacional"/>
    <s v="Texaco-Hav."/>
    <s v="N/A"/>
    <n v="3000"/>
    <s v="Precio"/>
    <s v="Calidad"/>
    <s v="Experiencia"/>
    <s v="N/A"/>
    <s v="N/A"/>
    <s v="N/A"/>
    <x v="0"/>
    <x v="0"/>
    <x v="1"/>
    <n v="1"/>
    <n v="1"/>
    <n v="1"/>
  </r>
  <r>
    <x v="0"/>
    <s v="Indiferente"/>
    <s v="Texaco-Hav."/>
    <s v="Penzoil"/>
    <n v="5000"/>
    <s v="N/A"/>
    <s v="Calidad"/>
    <s v="Experiencia"/>
    <s v="N/A"/>
    <s v="Recomendación de Otras Personas"/>
    <s v="N/A"/>
    <x v="0"/>
    <x v="1"/>
    <x v="1"/>
    <n v="1"/>
    <n v="1"/>
    <n v="2"/>
  </r>
  <r>
    <x v="1"/>
    <s v="Nacional"/>
    <s v="Golden Bear"/>
    <s v="N/A"/>
    <n v="3000"/>
    <s v="Precio"/>
    <s v="Calidad"/>
    <s v="Experiencia"/>
    <s v="N/A"/>
    <s v="N/A"/>
    <s v="N/A"/>
    <x v="0"/>
    <x v="0"/>
    <x v="1"/>
    <n v="1"/>
    <n v="1"/>
    <n v="1"/>
  </r>
  <r>
    <x v="1"/>
    <s v="Extranjero"/>
    <s v="N/A"/>
    <s v="Amalie"/>
    <n v="6000"/>
    <s v="N/A"/>
    <s v="Calidad"/>
    <s v="Experiencia"/>
    <s v="N/A"/>
    <s v="Recomendación de Otras Personas"/>
    <s v="N/A"/>
    <x v="0"/>
    <x v="1"/>
    <x v="0"/>
    <n v="2"/>
    <n v="2"/>
    <n v="2"/>
  </r>
  <r>
    <x v="1"/>
    <s v="Extranjero"/>
    <s v="N/A"/>
    <s v="Kendall"/>
    <n v="5000"/>
    <s v="N/A"/>
    <s v="Calidad"/>
    <s v="Experiencia"/>
    <s v="Duracion"/>
    <s v="N/A"/>
    <s v="N/A"/>
    <x v="0"/>
    <x v="0"/>
    <x v="1"/>
    <n v="1"/>
    <n v="1"/>
    <n v="1"/>
  </r>
  <r>
    <x v="1"/>
    <s v="Nacional"/>
    <s v="Gulf"/>
    <s v="N/A"/>
    <n v="3000"/>
    <s v="Precio"/>
    <s v="Calidad"/>
    <s v="Experiencia"/>
    <s v="N/A"/>
    <s v="N/A"/>
    <s v="N/A"/>
    <x v="0"/>
    <x v="1"/>
    <x v="1"/>
    <n v="1"/>
    <n v="1"/>
    <n v="1"/>
  </r>
  <r>
    <x v="0"/>
    <s v="Nacional"/>
    <s v="Valvoline"/>
    <s v="N/A"/>
    <n v="4000"/>
    <s v="N/A"/>
    <s v="Calidad"/>
    <s v="Experiencia"/>
    <s v="N/A"/>
    <s v="Recomendación de Otras Personas"/>
    <s v="N/A"/>
    <x v="0"/>
    <x v="0"/>
    <x v="1"/>
    <n v="1"/>
    <n v="1"/>
    <n v="1"/>
  </r>
  <r>
    <x v="1"/>
    <s v="Extranjero"/>
    <s v="N/A"/>
    <s v="Amalie"/>
    <n v="5000"/>
    <s v="N/A"/>
    <s v="Calidad"/>
    <s v="N/A"/>
    <s v="Duracion"/>
    <s v="Recomendación de Otras Personas"/>
    <s v="N/A"/>
    <x v="0"/>
    <x v="1"/>
    <x v="1"/>
    <n v="1"/>
    <n v="1"/>
    <n v="1"/>
  </r>
  <r>
    <x v="0"/>
    <s v="Nacional"/>
    <s v="Texaco-Hav."/>
    <s v="N/A"/>
    <n v="4000"/>
    <s v="N/A"/>
    <s v="Calidad"/>
    <s v="N/A"/>
    <s v="Duracion"/>
    <s v="Recomendación de Otras Personas"/>
    <s v="N/A"/>
    <x v="0"/>
    <x v="0"/>
    <x v="1"/>
    <n v="1"/>
    <n v="1"/>
    <n v="1"/>
  </r>
  <r>
    <x v="1"/>
    <s v="Extranjero"/>
    <s v="N/A"/>
    <s v="Kendall"/>
    <n v="6000"/>
    <s v="N/A"/>
    <s v="Calidad"/>
    <s v="Experiencia"/>
    <s v="Duracion"/>
    <s v="N/A"/>
    <s v="N/A"/>
    <x v="1"/>
    <x v="2"/>
    <x v="2"/>
    <m/>
    <m/>
    <m/>
  </r>
  <r>
    <x v="1"/>
    <s v="Nacional"/>
    <s v="Golden Bear"/>
    <s v="N/A"/>
    <n v="3000"/>
    <s v="Precio"/>
    <s v="N/A"/>
    <s v="Experiencia"/>
    <s v="Duracion"/>
    <s v="N/A"/>
    <s v="N/A"/>
    <x v="0"/>
    <x v="0"/>
    <x v="1"/>
    <n v="1"/>
    <n v="2"/>
    <n v="1"/>
  </r>
  <r>
    <x v="0"/>
    <s v="Extranjero"/>
    <s v="N/A"/>
    <s v="Terpel"/>
    <n v="5000"/>
    <s v="N/A"/>
    <s v="Calidad"/>
    <s v="Experiencia"/>
    <s v="Duracion"/>
    <s v="N/A"/>
    <s v="N/A"/>
    <x v="0"/>
    <x v="1"/>
    <x v="1"/>
    <n v="1"/>
    <n v="1"/>
    <n v="1"/>
  </r>
  <r>
    <x v="1"/>
    <s v="Nacional"/>
    <s v="Golden Bear"/>
    <s v="N/A"/>
    <n v="3000"/>
    <s v="Precio"/>
    <s v="N/A"/>
    <s v="Experiencia"/>
    <s v="N/A"/>
    <s v="Recomendación de Otras Personas"/>
    <s v="N/A"/>
    <x v="1"/>
    <x v="2"/>
    <x v="2"/>
    <m/>
    <m/>
    <m/>
  </r>
  <r>
    <x v="0"/>
    <s v="Nacional"/>
    <s v="Texaco-Hav."/>
    <s v="N/A"/>
    <n v="3000"/>
    <s v="Precio"/>
    <s v="N/A"/>
    <s v="Experiencia"/>
    <s v="N/A"/>
    <s v="N/A"/>
    <s v="N/A"/>
    <x v="0"/>
    <x v="1"/>
    <x v="0"/>
    <n v="1"/>
    <n v="1"/>
    <n v="2"/>
  </r>
  <r>
    <x v="1"/>
    <s v="Nacional"/>
    <s v="Texaco-Hav."/>
    <s v="N/A"/>
    <n v="4000"/>
    <s v="Precio"/>
    <s v="Calidad"/>
    <s v="Experiencia"/>
    <s v="N/A"/>
    <s v="N/A"/>
    <s v="N/A"/>
    <x v="1"/>
    <x v="2"/>
    <x v="2"/>
    <m/>
    <m/>
    <m/>
  </r>
  <r>
    <x v="0"/>
    <s v="Extranjero"/>
    <s v="N/A"/>
    <s v="Amalie"/>
    <n v="5000"/>
    <s v="N/A"/>
    <s v="Calidad"/>
    <s v="Experiencia"/>
    <s v="Duracion"/>
    <s v="N/A"/>
    <s v="N/A"/>
    <x v="0"/>
    <x v="1"/>
    <x v="1"/>
    <n v="2"/>
    <n v="2"/>
    <n v="2"/>
  </r>
  <r>
    <x v="1"/>
    <s v="Nacional"/>
    <s v="Texaco-Hav."/>
    <s v="N/A"/>
    <n v="4000"/>
    <s v="Precio"/>
    <s v="Calidad"/>
    <s v="Experiencia"/>
    <s v="N/A"/>
    <s v="N/A"/>
    <s v="N/A"/>
    <x v="0"/>
    <x v="1"/>
    <x v="1"/>
    <n v="1"/>
    <n v="2"/>
    <n v="2"/>
  </r>
  <r>
    <x v="0"/>
    <s v="Nacional"/>
    <s v="Golden Bear"/>
    <s v="N/A"/>
    <n v="4000"/>
    <s v="Precio"/>
    <s v="Calidad"/>
    <s v="N/A"/>
    <s v="Duracion"/>
    <s v="N/A"/>
    <s v="N/A"/>
    <x v="0"/>
    <x v="0"/>
    <x v="0"/>
    <n v="1"/>
    <n v="2"/>
    <n v="2"/>
  </r>
  <r>
    <x v="1"/>
    <s v="Extranjero"/>
    <s v="N/A"/>
    <s v="Penzoil"/>
    <n v="6000"/>
    <s v="Precio"/>
    <s v="Calidad"/>
    <s v="Experiencia"/>
    <s v="N/A"/>
    <s v="N/A"/>
    <s v="N/A"/>
    <x v="1"/>
    <x v="2"/>
    <x v="2"/>
    <m/>
    <m/>
    <m/>
  </r>
  <r>
    <x v="1"/>
    <s v="Extranjero"/>
    <s v="N/A"/>
    <s v="Mobil"/>
    <n v="5000"/>
    <s v="N/A"/>
    <s v="Calidad"/>
    <s v="N/A"/>
    <s v="N/A"/>
    <s v="N/A"/>
    <s v="N/A"/>
    <x v="0"/>
    <x v="1"/>
    <x v="1"/>
    <n v="1"/>
    <n v="1"/>
    <n v="1"/>
  </r>
  <r>
    <x v="0"/>
    <s v="Extranjero"/>
    <s v="N/A"/>
    <s v="Penzoil"/>
    <n v="5000"/>
    <s v="N/A"/>
    <s v="Calidad"/>
    <s v="Experiencia"/>
    <s v="Duracion"/>
    <s v="N/A"/>
    <s v="N/A"/>
    <x v="1"/>
    <x v="2"/>
    <x v="2"/>
    <m/>
    <m/>
    <m/>
  </r>
  <r>
    <x v="1"/>
    <s v="Nacional"/>
    <s v="Texaco-Hav."/>
    <s v="N/A"/>
    <n v="4000"/>
    <s v="Precio"/>
    <s v="Calidad"/>
    <s v="N/A"/>
    <s v="Duracion"/>
    <s v="N/A"/>
    <s v="N/A"/>
    <x v="0"/>
    <x v="1"/>
    <x v="1"/>
    <n v="1"/>
    <n v="2"/>
    <n v="2"/>
  </r>
  <r>
    <x v="1"/>
    <s v="Nacional"/>
    <s v="Valvoline"/>
    <s v="N/A"/>
    <n v="3000"/>
    <s v="Precio"/>
    <s v="Calidad"/>
    <s v="N/A"/>
    <s v="N/A"/>
    <s v="N/A"/>
    <s v="N/A"/>
    <x v="0"/>
    <x v="1"/>
    <x v="1"/>
    <n v="1"/>
    <n v="1"/>
    <n v="2"/>
  </r>
  <r>
    <x v="1"/>
    <s v="Nacional"/>
    <s v="Texaco-Hav."/>
    <s v="N/A"/>
    <n v="4000"/>
    <s v="N/A"/>
    <s v="Calidad"/>
    <s v="N/A"/>
    <s v="N/A"/>
    <s v="N/A"/>
    <s v="N/A"/>
    <x v="0"/>
    <x v="0"/>
    <x v="1"/>
    <n v="1"/>
    <n v="2"/>
    <n v="2"/>
  </r>
  <r>
    <x v="1"/>
    <s v="Nacional"/>
    <s v="Texaco-Hav."/>
    <s v="N/A"/>
    <n v="3000"/>
    <s v="Precio"/>
    <s v="N/A"/>
    <s v="Experiencia"/>
    <s v="N/A"/>
    <s v="N/A"/>
    <s v="N/A"/>
    <x v="0"/>
    <x v="0"/>
    <x v="1"/>
    <n v="1"/>
    <n v="1"/>
    <n v="1"/>
  </r>
  <r>
    <x v="1"/>
    <s v="Extranjero"/>
    <s v="N/A"/>
    <s v="Kendall"/>
    <n v="5000"/>
    <s v="N/A"/>
    <s v="Calidad"/>
    <s v="Experiencia"/>
    <s v="Duracion"/>
    <s v="N/A"/>
    <s v="N/A"/>
    <x v="0"/>
    <x v="1"/>
    <x v="1"/>
    <n v="1"/>
    <n v="2"/>
    <n v="2"/>
  </r>
  <r>
    <x v="0"/>
    <s v="Nacional"/>
    <s v="Texaco-Hav."/>
    <s v="N/A"/>
    <n v="3000"/>
    <s v="Precio"/>
    <s v="Calidad"/>
    <s v="Experiencia"/>
    <s v="N/A"/>
    <s v="N/A"/>
    <s v="N/A"/>
    <x v="0"/>
    <x v="0"/>
    <x v="0"/>
    <n v="1"/>
    <n v="2"/>
    <n v="1"/>
  </r>
  <r>
    <x v="1"/>
    <s v="Nacional"/>
    <s v="Texaco-Hav."/>
    <s v="N/A"/>
    <n v="3000"/>
    <s v="Precio"/>
    <s v="N/A"/>
    <s v="Experiencia"/>
    <s v="N/A"/>
    <s v="Recomendación de Otras Personas"/>
    <s v="N/A"/>
    <x v="1"/>
    <x v="2"/>
    <x v="2"/>
    <m/>
    <m/>
    <m/>
  </r>
  <r>
    <x v="1"/>
    <s v="Nacional"/>
    <s v="Gulf"/>
    <s v="N/A"/>
    <n v="3000"/>
    <s v="Precio"/>
    <s v="N/A"/>
    <s v="N/A"/>
    <s v="N/A"/>
    <s v="Recomendación de Otras Personas"/>
    <s v="N/A"/>
    <x v="0"/>
    <x v="0"/>
    <x v="0"/>
    <n v="1"/>
    <n v="2"/>
    <n v="2"/>
  </r>
  <r>
    <x v="0"/>
    <s v="Nacional"/>
    <s v="Valvoline"/>
    <s v="N/A"/>
    <n v="4000"/>
    <s v="Precio"/>
    <s v="Calidad"/>
    <s v="Experiencia"/>
    <s v="N/A"/>
    <s v="N/A"/>
    <s v="N/A"/>
    <x v="0"/>
    <x v="1"/>
    <x v="0"/>
    <n v="1"/>
    <n v="2"/>
    <n v="2"/>
  </r>
  <r>
    <x v="1"/>
    <s v="Nacional"/>
    <s v="Texaco-Hav."/>
    <s v="N/A"/>
    <n v="3000"/>
    <s v="Precio"/>
    <s v="Calidad"/>
    <s v="Experiencia"/>
    <s v="N/A"/>
    <s v="N/A"/>
    <s v="N/A"/>
    <x v="0"/>
    <x v="0"/>
    <x v="1"/>
    <n v="1"/>
    <n v="1"/>
    <n v="1"/>
  </r>
  <r>
    <x v="1"/>
    <s v="Nacional"/>
    <s v="Golden Bear"/>
    <s v="N/A"/>
    <n v="3000"/>
    <s v="Precio"/>
    <s v="N/A"/>
    <s v="N/A"/>
    <s v="N/A"/>
    <s v="Recomendación de Otras Personas"/>
    <s v="N/A"/>
    <x v="1"/>
    <x v="2"/>
    <x v="2"/>
    <m/>
    <m/>
    <m/>
  </r>
  <r>
    <x v="1"/>
    <s v="Extranjero"/>
    <s v="N/A"/>
    <s v="Kendall"/>
    <n v="5000"/>
    <s v="N/A"/>
    <s v="Calidad"/>
    <s v="N/A"/>
    <s v="Duracion"/>
    <s v="N/A"/>
    <s v="N/A"/>
    <x v="0"/>
    <x v="1"/>
    <x v="1"/>
    <n v="1"/>
    <n v="2"/>
    <n v="2"/>
  </r>
  <r>
    <x v="1"/>
    <s v="Nacional"/>
    <s v="Texaco-Hav."/>
    <s v="N/A"/>
    <n v="3000"/>
    <s v="Precio"/>
    <s v="N/A"/>
    <s v="Experiencia"/>
    <s v="N/A"/>
    <s v="N/A"/>
    <s v="N/A"/>
    <x v="0"/>
    <x v="0"/>
    <x v="1"/>
    <n v="1"/>
    <n v="1"/>
    <n v="1"/>
  </r>
  <r>
    <x v="0"/>
    <s v="Extranjero"/>
    <s v="N/A"/>
    <s v="Penzoil"/>
    <n v="5000"/>
    <s v="N/A"/>
    <s v="Calidad"/>
    <s v="N/A"/>
    <s v="N/A"/>
    <s v="Recomendación de Otras Personas"/>
    <s v="N/A"/>
    <x v="1"/>
    <x v="2"/>
    <x v="2"/>
    <m/>
    <m/>
    <m/>
  </r>
  <r>
    <x v="1"/>
    <s v="Nacional"/>
    <s v="Valvoline"/>
    <s v="N/A"/>
    <n v="3000"/>
    <s v="Precio"/>
    <s v="N/A"/>
    <s v="Experiencia"/>
    <s v="N/A"/>
    <s v="N/A"/>
    <s v="N/A"/>
    <x v="0"/>
    <x v="1"/>
    <x v="0"/>
    <n v="1"/>
    <n v="1"/>
    <n v="2"/>
  </r>
  <r>
    <x v="1"/>
    <s v="Nacional"/>
    <s v="Texaco-Hav."/>
    <s v="N/A"/>
    <n v="4000"/>
    <s v="Precio"/>
    <s v="Calidad"/>
    <s v="N/A"/>
    <s v="N/A"/>
    <s v="Recomendación de Otras Personas"/>
    <s v="N/A"/>
    <x v="0"/>
    <x v="0"/>
    <x v="1"/>
    <n v="1"/>
    <n v="1"/>
    <n v="1"/>
  </r>
  <r>
    <x v="1"/>
    <s v="Nacional"/>
    <s v="Valvoline"/>
    <s v="N/A"/>
    <n v="3000"/>
    <s v="Precio"/>
    <s v="N/A"/>
    <s v="Experiencia"/>
    <s v="N/A"/>
    <s v="N/A"/>
    <s v="N/A"/>
    <x v="0"/>
    <x v="0"/>
    <x v="1"/>
    <n v="1"/>
    <n v="1"/>
    <n v="1"/>
  </r>
  <r>
    <x v="1"/>
    <s v="Extranjero"/>
    <s v="N/A"/>
    <s v="Penzoil"/>
    <n v="5000"/>
    <s v="N/A"/>
    <s v="Calidad"/>
    <s v="Experiencia"/>
    <s v="N/A"/>
    <s v="N/A"/>
    <s v="N/A"/>
    <x v="0"/>
    <x v="1"/>
    <x v="1"/>
    <n v="1"/>
    <n v="1"/>
    <n v="1"/>
  </r>
  <r>
    <x v="1"/>
    <s v="Extranjero"/>
    <s v="N/A"/>
    <s v="Penzoil"/>
    <n v="5000"/>
    <s v="N/A"/>
    <s v="Calidad"/>
    <s v="N/A"/>
    <s v="Duracion"/>
    <s v="Recomendación de Otras Personas"/>
    <s v="N/A"/>
    <x v="0"/>
    <x v="0"/>
    <x v="1"/>
    <n v="1"/>
    <n v="1"/>
    <n v="1"/>
  </r>
  <r>
    <x v="0"/>
    <s v="Extranjero"/>
    <s v="N/A"/>
    <s v="Amalie"/>
    <n v="5000"/>
    <s v="N/A"/>
    <s v="Calidad"/>
    <s v="N/A"/>
    <s v="Duracion"/>
    <s v="Recomendación de Otras Personas"/>
    <s v="N/A"/>
    <x v="0"/>
    <x v="1"/>
    <x v="1"/>
    <n v="1"/>
    <n v="1"/>
    <n v="2"/>
  </r>
  <r>
    <x v="1"/>
    <s v="Nacional"/>
    <s v="Golden Bear"/>
    <s v="N/A"/>
    <n v="4000"/>
    <s v="Precio"/>
    <s v="N/A"/>
    <s v="Experiencia"/>
    <s v="N/A"/>
    <s v="N/A"/>
    <s v="N/A"/>
    <x v="1"/>
    <x v="2"/>
    <x v="2"/>
    <m/>
    <m/>
    <m/>
  </r>
  <r>
    <x v="1"/>
    <s v="Extranjero"/>
    <s v="N/A"/>
    <s v="Penzoil"/>
    <n v="5000"/>
    <s v="N/A"/>
    <s v="Calidad"/>
    <s v="N/A"/>
    <s v="Duracion"/>
    <s v="Recomendación de Otras Personas"/>
    <s v="N/A"/>
    <x v="0"/>
    <x v="1"/>
    <x v="1"/>
    <n v="1"/>
    <n v="1"/>
    <n v="1"/>
  </r>
  <r>
    <x v="1"/>
    <s v="Nacional"/>
    <s v="Texaco-Hav."/>
    <s v="N/A"/>
    <n v="4000"/>
    <s v="N/A"/>
    <s v="Calidad"/>
    <s v="Experiencia"/>
    <s v="N/A"/>
    <s v="N/A"/>
    <s v="N/A"/>
    <x v="0"/>
    <x v="0"/>
    <x v="1"/>
    <n v="1"/>
    <n v="1"/>
    <n v="1"/>
  </r>
  <r>
    <x v="1"/>
    <s v="Nacional"/>
    <s v="Gulf"/>
    <s v="N/A"/>
    <n v="3000"/>
    <s v="Precio"/>
    <s v="N/A"/>
    <s v="N/A"/>
    <s v="N/A"/>
    <s v="Recomendación de Otras Personas"/>
    <s v="N/A"/>
    <x v="0"/>
    <x v="0"/>
    <x v="1"/>
    <n v="1"/>
    <n v="1"/>
    <n v="1"/>
  </r>
  <r>
    <x v="1"/>
    <s v="Extranjero"/>
    <s v="N/A"/>
    <s v="Penzoil"/>
    <n v="5000"/>
    <s v="N/A"/>
    <s v="Calidad"/>
    <s v="N/A"/>
    <s v="Duracion"/>
    <s v="Recomendación de Otras Personas"/>
    <s v="N/A"/>
    <x v="0"/>
    <x v="1"/>
    <x v="1"/>
    <n v="1"/>
    <n v="1"/>
    <n v="1"/>
  </r>
  <r>
    <x v="1"/>
    <s v="Extranjero"/>
    <s v="N/A"/>
    <s v="Penzoil"/>
    <n v="6000"/>
    <s v="N/A"/>
    <s v="Calidad"/>
    <s v="Experiencia"/>
    <s v="N/A"/>
    <s v="N/A"/>
    <s v="N/A"/>
    <x v="0"/>
    <x v="1"/>
    <x v="1"/>
    <n v="1"/>
    <n v="1"/>
    <n v="1"/>
  </r>
  <r>
    <x v="0"/>
    <s v="Extranjero"/>
    <s v="N/A"/>
    <s v="Amalie"/>
    <n v="5000"/>
    <s v="N/A"/>
    <s v="Calidad"/>
    <s v="N/A"/>
    <s v="N/A"/>
    <s v="Recomendación de Otras Personas"/>
    <s v="N/A"/>
    <x v="0"/>
    <x v="1"/>
    <x v="1"/>
    <n v="1"/>
    <n v="1"/>
    <n v="2"/>
  </r>
  <r>
    <x v="1"/>
    <s v="Nacional"/>
    <s v="Texaco-Hav."/>
    <s v="N/A"/>
    <n v="4000"/>
    <s v="Precio"/>
    <s v="Calidad"/>
    <s v="Experiencia"/>
    <s v="N/A"/>
    <s v="N/A"/>
    <s v="N/A"/>
    <x v="0"/>
    <x v="0"/>
    <x v="1"/>
    <n v="1"/>
    <n v="1"/>
    <n v="1"/>
  </r>
  <r>
    <x v="1"/>
    <s v="Nacional"/>
    <s v="Golden Bear"/>
    <s v="N/A"/>
    <n v="3000"/>
    <s v="Precio"/>
    <s v="Calidad"/>
    <s v="Experiencia"/>
    <s v="N/A"/>
    <s v="N/A"/>
    <s v="N/A"/>
    <x v="0"/>
    <x v="0"/>
    <x v="1"/>
    <n v="1"/>
    <n v="1"/>
    <n v="1"/>
  </r>
  <r>
    <x v="1"/>
    <s v="Extranjero"/>
    <s v="N/A"/>
    <s v="Penzoil"/>
    <n v="6000"/>
    <s v="N/A"/>
    <s v="Calidad"/>
    <s v="Experiencia"/>
    <s v="Duracion"/>
    <s v="N/A"/>
    <s v="N/A"/>
    <x v="0"/>
    <x v="1"/>
    <x v="1"/>
    <n v="1"/>
    <n v="1"/>
    <n v="1"/>
  </r>
  <r>
    <x v="1"/>
    <s v="Nacional"/>
    <s v="Valvoline"/>
    <s v="N/A"/>
    <n v="4000"/>
    <s v="N/A"/>
    <s v="Calidad"/>
    <s v="Experiencia"/>
    <s v="N/A"/>
    <s v="N/A"/>
    <s v="N/A"/>
    <x v="0"/>
    <x v="0"/>
    <x v="1"/>
    <n v="1"/>
    <n v="1"/>
    <n v="1"/>
  </r>
  <r>
    <x v="1"/>
    <s v="Indiferente"/>
    <s v="Texaco-Hav."/>
    <s v="Amalie"/>
    <n v="5000"/>
    <s v="N/A"/>
    <s v="Calidad"/>
    <s v="Experiencia"/>
    <s v="N/A"/>
    <s v="N/A"/>
    <s v="N/A"/>
    <x v="0"/>
    <x v="1"/>
    <x v="1"/>
    <n v="1"/>
    <n v="1"/>
    <n v="1"/>
  </r>
  <r>
    <x v="1"/>
    <s v="Extranjero"/>
    <s v="N/A"/>
    <s v="Penzoil"/>
    <n v="6000"/>
    <s v="Precio"/>
    <s v="Calidad"/>
    <s v="N/A"/>
    <s v="Duracion"/>
    <s v="N/A"/>
    <s v="N/A"/>
    <x v="0"/>
    <x v="1"/>
    <x v="0"/>
    <n v="2"/>
    <n v="2"/>
    <n v="2"/>
  </r>
  <r>
    <x v="0"/>
    <s v="Nacional"/>
    <s v="Gulf"/>
    <s v="N/A"/>
    <n v="4000"/>
    <s v="Precio"/>
    <s v="Calidad"/>
    <s v="Experiencia"/>
    <s v="N/A"/>
    <s v="N/A"/>
    <s v="N/A"/>
    <x v="0"/>
    <x v="0"/>
    <x v="1"/>
    <n v="1"/>
    <n v="1"/>
    <n v="1"/>
  </r>
  <r>
    <x v="1"/>
    <s v="Extranjero"/>
    <s v="N/A"/>
    <s v="Kendall"/>
    <n v="5000"/>
    <s v="N/A"/>
    <s v="Calidad"/>
    <s v="Experiencia"/>
    <s v="N/A"/>
    <s v="Recomendación de Otras Personas"/>
    <s v="N/A"/>
    <x v="0"/>
    <x v="0"/>
    <x v="1"/>
    <n v="1"/>
    <n v="1"/>
    <n v="1"/>
  </r>
  <r>
    <x v="1"/>
    <s v="Extranjero"/>
    <s v="N/A"/>
    <s v="Penzoil"/>
    <n v="5000"/>
    <s v="N/A"/>
    <s v="Calidad"/>
    <s v="N/A"/>
    <s v="Duracion"/>
    <s v="N/A"/>
    <s v="N/A"/>
    <x v="0"/>
    <x v="0"/>
    <x v="1"/>
    <n v="1"/>
    <n v="1"/>
    <n v="1"/>
  </r>
  <r>
    <x v="1"/>
    <s v="Extranjero"/>
    <s v="N/A"/>
    <s v="Penzoil"/>
    <n v="6000"/>
    <s v="N/A"/>
    <s v="Calidad"/>
    <s v="Experiencia"/>
    <s v="N/A"/>
    <s v="N/A"/>
    <s v="N/A"/>
    <x v="0"/>
    <x v="0"/>
    <x v="1"/>
    <n v="1"/>
    <n v="1"/>
    <n v="1"/>
  </r>
  <r>
    <x v="0"/>
    <s v="Nacional"/>
    <s v="Texaco-Hav."/>
    <s v="N/A"/>
    <n v="4000"/>
    <s v="Precio"/>
    <s v="Calidad"/>
    <s v="Experiencia"/>
    <s v="N/A"/>
    <s v="N/A"/>
    <s v="N/A"/>
    <x v="0"/>
    <x v="0"/>
    <x v="1"/>
    <n v="1"/>
    <n v="1"/>
    <n v="1"/>
  </r>
  <r>
    <x v="1"/>
    <s v="Nacional"/>
    <s v="Valvoline"/>
    <s v="N/A"/>
    <n v="3000"/>
    <s v="Precio"/>
    <s v="N/A"/>
    <s v="Experiencia"/>
    <s v="N/A"/>
    <s v="N/A"/>
    <s v="N/A"/>
    <x v="0"/>
    <x v="0"/>
    <x v="0"/>
    <n v="2"/>
    <n v="2"/>
    <n v="2"/>
  </r>
  <r>
    <x v="1"/>
    <s v="Nacional"/>
    <s v="Texaco-Hav."/>
    <s v="N/A"/>
    <n v="4000"/>
    <s v="N/A"/>
    <s v="Calidad"/>
    <s v="Experiencia"/>
    <s v="N/A"/>
    <s v="N/A"/>
    <s v="N/A"/>
    <x v="0"/>
    <x v="0"/>
    <x v="1"/>
    <n v="1"/>
    <n v="1"/>
    <n v="1"/>
  </r>
  <r>
    <x v="1"/>
    <s v="Nacional"/>
    <s v="Golden Bear"/>
    <s v="N/A"/>
    <n v="4000"/>
    <s v="Precio"/>
    <s v="Calidad"/>
    <s v="N/A"/>
    <s v="Duracion"/>
    <s v="N/A"/>
    <s v="N/A"/>
    <x v="0"/>
    <x v="0"/>
    <x v="1"/>
    <n v="1"/>
    <n v="1"/>
    <n v="1"/>
  </r>
  <r>
    <x v="1"/>
    <s v="Extranjero"/>
    <s v="N/A"/>
    <s v="Penzoil"/>
    <n v="5000"/>
    <s v="N/A"/>
    <s v="Calidad"/>
    <s v="Experiencia"/>
    <s v="N/A"/>
    <s v="N/A"/>
    <s v="N/A"/>
    <x v="0"/>
    <x v="1"/>
    <x v="0"/>
    <n v="2"/>
    <n v="2"/>
    <n v="2"/>
  </r>
  <r>
    <x v="1"/>
    <s v="Extranjero"/>
    <s v="N/A"/>
    <s v="Penzoil"/>
    <n v="5000"/>
    <s v="N/A"/>
    <s v="Calidad"/>
    <s v="N/A"/>
    <s v="Duracion"/>
    <s v="N/A"/>
    <s v="N/A"/>
    <x v="0"/>
    <x v="0"/>
    <x v="1"/>
    <n v="1"/>
    <n v="1"/>
    <n v="1"/>
  </r>
  <r>
    <x v="1"/>
    <s v="Nacional"/>
    <s v="Valvoline"/>
    <s v="N/A"/>
    <n v="4000"/>
    <s v="N/A"/>
    <s v="Calidad"/>
    <s v="Experiencia"/>
    <s v="N/A"/>
    <s v="N/A"/>
    <s v="N/A"/>
    <x v="0"/>
    <x v="0"/>
    <x v="1"/>
    <n v="1"/>
    <n v="1"/>
    <n v="1"/>
  </r>
  <r>
    <x v="0"/>
    <s v="Nacional"/>
    <s v="Texaco-Hav."/>
    <s v="N/A"/>
    <n v="4000"/>
    <s v="N/A"/>
    <s v="N/A"/>
    <s v="Experiencia"/>
    <s v="Duracion"/>
    <s v="N/A"/>
    <s v="N/A"/>
    <x v="0"/>
    <x v="0"/>
    <x v="1"/>
    <n v="1"/>
    <n v="1"/>
    <n v="1"/>
  </r>
  <r>
    <x v="1"/>
    <s v="Extranjero"/>
    <s v="N/A"/>
    <s v="Mobil"/>
    <n v="6000"/>
    <s v="N/A"/>
    <s v="Calidad"/>
    <s v="N/A"/>
    <s v="Duracion"/>
    <s v="N/A"/>
    <s v="N/A"/>
    <x v="0"/>
    <x v="1"/>
    <x v="1"/>
    <n v="1"/>
    <n v="1"/>
    <n v="1"/>
  </r>
  <r>
    <x v="1"/>
    <s v="Extranjero"/>
    <s v="N/A"/>
    <s v="Amalie"/>
    <n v="5000"/>
    <s v="N/A"/>
    <s v="Calidad"/>
    <s v="Experiencia"/>
    <s v="Duracion"/>
    <s v="N/A"/>
    <s v="N/A"/>
    <x v="0"/>
    <x v="0"/>
    <x v="1"/>
    <n v="1"/>
    <n v="1"/>
    <n v="1"/>
  </r>
  <r>
    <x v="1"/>
    <s v="Extranjero"/>
    <s v="N/A"/>
    <s v="Penzoil"/>
    <n v="5000"/>
    <s v="N/A"/>
    <s v="Calidad"/>
    <s v="N/A"/>
    <s v="Duracion"/>
    <s v="Recomendación de Otras Personas"/>
    <s v="N/A"/>
    <x v="0"/>
    <x v="0"/>
    <x v="1"/>
    <n v="1"/>
    <n v="1"/>
    <n v="1"/>
  </r>
  <r>
    <x v="1"/>
    <s v="Nacional"/>
    <s v="Golden Bear"/>
    <s v="N/A"/>
    <n v="4000"/>
    <s v="Precio"/>
    <s v="Calidad"/>
    <s v="N/A"/>
    <s v="N/A"/>
    <s v="Recomendación de Otras Personas"/>
    <s v="N/A"/>
    <x v="0"/>
    <x v="0"/>
    <x v="0"/>
    <n v="2"/>
    <n v="2"/>
    <n v="2"/>
  </r>
  <r>
    <x v="1"/>
    <s v="Extranjero"/>
    <s v="N/A"/>
    <s v="Penzoil"/>
    <n v="5000"/>
    <s v="N/A"/>
    <s v="Calidad"/>
    <s v="Experiencia"/>
    <s v="N/A"/>
    <s v="N/A"/>
    <s v="N/A"/>
    <x v="0"/>
    <x v="0"/>
    <x v="1"/>
    <n v="1"/>
    <n v="1"/>
    <n v="1"/>
  </r>
  <r>
    <x v="1"/>
    <s v="Extranjero"/>
    <s v="N/A"/>
    <s v="Kendall"/>
    <n v="5000"/>
    <s v="N/A"/>
    <s v="Calidad"/>
    <s v="N/A"/>
    <s v="N/A"/>
    <s v="N/A"/>
    <s v="N/A"/>
    <x v="0"/>
    <x v="0"/>
    <x v="1"/>
    <n v="1"/>
    <n v="1"/>
    <n v="1"/>
  </r>
  <r>
    <x v="1"/>
    <s v="Nacional"/>
    <s v="Golden Bear"/>
    <s v="N/A"/>
    <n v="3000"/>
    <s v="N/A"/>
    <s v="Calidad"/>
    <s v="N/A"/>
    <s v="N/A"/>
    <s v="N/A"/>
    <s v="N/A"/>
    <x v="0"/>
    <x v="0"/>
    <x v="1"/>
    <n v="1"/>
    <n v="1"/>
    <n v="1"/>
  </r>
  <r>
    <x v="1"/>
    <s v="Nacional"/>
    <s v="Valvoline"/>
    <s v="N/A"/>
    <n v="3000"/>
    <s v="N/A"/>
    <s v="Calidad"/>
    <s v="Experiencia"/>
    <s v="N/A"/>
    <s v="N/A"/>
    <s v="N/A"/>
    <x v="0"/>
    <x v="0"/>
    <x v="1"/>
    <n v="1"/>
    <n v="1"/>
    <n v="1"/>
  </r>
  <r>
    <x v="1"/>
    <s v="Extranjero"/>
    <s v="N/A"/>
    <s v="Penzoil"/>
    <n v="6000"/>
    <s v="N/A"/>
    <s v="Calidad"/>
    <s v="Experiencia"/>
    <s v="N/A"/>
    <s v="N/A"/>
    <s v="N/A"/>
    <x v="1"/>
    <x v="2"/>
    <x v="2"/>
    <m/>
    <m/>
    <m/>
  </r>
  <r>
    <x v="1"/>
    <s v="Extranjero"/>
    <s v="N/A"/>
    <s v="Penzoil"/>
    <n v="5000"/>
    <s v="N/A"/>
    <s v="Calidad"/>
    <s v="N/A"/>
    <s v="Duracion"/>
    <s v="N/A"/>
    <s v="N/A"/>
    <x v="0"/>
    <x v="0"/>
    <x v="1"/>
    <n v="1"/>
    <n v="1"/>
    <n v="1"/>
  </r>
  <r>
    <x v="1"/>
    <s v="Extranjero"/>
    <s v="N/A"/>
    <s v="Kendall"/>
    <n v="5000"/>
    <s v="N/A"/>
    <s v="Calidad"/>
    <s v="Experiencia"/>
    <s v="N/A"/>
    <s v="N/A"/>
    <s v="N/A"/>
    <x v="0"/>
    <x v="0"/>
    <x v="1"/>
    <n v="1"/>
    <n v="1"/>
    <n v="1"/>
  </r>
  <r>
    <x v="1"/>
    <s v="Nacional"/>
    <s v="Golden Bear"/>
    <s v="N/A"/>
    <n v="3000"/>
    <s v="N/A"/>
    <s v="Calidad"/>
    <s v="N/A"/>
    <s v="N/A"/>
    <s v="Recomendación de Otras Personas"/>
    <s v="N/A"/>
    <x v="0"/>
    <x v="1"/>
    <x v="1"/>
    <n v="1"/>
    <n v="1"/>
    <n v="1"/>
  </r>
  <r>
    <x v="1"/>
    <s v="Extranjero"/>
    <s v="N/A"/>
    <s v="Penzoil"/>
    <n v="5000"/>
    <s v="N/A"/>
    <s v="Calidad"/>
    <s v="N/A"/>
    <s v="Duracion"/>
    <s v="N/A"/>
    <s v="N/A"/>
    <x v="0"/>
    <x v="0"/>
    <x v="0"/>
    <n v="2"/>
    <n v="2"/>
    <n v="2"/>
  </r>
  <r>
    <x v="1"/>
    <s v="Nacional"/>
    <s v="Texaco-Hav."/>
    <s v="N/A"/>
    <n v="4000"/>
    <s v="N/A"/>
    <s v="Calidad"/>
    <s v="Experiencia"/>
    <s v="N/A"/>
    <s v="N/A"/>
    <s v="N/A"/>
    <x v="0"/>
    <x v="0"/>
    <x v="1"/>
    <n v="1"/>
    <n v="1"/>
    <n v="1"/>
  </r>
  <r>
    <x v="1"/>
    <s v="Extranjero"/>
    <s v="N/A"/>
    <s v="Kendall"/>
    <n v="5000"/>
    <s v="N/A"/>
    <s v="Calidad"/>
    <s v="N/A"/>
    <s v="N/A"/>
    <s v="N/A"/>
    <s v="N/A"/>
    <x v="0"/>
    <x v="1"/>
    <x v="0"/>
    <n v="2"/>
    <n v="2"/>
    <n v="2"/>
  </r>
  <r>
    <x v="1"/>
    <s v="Nacional"/>
    <s v="Texaco-Hav."/>
    <s v="N/A"/>
    <n v="4000"/>
    <s v="N/A"/>
    <s v="Calidad"/>
    <s v="N/A"/>
    <s v="N/A"/>
    <s v="N/A"/>
    <s v="N/A"/>
    <x v="0"/>
    <x v="0"/>
    <x v="1"/>
    <n v="1"/>
    <n v="1"/>
    <n v="1"/>
  </r>
  <r>
    <x v="1"/>
    <s v="Extranjero"/>
    <s v="N/A"/>
    <s v="Kendall"/>
    <n v="4000"/>
    <s v="N/A"/>
    <s v="Calidad"/>
    <s v="Experiencia"/>
    <s v="N/A"/>
    <s v="N/A"/>
    <s v="N/A"/>
    <x v="0"/>
    <x v="0"/>
    <x v="1"/>
    <n v="1"/>
    <n v="1"/>
    <n v="1"/>
  </r>
  <r>
    <x v="1"/>
    <s v="Extranjero"/>
    <s v="N/A"/>
    <s v="Penzoil"/>
    <n v="5000"/>
    <s v="N/A"/>
    <s v="Calidad"/>
    <s v="N/A"/>
    <s v="N/A"/>
    <s v="Recomendación de Otras Personas"/>
    <s v="N/A"/>
    <x v="0"/>
    <x v="0"/>
    <x v="1"/>
    <n v="1"/>
    <n v="2"/>
    <n v="1"/>
  </r>
  <r>
    <x v="1"/>
    <s v="Extranjero"/>
    <s v="N/A"/>
    <s v="Penzoil"/>
    <n v="5000"/>
    <s v="N/A"/>
    <s v="Calidad"/>
    <s v="N/A"/>
    <s v="N/A"/>
    <s v="N/A"/>
    <s v="N/A"/>
    <x v="0"/>
    <x v="1"/>
    <x v="1"/>
    <n v="1"/>
    <n v="1"/>
    <n v="1"/>
  </r>
  <r>
    <x v="1"/>
    <s v="Extranjero"/>
    <s v="N/A"/>
    <s v="Penzoil"/>
    <n v="5000"/>
    <s v="N/A"/>
    <s v="Calidad"/>
    <s v="N/A"/>
    <s v="N/A"/>
    <s v="N/A"/>
    <s v="N/A"/>
    <x v="1"/>
    <x v="2"/>
    <x v="2"/>
    <m/>
    <m/>
    <m/>
  </r>
  <r>
    <x v="1"/>
    <s v="Nacional"/>
    <s v="Golden Bear"/>
    <s v="Mobil"/>
    <n v="3000"/>
    <s v="N/A"/>
    <s v="Calidad"/>
    <s v="Experiencia"/>
    <s v="N/A"/>
    <s v="N/A"/>
    <s v="N/A"/>
    <x v="0"/>
    <x v="0"/>
    <x v="1"/>
    <n v="1"/>
    <n v="1"/>
    <n v="1"/>
  </r>
  <r>
    <x v="0"/>
    <s v="Extranjero"/>
    <s v="N/A"/>
    <s v="Penzoil"/>
    <n v="5000"/>
    <s v="N/A"/>
    <s v="Calidad"/>
    <s v="N/A"/>
    <s v="N/A"/>
    <s v="N/A"/>
    <s v="N/A"/>
    <x v="0"/>
    <x v="1"/>
    <x v="0"/>
    <n v="2"/>
    <n v="2"/>
    <n v="2"/>
  </r>
  <r>
    <x v="1"/>
    <s v="Nacional"/>
    <s v="Texaco-Hav."/>
    <s v="N/A"/>
    <n v="4000"/>
    <s v="N/A"/>
    <s v="Calidad"/>
    <s v="N/A"/>
    <s v="N/A"/>
    <s v="Recomendación de Otras Personas"/>
    <s v="N/A"/>
    <x v="0"/>
    <x v="1"/>
    <x v="1"/>
    <n v="1"/>
    <n v="1"/>
    <n v="1"/>
  </r>
  <r>
    <x v="1"/>
    <s v="Extranjero"/>
    <s v="N/A"/>
    <s v="Amalie"/>
    <n v="5000"/>
    <s v="N/A"/>
    <s v="Calidad"/>
    <s v="N/A"/>
    <s v="N/A"/>
    <s v="N/A"/>
    <s v="N/A"/>
    <x v="1"/>
    <x v="2"/>
    <x v="2"/>
    <m/>
    <m/>
    <m/>
  </r>
  <r>
    <x v="1"/>
    <s v="Extranjero"/>
    <s v="N/A"/>
    <s v="Penzoil"/>
    <n v="5000"/>
    <s v="N/A"/>
    <s v="Calidad"/>
    <s v="Experiencia"/>
    <s v="N/A"/>
    <s v="N/A"/>
    <s v="N/A"/>
    <x v="0"/>
    <x v="1"/>
    <x v="1"/>
    <n v="1"/>
    <n v="1"/>
    <n v="1"/>
  </r>
  <r>
    <x v="1"/>
    <s v="Nacional"/>
    <s v="Texaco-Hav."/>
    <s v="N/A"/>
    <n v="4000"/>
    <s v="N/A"/>
    <s v="Calidad"/>
    <s v="N/A"/>
    <s v="N/A"/>
    <s v="N/A"/>
    <s v="N/A"/>
    <x v="1"/>
    <x v="2"/>
    <x v="2"/>
    <m/>
    <m/>
    <m/>
  </r>
  <r>
    <x v="1"/>
    <s v="Extranjero"/>
    <s v="N/A"/>
    <s v="Penzoil"/>
    <n v="6000"/>
    <s v="N/A"/>
    <s v="Calidad"/>
    <s v="N/A"/>
    <s v="N/A"/>
    <s v="N/A"/>
    <s v="N/A"/>
    <x v="0"/>
    <x v="3"/>
    <x v="1"/>
    <n v="1"/>
    <n v="1"/>
    <n v="1"/>
  </r>
  <r>
    <x v="1"/>
    <s v="Extranjero"/>
    <s v="N/A"/>
    <s v="Penzoil"/>
    <n v="5000"/>
    <s v="N/A"/>
    <s v="Calidad"/>
    <s v="N/A"/>
    <s v="Duracion"/>
    <s v="N/A"/>
    <s v="N/A"/>
    <x v="0"/>
    <x v="1"/>
    <x v="1"/>
    <n v="1"/>
    <n v="1"/>
    <n v="1"/>
  </r>
  <r>
    <x v="1"/>
    <s v="Nacional"/>
    <s v="Texaco-Hav."/>
    <s v="N/A"/>
    <n v="4000"/>
    <s v="Precio"/>
    <s v="N/A"/>
    <s v="Experiencia"/>
    <s v="N/A"/>
    <s v="N/A"/>
    <s v="N/A"/>
    <x v="0"/>
    <x v="0"/>
    <x v="0"/>
    <n v="2"/>
    <n v="2"/>
    <n v="2"/>
  </r>
  <r>
    <x v="1"/>
    <s v="Extranjero"/>
    <s v="N/A"/>
    <s v="Kendall"/>
    <n v="5000"/>
    <s v="N/A"/>
    <s v="Calidad"/>
    <s v="N/A"/>
    <s v="N/A"/>
    <s v="N/A"/>
    <s v="N/A"/>
    <x v="0"/>
    <x v="1"/>
    <x v="1"/>
    <n v="1"/>
    <n v="2"/>
    <n v="1"/>
  </r>
  <r>
    <x v="1"/>
    <s v="Nacional"/>
    <s v="Golden Bear"/>
    <s v="N/A"/>
    <n v="4000"/>
    <s v="N/A"/>
    <s v="Calidad"/>
    <s v="N/A"/>
    <s v="N/A"/>
    <s v="N/A"/>
    <s v="N/A"/>
    <x v="0"/>
    <x v="0"/>
    <x v="1"/>
    <n v="1"/>
    <n v="1"/>
    <n v="1"/>
  </r>
  <r>
    <x v="1"/>
    <s v="Extranjero"/>
    <s v="N/A"/>
    <s v="Penzoil"/>
    <n v="5000"/>
    <s v="N/A"/>
    <s v="Calidad"/>
    <s v="Experiencia"/>
    <s v="N/A"/>
    <s v="N/A"/>
    <s v="N/A"/>
    <x v="0"/>
    <x v="1"/>
    <x v="1"/>
    <n v="1"/>
    <n v="1"/>
    <n v="1"/>
  </r>
  <r>
    <x v="1"/>
    <s v="Nacional"/>
    <s v="Golden Bear"/>
    <s v="N/A"/>
    <n v="4000"/>
    <s v="N/A"/>
    <s v="Calidad"/>
    <s v="Experiencia"/>
    <s v="N/A"/>
    <s v="N/A"/>
    <s v="N/A"/>
    <x v="0"/>
    <x v="0"/>
    <x v="1"/>
    <n v="1"/>
    <n v="1"/>
    <n v="1"/>
  </r>
  <r>
    <x v="1"/>
    <s v="Nacional"/>
    <s v="Texaco-Hav."/>
    <s v="N/A"/>
    <n v="4000"/>
    <s v="N/A"/>
    <s v="Calidad"/>
    <s v="N/A"/>
    <s v="N/A"/>
    <s v="N/A"/>
    <s v="N/A"/>
    <x v="0"/>
    <x v="0"/>
    <x v="1"/>
    <n v="1"/>
    <n v="1"/>
    <n v="1"/>
  </r>
  <r>
    <x v="1"/>
    <s v="Extranjero"/>
    <s v="N/A"/>
    <s v="Penzoil"/>
    <n v="5000"/>
    <s v="N/A"/>
    <s v="Calidad"/>
    <s v="N/A"/>
    <s v="Duracion"/>
    <s v="N/A"/>
    <s v="N/A"/>
    <x v="1"/>
    <x v="2"/>
    <x v="2"/>
    <m/>
    <m/>
    <m/>
  </r>
  <r>
    <x v="1"/>
    <s v="Nacional"/>
    <s v="Golden Bear"/>
    <s v="N/A"/>
    <n v="2500"/>
    <s v="Precio"/>
    <s v="Calidad"/>
    <s v="N/A"/>
    <s v="N/A"/>
    <s v="N/A"/>
    <s v="N/A"/>
    <x v="0"/>
    <x v="0"/>
    <x v="1"/>
    <n v="1"/>
    <n v="1"/>
    <n v="1"/>
  </r>
  <r>
    <x v="1"/>
    <s v="Extranjero"/>
    <s v="N/A"/>
    <s v="Kendall"/>
    <n v="5000"/>
    <s v="N/A"/>
    <s v="Calidad"/>
    <s v="N/A"/>
    <s v="N/A"/>
    <s v="N/A"/>
    <s v="N/A"/>
    <x v="0"/>
    <x v="1"/>
    <x v="0"/>
    <n v="2"/>
    <n v="2"/>
    <n v="2"/>
  </r>
  <r>
    <x v="0"/>
    <s v="Nacional"/>
    <s v="Texaco-Hav."/>
    <s v="N/A"/>
    <n v="4000"/>
    <s v="N/A"/>
    <s v="Calidad"/>
    <s v="N/A"/>
    <s v="N/A"/>
    <s v="Recomendación de Otras Personas"/>
    <s v="N/A"/>
    <x v="0"/>
    <x v="1"/>
    <x v="0"/>
    <n v="2"/>
    <n v="2"/>
    <n v="2"/>
  </r>
  <r>
    <x v="0"/>
    <s v="Extranjero"/>
    <s v="N/A"/>
    <s v="Penzoil"/>
    <n v="5000"/>
    <s v="N/A"/>
    <s v="Calidad"/>
    <s v="Experiencia"/>
    <s v="N/A"/>
    <s v="N/A"/>
    <s v="N/A"/>
    <x v="0"/>
    <x v="1"/>
    <x v="1"/>
    <n v="1"/>
    <n v="1"/>
    <n v="1"/>
  </r>
  <r>
    <x v="1"/>
    <s v="Extranjero"/>
    <s v="N/A"/>
    <s v="Amalie"/>
    <n v="5000"/>
    <s v="N/A"/>
    <s v="Calidad"/>
    <s v="N/A"/>
    <s v="N/A"/>
    <s v="N/A"/>
    <s v="N/A"/>
    <x v="0"/>
    <x v="1"/>
    <x v="1"/>
    <n v="1"/>
    <n v="1"/>
    <n v="1"/>
  </r>
  <r>
    <x v="1"/>
    <s v="Extranjero"/>
    <s v="N/A"/>
    <s v="Penzoil"/>
    <n v="5000"/>
    <s v="N/A"/>
    <s v="Calidad"/>
    <s v="N/A"/>
    <s v="N/A"/>
    <s v="N/A"/>
    <s v="N/A"/>
    <x v="0"/>
    <x v="1"/>
    <x v="1"/>
    <n v="1"/>
    <n v="1"/>
    <n v="1"/>
  </r>
  <r>
    <x v="1"/>
    <s v="Extranjero"/>
    <s v="N/A"/>
    <s v="Penzoil"/>
    <n v="3000"/>
    <s v="N/A"/>
    <s v="Calidad"/>
    <s v="N/A"/>
    <s v="N/A"/>
    <s v="N/A"/>
    <s v="N/A"/>
    <x v="0"/>
    <x v="0"/>
    <x v="1"/>
    <n v="1"/>
    <n v="3"/>
    <n v="1"/>
  </r>
  <r>
    <x v="1"/>
    <s v="Extranjero"/>
    <s v="N/A"/>
    <s v="Amalie"/>
    <n v="3000"/>
    <s v="N/A"/>
    <s v="Calidad"/>
    <s v="N/A"/>
    <s v="N/A"/>
    <s v="N/A"/>
    <s v="N/A"/>
    <x v="0"/>
    <x v="0"/>
    <x v="1"/>
    <n v="1"/>
    <n v="1"/>
    <n v="1"/>
  </r>
  <r>
    <x v="1"/>
    <s v="Extranjero"/>
    <s v="N/A"/>
    <s v="PDV"/>
    <n v="5000"/>
    <s v="N/A"/>
    <s v="Calidad"/>
    <s v="N/A"/>
    <s v="N/A"/>
    <s v="N/A"/>
    <s v="N/A"/>
    <x v="0"/>
    <x v="1"/>
    <x v="1"/>
    <n v="1"/>
    <n v="1"/>
    <n v="2"/>
  </r>
  <r>
    <x v="1"/>
    <s v="Nacional"/>
    <s v="Texaco-Hav."/>
    <s v="N/A"/>
    <n v="5000"/>
    <s v="N/A"/>
    <s v="N/A"/>
    <s v="N/A"/>
    <s v="N/A"/>
    <s v="N/A"/>
    <s v="Costumbre"/>
    <x v="0"/>
    <x v="0"/>
    <x v="3"/>
    <n v="3"/>
    <n v="3"/>
    <n v="3"/>
  </r>
  <r>
    <x v="1"/>
    <s v="Extranjero"/>
    <s v="N/A"/>
    <s v="PDV"/>
    <n v="7000"/>
    <s v="N/A"/>
    <s v="Calidad"/>
    <s v="N/A"/>
    <s v="N/A"/>
    <s v="N/A"/>
    <s v="N/A"/>
    <x v="0"/>
    <x v="1"/>
    <x v="1"/>
    <n v="1"/>
    <n v="1"/>
    <n v="1"/>
  </r>
  <r>
    <x v="1"/>
    <s v="Nacional"/>
    <s v="Texaco-Hav."/>
    <s v="N/A"/>
    <n v="3000"/>
    <s v="N/A"/>
    <s v="N/A"/>
    <s v="Experiencia"/>
    <s v="N/A"/>
    <s v="N/A"/>
    <s v="N/A"/>
    <x v="0"/>
    <x v="0"/>
    <x v="1"/>
    <n v="1"/>
    <n v="1"/>
    <n v="1"/>
  </r>
  <r>
    <x v="1"/>
    <s v="Nacional"/>
    <s v="Texaco-Hav."/>
    <s v="N/A"/>
    <n v="3500"/>
    <s v="N/A"/>
    <s v="Calidad"/>
    <s v="Experiencia"/>
    <s v="N/A"/>
    <s v="N/A"/>
    <s v="N/A"/>
    <x v="1"/>
    <x v="2"/>
    <x v="2"/>
    <m/>
    <m/>
    <m/>
  </r>
  <r>
    <x v="1"/>
    <s v="Nacional"/>
    <s v="Texaco-Hav."/>
    <s v="N/A"/>
    <n v="5000"/>
    <s v="N/A"/>
    <s v="Calidad"/>
    <s v="N/A"/>
    <s v="N/A"/>
    <s v="N/A"/>
    <s v="N/A"/>
    <x v="0"/>
    <x v="1"/>
    <x v="1"/>
    <n v="1"/>
    <n v="1"/>
    <n v="1"/>
  </r>
  <r>
    <x v="1"/>
    <s v="Extranjero"/>
    <s v="N/A"/>
    <s v="Penzoil"/>
    <n v="5000"/>
    <s v="N/A"/>
    <s v="Calidad"/>
    <s v="N/A"/>
    <s v="N/A"/>
    <s v="N/A"/>
    <s v="N/A"/>
    <x v="0"/>
    <x v="0"/>
    <x v="1"/>
    <n v="2"/>
    <n v="4"/>
    <n v="1"/>
  </r>
  <r>
    <x v="1"/>
    <s v="Nacional"/>
    <s v="Golden Bear"/>
    <s v="N/A"/>
    <n v="2500"/>
    <s v="N/A"/>
    <s v="Calidad"/>
    <s v="N/A"/>
    <s v="N/A"/>
    <s v="N/A"/>
    <s v="N/A"/>
    <x v="0"/>
    <x v="1"/>
    <x v="1"/>
    <n v="1"/>
    <n v="4"/>
    <n v="1"/>
  </r>
  <r>
    <x v="1"/>
    <s v="Nacional"/>
    <s v="Texaco-Hav."/>
    <s v="N/A"/>
    <n v="3000"/>
    <s v="N/A"/>
    <s v="Calidad"/>
    <s v="N/A"/>
    <s v="N/A"/>
    <s v="N/A"/>
    <s v="N/A"/>
    <x v="0"/>
    <x v="0"/>
    <x v="1"/>
    <n v="1"/>
    <n v="2"/>
    <n v="1"/>
  </r>
  <r>
    <x v="1"/>
    <s v="Extranjero"/>
    <s v="N/A"/>
    <s v="Esson"/>
    <n v="4000"/>
    <s v="N/A"/>
    <s v="Calidad"/>
    <s v="N/A"/>
    <s v="N/A"/>
    <s v="N/A"/>
    <s v="N/A"/>
    <x v="0"/>
    <x v="0"/>
    <x v="1"/>
    <n v="1"/>
    <n v="1"/>
    <n v="1"/>
  </r>
  <r>
    <x v="1"/>
    <s v="Extranjero"/>
    <s v="N/A"/>
    <s v="Penzoil"/>
    <n v="3500"/>
    <s v="N/A"/>
    <s v="Calidad"/>
    <s v="N/A"/>
    <s v="N/A"/>
    <s v="N/A"/>
    <s v="N/A"/>
    <x v="0"/>
    <x v="0"/>
    <x v="1"/>
    <n v="1"/>
    <n v="4"/>
    <n v="4"/>
  </r>
  <r>
    <x v="1"/>
    <s v="Nacional"/>
    <s v="Texaco-Hav."/>
    <s v="N/A"/>
    <n v="4000"/>
    <s v="N/A"/>
    <s v="Calidad"/>
    <s v="N/A"/>
    <s v="N/A"/>
    <s v="N/A"/>
    <s v="N/A"/>
    <x v="1"/>
    <x v="2"/>
    <x v="2"/>
    <m/>
    <m/>
    <m/>
  </r>
  <r>
    <x v="1"/>
    <s v="Nacional"/>
    <s v="Texaco-Hav."/>
    <s v="N/A"/>
    <n v="3000"/>
    <s v="Precio"/>
    <s v="N/A"/>
    <s v="N/A"/>
    <s v="N/A"/>
    <s v="N/A"/>
    <s v="N/A"/>
    <x v="0"/>
    <x v="0"/>
    <x v="1"/>
    <n v="1"/>
    <n v="3"/>
    <n v="1"/>
  </r>
  <r>
    <x v="1"/>
    <s v="Extranjero"/>
    <s v="N/A"/>
    <s v="Kendall"/>
    <n v="4500"/>
    <s v="N/A"/>
    <s v="N/A"/>
    <s v="N/A"/>
    <s v="N/A"/>
    <s v="Recomendación de Otras Personas"/>
    <s v="N/A"/>
    <x v="0"/>
    <x v="1"/>
    <x v="1"/>
    <n v="1"/>
    <n v="1"/>
    <n v="1"/>
  </r>
  <r>
    <x v="1"/>
    <s v="Extranjero"/>
    <s v="N/A"/>
    <s v="Esson"/>
    <n v="5000"/>
    <s v="Precio"/>
    <s v="Calidad"/>
    <s v="N/A"/>
    <s v="N/A"/>
    <s v="N/A"/>
    <s v="N/A"/>
    <x v="0"/>
    <x v="0"/>
    <x v="1"/>
    <n v="1"/>
    <n v="1"/>
    <n v="1"/>
  </r>
  <r>
    <x v="1"/>
    <s v="Nacional"/>
    <s v="Valvoline"/>
    <s v="N/A"/>
    <n v="5000"/>
    <s v="N/A"/>
    <s v="Calidad"/>
    <s v="N/A"/>
    <s v="N/A"/>
    <s v="N/A"/>
    <s v="N/A"/>
    <x v="1"/>
    <x v="2"/>
    <x v="2"/>
    <m/>
    <m/>
    <m/>
  </r>
  <r>
    <x v="1"/>
    <s v="Nacional"/>
    <s v="Texaco-Hav."/>
    <s v="N/A"/>
    <n v="3000"/>
    <s v="N/A"/>
    <s v="Calidad"/>
    <s v="N/A"/>
    <s v="N/A"/>
    <s v="N/A"/>
    <s v="Viene sellado en lata"/>
    <x v="1"/>
    <x v="2"/>
    <x v="2"/>
    <m/>
    <m/>
    <m/>
  </r>
  <r>
    <x v="1"/>
    <s v="Nacional"/>
    <s v="Texaco-Hav."/>
    <s v="N/A"/>
    <n v="5000"/>
    <s v="N/A"/>
    <s v="N/A"/>
    <s v="N/A"/>
    <s v="N/A"/>
    <s v="Recomendación de Otras Personas"/>
    <s v="N/A"/>
    <x v="0"/>
    <x v="0"/>
    <x v="1"/>
    <n v="1"/>
    <n v="1"/>
    <n v="1"/>
  </r>
  <r>
    <x v="1"/>
    <s v="Extranjero"/>
    <s v="N/A"/>
    <s v="Penzoil"/>
    <n v="5000"/>
    <s v="N/A"/>
    <s v="Calidad"/>
    <s v="N/A"/>
    <s v="N/A"/>
    <s v="N/A"/>
    <s v="N/A"/>
    <x v="0"/>
    <x v="0"/>
    <x v="1"/>
    <n v="1"/>
    <n v="1"/>
    <n v="1"/>
  </r>
  <r>
    <x v="1"/>
    <s v="Nacional"/>
    <s v="Texaco-Hav."/>
    <s v="N/A"/>
    <n v="3000"/>
    <s v="Precio"/>
    <s v="N/A"/>
    <s v="N/A"/>
    <s v="N/A"/>
    <s v="N/A"/>
    <s v="N/A"/>
    <x v="0"/>
    <x v="0"/>
    <x v="1"/>
    <n v="1"/>
    <n v="3"/>
    <n v="4"/>
  </r>
  <r>
    <x v="1"/>
    <s v="Nacional"/>
    <s v="Texaco-Hav."/>
    <s v="N/A"/>
    <n v="3000"/>
    <s v="N/A"/>
    <s v="N/A"/>
    <s v="N/A"/>
    <s v="N/A"/>
    <s v="Recomendación de Otras Personas"/>
    <s v="N/A"/>
    <x v="0"/>
    <x v="0"/>
    <x v="1"/>
    <n v="1"/>
    <n v="1"/>
    <n v="1"/>
  </r>
  <r>
    <x v="1"/>
    <s v="Nacional"/>
    <s v="Texaco-Hav."/>
    <s v="N/A"/>
    <n v="5000"/>
    <s v="N/A"/>
    <s v="Calidad"/>
    <s v="N/A"/>
    <s v="N/A"/>
    <s v="Recomendación de Otras Personas"/>
    <s v="N/A"/>
    <x v="0"/>
    <x v="0"/>
    <x v="1"/>
    <n v="1"/>
    <n v="1"/>
    <n v="1"/>
  </r>
  <r>
    <x v="1"/>
    <s v="Extranjero"/>
    <s v="N/A"/>
    <s v="Penzoil"/>
    <n v="4000"/>
    <s v="N/A"/>
    <s v="Calidad"/>
    <s v="N/A"/>
    <s v="N/A"/>
    <s v="N/A"/>
    <s v="N/A"/>
    <x v="1"/>
    <x v="2"/>
    <x v="2"/>
    <m/>
    <m/>
    <m/>
  </r>
  <r>
    <x v="1"/>
    <s v="Extranjero"/>
    <s v="N/A"/>
    <s v="PDV"/>
    <n v="4000"/>
    <s v="N/A"/>
    <s v="Calidad"/>
    <s v="N/A"/>
    <s v="N/A"/>
    <s v="N/A"/>
    <s v="N/A"/>
    <x v="0"/>
    <x v="1"/>
    <x v="1"/>
    <n v="1"/>
    <n v="1"/>
    <n v="1"/>
  </r>
  <r>
    <x v="1"/>
    <s v="Extranjero"/>
    <s v="N/A"/>
    <s v="Penzoil"/>
    <n v="5000"/>
    <s v="N/A"/>
    <s v="Calidad"/>
    <s v="N/A"/>
    <s v="N/A"/>
    <s v="N/A"/>
    <s v="N/A"/>
    <x v="1"/>
    <x v="2"/>
    <x v="2"/>
    <m/>
    <m/>
    <m/>
  </r>
  <r>
    <x v="1"/>
    <s v="Extranjero"/>
    <s v="N/A"/>
    <s v="Penzoil"/>
    <n v="3000"/>
    <s v="N/A"/>
    <s v="Calidad"/>
    <s v="N/A"/>
    <s v="N/A"/>
    <s v="Recomendación de Otras Personas"/>
    <s v="N/A"/>
    <x v="0"/>
    <x v="0"/>
    <x v="1"/>
    <n v="1"/>
    <n v="1"/>
    <n v="1"/>
  </r>
  <r>
    <x v="1"/>
    <s v="Nacional"/>
    <s v="Texaco-Hav."/>
    <s v="N/A"/>
    <n v="4000"/>
    <s v="N/A"/>
    <s v="Calidad"/>
    <s v="N/A"/>
    <s v="N/A"/>
    <s v="N/A"/>
    <s v="N/A"/>
    <x v="1"/>
    <x v="2"/>
    <x v="2"/>
    <m/>
    <m/>
    <m/>
  </r>
  <r>
    <x v="1"/>
    <s v="Extranjero"/>
    <s v="N/A"/>
    <s v="Penzoil"/>
    <n v="5000"/>
    <s v="N/A"/>
    <s v="Calidad"/>
    <s v="N/A"/>
    <s v="N/A"/>
    <s v="N/A"/>
    <s v="N/A"/>
    <x v="0"/>
    <x v="0"/>
    <x v="1"/>
    <n v="1"/>
    <n v="2"/>
    <n v="1"/>
  </r>
  <r>
    <x v="1"/>
    <s v="Extranjero"/>
    <s v="N/A"/>
    <s v="Penzoil"/>
    <n v="5000"/>
    <s v="N/A"/>
    <s v="Calidad"/>
    <s v="N/A"/>
    <s v="Duracion"/>
    <s v="N/A"/>
    <s v="N/A"/>
    <x v="0"/>
    <x v="1"/>
    <x v="1"/>
    <n v="1"/>
    <n v="1"/>
    <n v="1"/>
  </r>
  <r>
    <x v="1"/>
    <s v="Extranjero"/>
    <s v="N/A"/>
    <s v="Chevron"/>
    <n v="4000"/>
    <s v="N/A"/>
    <s v="Calidad"/>
    <s v="N/A"/>
    <s v="N/A"/>
    <s v="Recomendación de Otras Personas"/>
    <s v="N/A"/>
    <x v="0"/>
    <x v="0"/>
    <x v="1"/>
    <n v="1"/>
    <n v="1"/>
    <n v="1"/>
  </r>
  <r>
    <x v="1"/>
    <s v="Extranjero"/>
    <s v="N/A"/>
    <s v="Kendall"/>
    <n v="3000"/>
    <s v="N/A"/>
    <s v="Calidad"/>
    <s v="N/A"/>
    <s v="N/A"/>
    <s v="N/A"/>
    <s v="N/A"/>
    <x v="1"/>
    <x v="2"/>
    <x v="2"/>
    <m/>
    <m/>
    <m/>
  </r>
  <r>
    <x v="1"/>
    <s v="Nacional"/>
    <s v="Texaco-Hav."/>
    <s v="N/A"/>
    <n v="5000"/>
    <s v="N/A"/>
    <s v="N/A"/>
    <s v="Experiencia"/>
    <s v="N/A"/>
    <s v="N/A"/>
    <s v="N/A"/>
    <x v="0"/>
    <x v="0"/>
    <x v="0"/>
    <n v="2"/>
    <n v="2"/>
    <n v="4"/>
  </r>
  <r>
    <x v="1"/>
    <s v="Extranjero"/>
    <s v="N/A"/>
    <s v="Castrol"/>
    <n v="5000"/>
    <s v="N/A"/>
    <s v="Calidad"/>
    <s v="N/A"/>
    <s v="Duracion"/>
    <s v="N/A"/>
    <s v="N/A"/>
    <x v="0"/>
    <x v="3"/>
    <x v="1"/>
    <n v="1"/>
    <n v="1"/>
    <n v="1"/>
  </r>
  <r>
    <x v="1"/>
    <s v="Extranjero"/>
    <s v="N/A"/>
    <s v="Amalie"/>
    <n v="5000"/>
    <s v="Precio"/>
    <s v="Calidad"/>
    <s v="N/A"/>
    <s v="N/A"/>
    <s v="N/A"/>
    <s v="N/A"/>
    <x v="0"/>
    <x v="0"/>
    <x v="0"/>
    <n v="1"/>
    <n v="1"/>
    <n v="1"/>
  </r>
  <r>
    <x v="1"/>
    <s v="Extranjero"/>
    <s v="N/A"/>
    <s v="Horse Power"/>
    <n v="5000"/>
    <s v="N/A"/>
    <s v="Calidad"/>
    <s v="Experiencia"/>
    <s v="N/A"/>
    <s v="N/A"/>
    <s v="N/A"/>
    <x v="0"/>
    <x v="1"/>
    <x v="1"/>
    <n v="2"/>
    <n v="2"/>
    <n v="3"/>
  </r>
  <r>
    <x v="1"/>
    <s v="Nacional"/>
    <s v="Valvoline"/>
    <s v="N/A"/>
    <n v="7000"/>
    <s v="N/A"/>
    <s v="Calidad"/>
    <s v="Experiencia"/>
    <s v="Duracion"/>
    <s v="N/A"/>
    <s v="N/A"/>
    <x v="1"/>
    <x v="2"/>
    <x v="2"/>
    <m/>
    <m/>
    <m/>
  </r>
  <r>
    <x v="1"/>
    <s v="Extranjero"/>
    <s v="N/A"/>
    <s v="Mobil"/>
    <n v="5000"/>
    <s v="N/A"/>
    <s v="Calidad"/>
    <s v="N/A"/>
    <s v="Duracion"/>
    <s v="N/A"/>
    <s v="N/A"/>
    <x v="0"/>
    <x v="0"/>
    <x v="0"/>
    <n v="1"/>
    <n v="1"/>
    <n v="1"/>
  </r>
  <r>
    <x v="1"/>
    <s v="Extranjero"/>
    <s v="N/A"/>
    <s v="Penzoil"/>
    <n v="4000"/>
    <s v="Precio"/>
    <s v="N/A"/>
    <s v="N/A"/>
    <s v="N/A"/>
    <s v="N/A"/>
    <s v="N/A"/>
    <x v="0"/>
    <x v="1"/>
    <x v="0"/>
    <n v="2"/>
    <n v="3"/>
    <n v="3"/>
  </r>
  <r>
    <x v="1"/>
    <s v="Nacional"/>
    <s v="Texaco-Hav."/>
    <s v="N/A"/>
    <n v="5000"/>
    <s v="N/A"/>
    <s v="Calidad"/>
    <s v="N/A"/>
    <s v="N/A"/>
    <s v="N/A"/>
    <s v="N/A"/>
    <x v="0"/>
    <x v="1"/>
    <x v="0"/>
    <n v="2"/>
    <n v="3"/>
    <n v="3"/>
  </r>
  <r>
    <x v="1"/>
    <s v="Extranjero"/>
    <s v="N/A"/>
    <s v="Penzoil"/>
    <n v="5000"/>
    <s v="N/A"/>
    <s v="Calidad"/>
    <s v="N/A"/>
    <s v="N/A"/>
    <s v="N/A"/>
    <s v="N/A"/>
    <x v="0"/>
    <x v="0"/>
    <x v="1"/>
    <n v="1"/>
    <n v="1"/>
    <n v="1"/>
  </r>
  <r>
    <x v="1"/>
    <s v="Nacional"/>
    <s v="Texaco-Hav."/>
    <s v="N/A"/>
    <n v="3000"/>
    <s v="Precio"/>
    <s v="Calidad"/>
    <s v="Experiencia"/>
    <s v="N/A"/>
    <s v="N/A"/>
    <s v="N/A"/>
    <x v="0"/>
    <x v="0"/>
    <x v="1"/>
    <n v="1"/>
    <n v="1"/>
    <n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63">
  <r>
    <x v="0"/>
    <s v="Extranjero"/>
    <s v="N/A"/>
    <s v="Penzoil"/>
    <n v="5000"/>
    <s v="Precio"/>
    <s v="Calidad"/>
    <s v="Experiencia"/>
    <s v="N/A"/>
    <s v="N/A"/>
    <s v="N/A"/>
    <s v="SI"/>
    <x v="0"/>
  </r>
  <r>
    <x v="1"/>
    <s v="Extranjero"/>
    <s v="N/A"/>
    <s v="Terpel"/>
    <n v="6000"/>
    <s v="Precio"/>
    <s v="Calidad"/>
    <s v="N/A"/>
    <s v="Duracion"/>
    <s v="N/A"/>
    <s v="N/A"/>
    <s v="SI"/>
    <x v="1"/>
  </r>
  <r>
    <x v="1"/>
    <s v="Extranjero"/>
    <s v="N/A"/>
    <s v="Penzoil"/>
    <n v="5000"/>
    <s v="Precio"/>
    <s v="Calidad"/>
    <s v="Experiencia"/>
    <s v="N/A"/>
    <s v="N/A"/>
    <s v="N/A"/>
    <s v="SI"/>
    <x v="0"/>
  </r>
  <r>
    <x v="0"/>
    <s v="Indiferente"/>
    <s v="Valvoline"/>
    <s v="Amalie"/>
    <n v="5000"/>
    <s v="Precio"/>
    <s v="Calidad"/>
    <s v="N/A"/>
    <s v="N/A"/>
    <s v="Recomendación de Otras Personas"/>
    <s v="N/A"/>
    <s v="SI"/>
    <x v="1"/>
  </r>
  <r>
    <x v="1"/>
    <s v="Extranjero"/>
    <s v="N/A"/>
    <s v="Kendall"/>
    <n v="5000"/>
    <s v="Precio"/>
    <s v="Calidad"/>
    <s v="N/A"/>
    <s v="Duracion"/>
    <s v="N/A"/>
    <s v="N/A"/>
    <s v="SI"/>
    <x v="0"/>
  </r>
  <r>
    <x v="1"/>
    <s v="Extranjero"/>
    <s v="N/A"/>
    <s v="Amalie"/>
    <n v="5000"/>
    <s v="Precio"/>
    <s v="Calidad"/>
    <s v="N/A"/>
    <s v="Duracion"/>
    <s v="N/A"/>
    <s v="N/A"/>
    <s v="SI"/>
    <x v="0"/>
  </r>
  <r>
    <x v="1"/>
    <s v="Extranjero"/>
    <s v="N/A"/>
    <s v="Esson"/>
    <n v="5000"/>
    <s v="Precio"/>
    <s v="Calidad"/>
    <s v="Experiencia"/>
    <s v="N/A"/>
    <s v="N/A"/>
    <s v="N/A"/>
    <s v="SI"/>
    <x v="0"/>
  </r>
  <r>
    <x v="1"/>
    <s v="Extranjero"/>
    <s v="N/A"/>
    <s v="Mobil"/>
    <n v="5000"/>
    <s v="Precio"/>
    <s v="Calidad"/>
    <s v="N/A"/>
    <s v="Duracion"/>
    <s v="N/A"/>
    <s v="N/A"/>
    <s v="SI"/>
    <x v="1"/>
  </r>
  <r>
    <x v="1"/>
    <s v="Extranjero"/>
    <s v="N/A"/>
    <s v="Kendall"/>
    <n v="5000"/>
    <s v="Precio"/>
    <s v="Calidad"/>
    <s v="N/A"/>
    <s v="N/A"/>
    <s v="Recomendación de Otras Personas"/>
    <s v="N/A"/>
    <s v="SI"/>
    <x v="1"/>
  </r>
  <r>
    <x v="1"/>
    <s v="Extranjero"/>
    <s v="N/A"/>
    <s v="Kendall"/>
    <n v="5000"/>
    <s v="Precio"/>
    <s v="Calidad"/>
    <s v="Experiencia"/>
    <s v="N/A"/>
    <s v="N/A"/>
    <s v="N/A"/>
    <s v="SI"/>
    <x v="1"/>
  </r>
  <r>
    <x v="1"/>
    <s v="Extranjero"/>
    <s v="N/A"/>
    <s v="Mobil"/>
    <n v="5000"/>
    <s v="Precio"/>
    <s v="Calidad"/>
    <s v="Experiencia"/>
    <s v="N/A"/>
    <s v="N/A"/>
    <s v="N/A"/>
    <s v="SI"/>
    <x v="1"/>
  </r>
  <r>
    <x v="1"/>
    <s v="Extranjero"/>
    <s v="N/A"/>
    <s v="Penzoil"/>
    <n v="5000"/>
    <s v="Precio"/>
    <s v="Calidad"/>
    <s v="Experiencia"/>
    <s v="N/A"/>
    <s v="N/A"/>
    <s v="N/A"/>
    <s v="SI"/>
    <x v="1"/>
  </r>
  <r>
    <x v="0"/>
    <s v="Extranjero"/>
    <s v="N/A"/>
    <s v="Penzoil"/>
    <n v="5000"/>
    <s v="Precio"/>
    <s v="Calidad"/>
    <s v="Experiencia"/>
    <s v="N/A"/>
    <s v="N/A"/>
    <s v="N/A"/>
    <s v="SI"/>
    <x v="1"/>
  </r>
  <r>
    <x v="0"/>
    <s v="Extranjero"/>
    <s v="N/A"/>
    <s v="Amalie"/>
    <n v="5000"/>
    <s v="Precio"/>
    <s v="Calidad"/>
    <s v="N/A"/>
    <s v="N/A"/>
    <s v="Recomendación de Otras Personas"/>
    <s v="N/A"/>
    <s v="SI"/>
    <x v="1"/>
  </r>
  <r>
    <x v="1"/>
    <s v="Extranjero"/>
    <s v="N/A"/>
    <s v="Penzoil"/>
    <n v="5000"/>
    <s v="Precio"/>
    <s v="Calidad"/>
    <s v="Experiencia"/>
    <s v="N/A"/>
    <s v="N/A"/>
    <s v="N/A"/>
    <s v="SI"/>
    <x v="1"/>
  </r>
  <r>
    <x v="1"/>
    <s v="Extranjero"/>
    <s v="N/A"/>
    <s v="Terpel"/>
    <n v="6000"/>
    <s v="Precio"/>
    <s v="Calidad"/>
    <s v="N/A"/>
    <s v="Duracion"/>
    <s v="N/A"/>
    <s v="N/A"/>
    <s v="SI"/>
    <x v="1"/>
  </r>
  <r>
    <x v="1"/>
    <s v="Indiferente"/>
    <s v="Texaco-Hav."/>
    <s v="Esson"/>
    <n v="5000"/>
    <s v="Precio"/>
    <s v="Calidad"/>
    <s v="Experiencia"/>
    <s v="N/A"/>
    <s v="N/A"/>
    <s v="N/A"/>
    <s v="SI"/>
    <x v="1"/>
  </r>
  <r>
    <x v="1"/>
    <s v="Extranjero"/>
    <s v="N/A"/>
    <s v="Penzoil"/>
    <n v="5000"/>
    <s v="Precio"/>
    <s v="Calidad"/>
    <s v="Experiencia"/>
    <s v="N/A"/>
    <s v="N/A"/>
    <s v="N/A"/>
    <s v="SI"/>
    <x v="1"/>
  </r>
  <r>
    <x v="1"/>
    <s v="Extranjero"/>
    <s v="N/A"/>
    <s v="Horse Power"/>
    <n v="5000"/>
    <s v="Precio"/>
    <s v="Calidad"/>
    <s v="N/A"/>
    <s v="Duracion"/>
    <s v="N/A"/>
    <s v="N/A"/>
    <s v="SI"/>
    <x v="1"/>
  </r>
  <r>
    <x v="1"/>
    <s v="Extranjero"/>
    <s v="N/A"/>
    <s v="Kendall"/>
    <n v="5000"/>
    <s v="Precio"/>
    <s v="Calidad"/>
    <s v="N/A"/>
    <s v="Duracion"/>
    <s v="N/A"/>
    <s v="N/A"/>
    <s v="SI"/>
    <x v="1"/>
  </r>
  <r>
    <x v="0"/>
    <s v="Extranjero"/>
    <s v="N/A"/>
    <s v="Penzoil"/>
    <n v="5000"/>
    <s v="Precio"/>
    <s v="Calidad"/>
    <s v="N/A"/>
    <s v="N/A"/>
    <s v="Recomendación de Otras Personas"/>
    <s v="N/A"/>
    <s v="SI"/>
    <x v="0"/>
  </r>
  <r>
    <x v="1"/>
    <s v="Extranjero"/>
    <s v="N/A"/>
    <s v="Kendall"/>
    <n v="5000"/>
    <s v="Precio"/>
    <s v="Calidad"/>
    <s v="N/A"/>
    <s v="Duracion"/>
    <s v="N/A"/>
    <s v="N/A"/>
    <s v="SI"/>
    <x v="1"/>
  </r>
  <r>
    <x v="1"/>
    <s v="Extranjero"/>
    <s v="N/A"/>
    <s v="Mobil"/>
    <n v="5000"/>
    <s v="Precio"/>
    <s v="Calidad"/>
    <s v="Experiencia"/>
    <s v="N/A"/>
    <s v="N/A"/>
    <s v="N/A"/>
    <s v="SI"/>
    <x v="1"/>
  </r>
  <r>
    <x v="1"/>
    <s v="Extranjero"/>
    <s v="N/A"/>
    <s v="Penzoil"/>
    <n v="5000"/>
    <s v="Precio"/>
    <s v="Calidad"/>
    <s v="N/A"/>
    <s v="N/A"/>
    <s v="Recomendación de Otras Personas"/>
    <s v="N/A"/>
    <s v="SI"/>
    <x v="1"/>
  </r>
  <r>
    <x v="1"/>
    <s v="Extranjero"/>
    <s v="N/A"/>
    <s v="Horse Power"/>
    <n v="5000"/>
    <s v="Precio"/>
    <s v="Calidad"/>
    <s v="Experiencia"/>
    <s v="N/A"/>
    <s v="N/A"/>
    <s v="N/A"/>
    <s v="SI"/>
    <x v="1"/>
  </r>
  <r>
    <x v="1"/>
    <s v="Extranjero"/>
    <s v="N/A"/>
    <s v="Terpel"/>
    <n v="6000"/>
    <s v="Precio"/>
    <s v="Calidad"/>
    <s v="N/A"/>
    <s v="Duracion"/>
    <s v="N/A"/>
    <s v="N/A"/>
    <s v="SI"/>
    <x v="1"/>
  </r>
  <r>
    <x v="1"/>
    <s v="Extranjero"/>
    <s v="N/A"/>
    <s v="Terpel"/>
    <n v="6000"/>
    <s v="Precio"/>
    <s v="Calidad"/>
    <s v="N/A"/>
    <s v="Duracion"/>
    <s v="N/A"/>
    <s v="N/A"/>
    <s v="SI"/>
    <x v="1"/>
  </r>
  <r>
    <x v="1"/>
    <s v="Extranjero"/>
    <s v="N/A"/>
    <s v="Amalie"/>
    <n v="5000"/>
    <s v="Precio"/>
    <s v="Calidad"/>
    <s v="N/A"/>
    <s v="Duracion"/>
    <s v="N/A"/>
    <s v="N/A"/>
    <s v="SI"/>
    <x v="1"/>
  </r>
  <r>
    <x v="0"/>
    <s v="Extranjero"/>
    <s v="N/A"/>
    <s v="Esson"/>
    <n v="5000"/>
    <s v="Precio"/>
    <s v="Calidad"/>
    <s v="Experiencia"/>
    <s v="N/A"/>
    <s v="N/A"/>
    <s v="N/A"/>
    <s v="SI"/>
    <x v="1"/>
  </r>
  <r>
    <x v="0"/>
    <s v="Indiferente"/>
    <s v="Texaco-Hav."/>
    <s v="Kendall"/>
    <n v="5000"/>
    <s v="Precio"/>
    <s v="Calidad"/>
    <s v="Experiencia"/>
    <s v="N/A"/>
    <s v="N/A"/>
    <s v="N/A"/>
    <s v="SI"/>
    <x v="0"/>
  </r>
  <r>
    <x v="1"/>
    <s v="Extranjero"/>
    <s v="N/A"/>
    <s v="Mobil"/>
    <n v="5000"/>
    <s v="Precio"/>
    <s v="Calidad"/>
    <s v="N/A"/>
    <s v="Duracion"/>
    <s v="N/A"/>
    <s v="N/A"/>
    <s v="SI"/>
    <x v="1"/>
  </r>
  <r>
    <x v="1"/>
    <s v="Extranjero"/>
    <s v="N/A"/>
    <s v="Penzoil"/>
    <n v="5000"/>
    <s v="Precio"/>
    <s v="Calidad"/>
    <s v="N/A"/>
    <s v="Duracion"/>
    <s v="N/A"/>
    <s v="N/A"/>
    <s v="SI"/>
    <x v="0"/>
  </r>
  <r>
    <x v="1"/>
    <s v="Extranjero"/>
    <s v="N/A"/>
    <s v="Kendall"/>
    <n v="5000"/>
    <s v="Precio"/>
    <s v="Calidad"/>
    <s v="N/A"/>
    <s v="Duracion"/>
    <s v="N/A"/>
    <s v="N/A"/>
    <s v="SI"/>
    <x v="1"/>
  </r>
  <r>
    <x v="1"/>
    <s v="Extranjero"/>
    <s v="N/A"/>
    <s v="Terpel"/>
    <n v="6000"/>
    <s v="Precio"/>
    <s v="Calidad"/>
    <s v="N/A"/>
    <s v="Duracion"/>
    <s v="N/A"/>
    <s v="N/A"/>
    <s v="SI"/>
    <x v="1"/>
  </r>
  <r>
    <x v="0"/>
    <s v="Indiferente"/>
    <s v="Texaco-Hav."/>
    <s v="Esson"/>
    <n v="5000"/>
    <s v="Precio"/>
    <s v="Calidad"/>
    <s v="N/A"/>
    <s v="Duracion"/>
    <s v="N/A"/>
    <s v="N/A"/>
    <s v="SI"/>
    <x v="1"/>
  </r>
  <r>
    <x v="1"/>
    <s v="Extranjero"/>
    <s v="N/A"/>
    <s v="Horse Power"/>
    <n v="5000"/>
    <s v="Precio"/>
    <s v="Calidad"/>
    <s v="N/A"/>
    <s v="Duracion"/>
    <s v="N/A"/>
    <s v="N/A"/>
    <s v="SI"/>
    <x v="1"/>
  </r>
  <r>
    <x v="1"/>
    <s v="Extranjero"/>
    <s v="N/A"/>
    <s v="Terpel"/>
    <n v="6000"/>
    <s v="Precio"/>
    <s v="Calidad"/>
    <s v="N/A"/>
    <s v="Duracion"/>
    <s v="N/A"/>
    <s v="N/A"/>
    <s v="SI"/>
    <x v="1"/>
  </r>
  <r>
    <x v="1"/>
    <s v="Extranjero"/>
    <s v="N/A"/>
    <s v="Penzoil"/>
    <n v="5000"/>
    <s v="Precio"/>
    <s v="Calidad"/>
    <s v="Experiencia"/>
    <s v="N/A"/>
    <s v="N/A"/>
    <s v="N/A"/>
    <s v="SI"/>
    <x v="1"/>
  </r>
  <r>
    <x v="1"/>
    <s v="Extranjero"/>
    <s v="N/A"/>
    <s v="Mobil"/>
    <n v="5000"/>
    <s v="Precio"/>
    <s v="Calidad"/>
    <s v="Experiencia"/>
    <s v="N/A"/>
    <s v="N/A"/>
    <s v="N/A"/>
    <s v="SI"/>
    <x v="1"/>
  </r>
  <r>
    <x v="1"/>
    <s v="Extranjero"/>
    <s v="N/A"/>
    <s v="Kendall"/>
    <n v="5000"/>
    <s v="Precio"/>
    <s v="Calidad"/>
    <s v="N/A"/>
    <s v="Duracion"/>
    <s v="N/A"/>
    <s v="N/A"/>
    <s v="SI"/>
    <x v="1"/>
  </r>
  <r>
    <x v="0"/>
    <s v="Extranjero"/>
    <s v="N/A"/>
    <s v="Penzoil"/>
    <n v="5000"/>
    <s v="Precio"/>
    <s v="Calidad"/>
    <s v="Experiencia"/>
    <s v="N/A"/>
    <s v="N/A"/>
    <s v="N/A"/>
    <s v="SI"/>
    <x v="0"/>
  </r>
  <r>
    <x v="1"/>
    <s v="Extranjero"/>
    <s v="N/A"/>
    <s v="Esson"/>
    <n v="5000"/>
    <s v="Precio"/>
    <s v="Calidad"/>
    <s v="N/A"/>
    <s v="N/A"/>
    <s v="Recomendación de Otras Personas"/>
    <s v="N/A"/>
    <s v="SI"/>
    <x v="0"/>
  </r>
  <r>
    <x v="1"/>
    <s v="Extranjero"/>
    <s v="N/A"/>
    <s v="Mobil"/>
    <n v="5000"/>
    <s v="Precio"/>
    <s v="Calidad"/>
    <s v="Experiencia"/>
    <s v="N/A"/>
    <s v="N/A"/>
    <s v="N/A"/>
    <s v="SI"/>
    <x v="1"/>
  </r>
  <r>
    <x v="1"/>
    <s v="Extranjero"/>
    <s v="N/A"/>
    <s v="Penzoil"/>
    <n v="5000"/>
    <s v="Precio"/>
    <s v="Calidad"/>
    <s v="N/A"/>
    <s v="Duracion"/>
    <s v="N/A"/>
    <s v="N/A"/>
    <s v="SI"/>
    <x v="1"/>
  </r>
  <r>
    <x v="1"/>
    <s v="Extranjero"/>
    <s v="N/A"/>
    <s v="Kendall"/>
    <n v="5000"/>
    <s v="Precio"/>
    <s v="Calidad"/>
    <s v="N/A"/>
    <s v="Duracion"/>
    <s v="N/A"/>
    <s v="N/A"/>
    <s v="SI"/>
    <x v="1"/>
  </r>
  <r>
    <x v="0"/>
    <s v="Extranjero"/>
    <s v="N/A"/>
    <s v="Amalie"/>
    <n v="5000"/>
    <s v="Precio"/>
    <s v="Calidad"/>
    <s v="N/A"/>
    <s v="Duracion"/>
    <s v="N/A"/>
    <s v="N/A"/>
    <s v="SI"/>
    <x v="0"/>
  </r>
  <r>
    <x v="1"/>
    <s v="Indiferente"/>
    <s v="Texaco-Hav."/>
    <s v="Penzoil"/>
    <n v="5000"/>
    <s v="Precio"/>
    <s v="Calidad"/>
    <s v="N/A"/>
    <s v="Duracion"/>
    <s v="N/A"/>
    <s v="N/A"/>
    <s v="SI"/>
    <x v="1"/>
  </r>
  <r>
    <x v="1"/>
    <s v="Extranjero"/>
    <s v="N/A"/>
    <s v="Kendall"/>
    <n v="5000"/>
    <s v="Precio"/>
    <s v="Calidad"/>
    <s v="N/A"/>
    <s v="Duracion"/>
    <s v="N/A"/>
    <s v="N/A"/>
    <s v="SI"/>
    <x v="1"/>
  </r>
  <r>
    <x v="1"/>
    <s v="Extranjero"/>
    <s v="N/A"/>
    <s v="Kendall"/>
    <n v="5000"/>
    <s v="Precio"/>
    <s v="Calidad"/>
    <s v="Experiencia"/>
    <s v="N/A"/>
    <s v="N/A"/>
    <s v="N/A"/>
    <s v="SI"/>
    <x v="1"/>
  </r>
  <r>
    <x v="1"/>
    <s v="Extranjero"/>
    <s v="N/A"/>
    <s v="Kendall"/>
    <n v="5000"/>
    <s v="Precio"/>
    <s v="Calidad"/>
    <s v="Experiencia"/>
    <s v="N/A"/>
    <s v="N/A"/>
    <s v="N/A"/>
    <s v="SI"/>
    <x v="0"/>
  </r>
  <r>
    <x v="0"/>
    <s v="Extranjero"/>
    <s v="N/A"/>
    <s v="Esson"/>
    <n v="5000"/>
    <s v="Precio"/>
    <s v="Calidad"/>
    <s v="N/A"/>
    <s v="Duracion"/>
    <s v="N/A"/>
    <s v="N/A"/>
    <s v="SI"/>
    <x v="1"/>
  </r>
  <r>
    <x v="1"/>
    <s v="Extranjero"/>
    <s v="N/A"/>
    <s v="Terpel"/>
    <n v="6000"/>
    <s v="Precio"/>
    <s v="Calidad"/>
    <s v="N/A"/>
    <s v="Duracion"/>
    <s v="N/A"/>
    <s v="N/A"/>
    <s v="SI"/>
    <x v="1"/>
  </r>
  <r>
    <x v="1"/>
    <s v="Extranjero"/>
    <s v="N/A"/>
    <s v="Amalie"/>
    <n v="5000"/>
    <s v="Precio"/>
    <s v="Calidad"/>
    <s v="N/A"/>
    <s v="Duracion"/>
    <s v="N/A"/>
    <s v="N/A"/>
    <s v="SI"/>
    <x v="1"/>
  </r>
  <r>
    <x v="1"/>
    <s v="Extranjero"/>
    <s v="N/A"/>
    <s v="Mobil"/>
    <n v="5000"/>
    <s v="Precio"/>
    <s v="Calidad"/>
    <s v="N/A"/>
    <s v="Duracion"/>
    <s v="N/A"/>
    <s v="N/A"/>
    <s v="SI"/>
    <x v="0"/>
  </r>
  <r>
    <x v="1"/>
    <s v="Extranjero"/>
    <s v="N/A"/>
    <s v="Kendall"/>
    <n v="5000"/>
    <s v="Precio"/>
    <s v="Calidad"/>
    <s v="Experiencia"/>
    <s v="N/A"/>
    <s v="N/A"/>
    <s v="N/A"/>
    <s v="SI"/>
    <x v="0"/>
  </r>
  <r>
    <x v="1"/>
    <s v="Extranjero"/>
    <s v="N/A"/>
    <s v="Terpel"/>
    <n v="6000"/>
    <s v="Precio"/>
    <s v="Calidad"/>
    <s v="N/A"/>
    <s v="Duracion"/>
    <s v="N/A"/>
    <s v="N/A"/>
    <s v="SI"/>
    <x v="1"/>
  </r>
  <r>
    <x v="1"/>
    <s v="Extranjero"/>
    <s v="N/A"/>
    <s v="Terpel"/>
    <n v="6000"/>
    <s v="Precio"/>
    <s v="Calidad"/>
    <s v="N/A"/>
    <s v="Duracion"/>
    <s v="N/A"/>
    <s v="N/A"/>
    <s v="SI"/>
    <x v="1"/>
  </r>
  <r>
    <x v="1"/>
    <s v="Nacional"/>
    <s v="Texaco-Hav."/>
    <s v="N/A"/>
    <n v="5000"/>
    <s v="Precio"/>
    <s v="Calidad"/>
    <s v="N/A"/>
    <s v="Duracion"/>
    <s v="N/A"/>
    <s v="N/A"/>
    <s v="SI"/>
    <x v="1"/>
  </r>
  <r>
    <x v="1"/>
    <s v="Extranjero"/>
    <s v="N/A"/>
    <s v="Penzoil"/>
    <n v="5000"/>
    <s v="Precio"/>
    <s v="Calidad"/>
    <s v="Experiencia"/>
    <s v="N/A"/>
    <s v="N/A"/>
    <s v="N/A"/>
    <s v="SI"/>
    <x v="1"/>
  </r>
  <r>
    <x v="1"/>
    <s v="Nacional"/>
    <s v="Valvoline"/>
    <s v="N/A"/>
    <n v="5000"/>
    <s v="Precio"/>
    <s v="Calidad"/>
    <s v="N/A"/>
    <s v="N/A"/>
    <s v="N/A"/>
    <s v="N/A"/>
    <s v="SI"/>
    <x v="0"/>
  </r>
  <r>
    <x v="1"/>
    <s v="Extranjero"/>
    <s v="N/A"/>
    <s v="Penzoil"/>
    <n v="5000"/>
    <s v="Precio"/>
    <s v="Calidad"/>
    <s v="Experiencia"/>
    <s v="N/A"/>
    <s v="N/A"/>
    <s v="N/A"/>
    <s v="SI"/>
    <x v="1"/>
  </r>
  <r>
    <x v="1"/>
    <s v="Extranjero"/>
    <s v="N/A"/>
    <s v="Amalie"/>
    <n v="5000"/>
    <s v="Precio"/>
    <s v="Calidad"/>
    <s v="N/A"/>
    <s v="Duracion"/>
    <s v="N/A"/>
    <s v="N/A"/>
    <s v="SI"/>
    <x v="1"/>
  </r>
  <r>
    <x v="1"/>
    <s v="Extranjero"/>
    <s v="N/A"/>
    <s v="Esson"/>
    <n v="5000"/>
    <s v="Precio"/>
    <s v="Calidad"/>
    <s v="N/A"/>
    <s v="N/A"/>
    <s v="Recomendación de Otras Personas"/>
    <s v="N/A"/>
    <s v="SI"/>
    <x v="0"/>
  </r>
  <r>
    <x v="1"/>
    <s v="Extranjero"/>
    <s v="N/A"/>
    <s v="Penzoil"/>
    <n v="5000"/>
    <s v="Precio"/>
    <s v="Calidad"/>
    <s v="Experiencia"/>
    <s v="N/A"/>
    <s v="N/A"/>
    <s v="N/A"/>
    <s v="SI"/>
    <x v="1"/>
  </r>
  <r>
    <x v="1"/>
    <s v="Extranjero"/>
    <s v="N/A"/>
    <s v="Penzoil"/>
    <n v="5000"/>
    <s v="Precio"/>
    <s v="Calidad"/>
    <s v="N/A"/>
    <s v="Duracion"/>
    <s v="N/A"/>
    <s v="N/A"/>
    <s v="SI"/>
    <x v="1"/>
  </r>
  <r>
    <x v="1"/>
    <s v="Extranjero"/>
    <s v="N/A"/>
    <s v="Penzoil"/>
    <n v="5000"/>
    <s v="Precio"/>
    <s v="Calidad"/>
    <s v="N/A"/>
    <s v="Duracion"/>
    <s v="N/A"/>
    <s v="N/A"/>
    <s v="SI"/>
    <x v="1"/>
  </r>
  <r>
    <x v="1"/>
    <s v="Extranjero"/>
    <s v="N/A"/>
    <s v="Penzoil"/>
    <n v="5000"/>
    <s v="Precio"/>
    <s v="Calidad"/>
    <s v="Experiencia"/>
    <s v="N/A"/>
    <s v="N/A"/>
    <s v="N/A"/>
    <s v="SI"/>
    <x v="1"/>
  </r>
  <r>
    <x v="0"/>
    <s v="Extranjero"/>
    <s v="N/A"/>
    <s v="Esson"/>
    <n v="5000"/>
    <s v="Precio"/>
    <s v="Calidad"/>
    <s v="N/A"/>
    <s v="N/A"/>
    <s v="Recomendación de Otras Personas"/>
    <s v="N/A"/>
    <s v="SI"/>
    <x v="0"/>
  </r>
  <r>
    <x v="1"/>
    <s v="Extranjero"/>
    <s v="N/A"/>
    <s v="Kendall"/>
    <n v="5000"/>
    <s v="Precio"/>
    <s v="Calidad"/>
    <s v="N/A"/>
    <s v="Duracion"/>
    <s v="N/A"/>
    <s v="N/A"/>
    <s v="SI"/>
    <x v="1"/>
  </r>
  <r>
    <x v="1"/>
    <s v="Extranjero"/>
    <s v="N/A"/>
    <s v="Penzoil"/>
    <n v="5000"/>
    <s v="Precio"/>
    <s v="Calidad"/>
    <s v="Experiencia"/>
    <s v="N/A"/>
    <s v="N/A"/>
    <s v="N/A"/>
    <s v="SI"/>
    <x v="1"/>
  </r>
  <r>
    <x v="1"/>
    <s v="Extranjero"/>
    <s v="N/A"/>
    <s v="Kendall"/>
    <n v="5000"/>
    <s v="Precio"/>
    <s v="Calidad"/>
    <s v="N/A"/>
    <s v="Duracion"/>
    <s v="N/A"/>
    <s v="N/A"/>
    <s v="SI"/>
    <x v="1"/>
  </r>
  <r>
    <x v="0"/>
    <s v="Extranjero"/>
    <s v="N/A"/>
    <s v="Kendall"/>
    <n v="5000"/>
    <s v="Precio"/>
    <s v="Calidad"/>
    <s v="N/A"/>
    <s v="N/A"/>
    <s v="Recomendación de Otras Personas"/>
    <s v="N/A"/>
    <s v="SI"/>
    <x v="1"/>
  </r>
  <r>
    <x v="1"/>
    <s v="Extranjero"/>
    <s v="N/A"/>
    <s v="Penzoil"/>
    <n v="5000"/>
    <s v="Precio"/>
    <s v="Calidad"/>
    <s v="N/A"/>
    <s v="Duracion"/>
    <s v="N/A"/>
    <s v="N/A"/>
    <s v="SI"/>
    <x v="1"/>
  </r>
  <r>
    <x v="1"/>
    <s v="Extranjero"/>
    <s v="N/A"/>
    <s v="Penzoil"/>
    <n v="5000"/>
    <s v="Precio"/>
    <s v="Calidad"/>
    <s v="Experiencia"/>
    <s v="N/A"/>
    <s v="N/A"/>
    <s v="N/A"/>
    <s v="SI"/>
    <x v="1"/>
  </r>
  <r>
    <x v="1"/>
    <s v="Indiferente"/>
    <s v="Texaco-Hav."/>
    <s v="Kendall"/>
    <n v="5000"/>
    <s v="Precio"/>
    <s v="Calidad"/>
    <s v="N/A"/>
    <s v="Duracion"/>
    <s v="N/A"/>
    <s v="N/A"/>
    <s v="SI"/>
    <x v="1"/>
  </r>
  <r>
    <x v="1"/>
    <s v="Extranjero"/>
    <s v="N/A"/>
    <s v="Esson"/>
    <n v="5000"/>
    <s v="Precio"/>
    <s v="Calidad"/>
    <s v="Experiencia"/>
    <s v="N/A"/>
    <s v="N/A"/>
    <s v="N/A"/>
    <s v="SI"/>
    <x v="1"/>
  </r>
  <r>
    <x v="1"/>
    <s v="Extranjero"/>
    <s v="N/A"/>
    <s v="Kendall"/>
    <n v="5000"/>
    <s v="Precio"/>
    <s v="Calidad"/>
    <s v="Experiencia"/>
    <s v="N/A"/>
    <s v="N/A"/>
    <s v="N/A"/>
    <s v="SI"/>
    <x v="1"/>
  </r>
  <r>
    <x v="1"/>
    <s v="Extranjero"/>
    <s v="N/A"/>
    <s v="Penzoil"/>
    <n v="5000"/>
    <s v="Precio"/>
    <s v="Calidad"/>
    <s v="Experiencia"/>
    <s v="N/A"/>
    <s v="N/A"/>
    <s v="N/A"/>
    <s v="SI"/>
    <x v="0"/>
  </r>
  <r>
    <x v="1"/>
    <s v="Extranjero"/>
    <s v="N/A"/>
    <s v="Terpel"/>
    <n v="6000"/>
    <s v="Precio"/>
    <s v="Calidad"/>
    <s v="N/A"/>
    <s v="Duracion"/>
    <s v="N/A"/>
    <s v="N/A"/>
    <s v="SI"/>
    <x v="1"/>
  </r>
  <r>
    <x v="1"/>
    <s v="Extranjero"/>
    <s v="N/A"/>
    <s v="Terpel"/>
    <n v="6000"/>
    <s v="Precio"/>
    <s v="Calidad"/>
    <s v="N/A"/>
    <s v="Duracion"/>
    <s v="N/A"/>
    <s v="N/A"/>
    <s v="SI"/>
    <x v="1"/>
  </r>
  <r>
    <x v="1"/>
    <s v="Extranjero"/>
    <s v="N/A"/>
    <s v="Esson"/>
    <n v="5000"/>
    <s v="Precio"/>
    <s v="Calidad"/>
    <s v="N/A"/>
    <s v="N/A"/>
    <s v="Recomendación de Otras Personas"/>
    <s v="N/A"/>
    <s v="SI"/>
    <x v="1"/>
  </r>
  <r>
    <x v="0"/>
    <s v="Extranjero"/>
    <s v="N/A"/>
    <s v="Penzoil"/>
    <n v="5000"/>
    <s v="Precio"/>
    <s v="Calidad"/>
    <s v="N/A"/>
    <s v="Duracion"/>
    <s v="N/A"/>
    <s v="N/A"/>
    <s v="SI"/>
    <x v="1"/>
  </r>
  <r>
    <x v="1"/>
    <s v="Extranjero"/>
    <s v="N/A"/>
    <s v="Terpel"/>
    <n v="6000"/>
    <s v="N/A"/>
    <s v="Calidad"/>
    <s v="N/A"/>
    <s v="Duracion"/>
    <s v="N/A"/>
    <s v="N/A"/>
    <s v="SI"/>
    <x v="1"/>
  </r>
  <r>
    <x v="1"/>
    <s v="Nacional"/>
    <s v="Texaco-Hav."/>
    <s v="N/A"/>
    <n v="5000"/>
    <s v="Precio"/>
    <s v="Calidad"/>
    <s v="N/A"/>
    <s v="Duracion"/>
    <s v="N/A"/>
    <s v="N/A"/>
    <s v="SI"/>
    <x v="1"/>
  </r>
  <r>
    <x v="1"/>
    <s v="Extranjero"/>
    <s v="N/A"/>
    <s v="Amalie"/>
    <n v="5000"/>
    <s v="Precio"/>
    <s v="Calidad"/>
    <s v="N/A"/>
    <s v="Duracion"/>
    <s v="N/A"/>
    <s v="N/A"/>
    <s v="SI"/>
    <x v="1"/>
  </r>
  <r>
    <x v="0"/>
    <s v="Extranjero"/>
    <s v="N/A"/>
    <s v="Penzoil"/>
    <n v="5000"/>
    <s v="Precio"/>
    <s v="Calidad"/>
    <s v="N/A"/>
    <s v="Duracion"/>
    <s v="N/A"/>
    <s v="N/A"/>
    <s v="SI"/>
    <x v="0"/>
  </r>
  <r>
    <x v="1"/>
    <s v="Extranjero"/>
    <s v="N/A"/>
    <s v="Esson"/>
    <n v="5000"/>
    <s v="Precio"/>
    <s v="Calidad"/>
    <s v="N/A"/>
    <s v="Duracion"/>
    <s v="N/A"/>
    <s v="N/A"/>
    <s v="SI"/>
    <x v="1"/>
  </r>
  <r>
    <x v="1"/>
    <s v="Extranjero"/>
    <s v="N/A"/>
    <s v="Terpel"/>
    <n v="6000"/>
    <s v="N/A"/>
    <s v="Calidad"/>
    <s v="N/A"/>
    <s v="Duracion"/>
    <s v="N/A"/>
    <s v="N/A"/>
    <s v="SI"/>
    <x v="1"/>
  </r>
  <r>
    <x v="1"/>
    <s v="Extranjero"/>
    <s v="N/A"/>
    <s v="Terpel"/>
    <n v="6000"/>
    <s v="N/A"/>
    <s v="Calidad"/>
    <s v="N/A"/>
    <s v="Duracion"/>
    <s v="N/A"/>
    <s v="N/A"/>
    <s v="SI"/>
    <x v="1"/>
  </r>
  <r>
    <x v="1"/>
    <s v="Extranjero"/>
    <s v="N/A"/>
    <s v="Terpel"/>
    <n v="6000"/>
    <s v="Precio"/>
    <s v="Calidad"/>
    <s v="N/A"/>
    <s v="N/A"/>
    <s v="N/A"/>
    <s v="N/A"/>
    <s v="SI"/>
    <x v="0"/>
  </r>
  <r>
    <x v="1"/>
    <s v="Extranjero"/>
    <s v="N/A"/>
    <s v="Penzoil"/>
    <n v="5000"/>
    <s v="Precio"/>
    <s v="Calidad"/>
    <s v="N/A"/>
    <s v="Duracion"/>
    <s v="N/A"/>
    <s v="N/A"/>
    <s v="SI"/>
    <x v="1"/>
  </r>
  <r>
    <x v="1"/>
    <s v="Extranjero"/>
    <s v="N/A"/>
    <s v="Amalie"/>
    <n v="5000"/>
    <s v="Precio"/>
    <s v="N/A"/>
    <s v="Experiencia"/>
    <s v="Duracion"/>
    <s v="N/A"/>
    <s v="N/A"/>
    <s v="SI"/>
    <x v="0"/>
  </r>
  <r>
    <x v="1"/>
    <s v="Extranjero"/>
    <s v="N/A"/>
    <s v="Penzoil"/>
    <n v="5000"/>
    <s v="Precio"/>
    <s v="Calidad"/>
    <s v="N/A"/>
    <s v="Duracion"/>
    <s v="N/A"/>
    <s v="N/A"/>
    <s v="SI"/>
    <x v="1"/>
  </r>
  <r>
    <x v="0"/>
    <s v="Extranjero"/>
    <s v="N/A"/>
    <s v="Penzoil"/>
    <n v="5000"/>
    <s v="N/A"/>
    <s v="Calidad"/>
    <s v="Experiencia"/>
    <s v="Duracion"/>
    <s v="N/A"/>
    <s v="N/A"/>
    <s v="SI"/>
    <x v="1"/>
  </r>
  <r>
    <x v="1"/>
    <s v="Extranjero"/>
    <s v="N/A"/>
    <s v="Amalie"/>
    <n v="5000"/>
    <s v="Precio"/>
    <s v="Calidad"/>
    <s v="N/A"/>
    <s v="Duracion"/>
    <s v="N/A"/>
    <s v="N/A"/>
    <s v="SI"/>
    <x v="0"/>
  </r>
  <r>
    <x v="1"/>
    <s v="Extranjero"/>
    <s v="N/A"/>
    <s v="Kendall"/>
    <n v="5000"/>
    <s v="Precio"/>
    <s v="N/A"/>
    <s v="N/A"/>
    <s v="Duracion"/>
    <s v="N/A"/>
    <s v="N/A"/>
    <s v="SI"/>
    <x v="0"/>
  </r>
  <r>
    <x v="0"/>
    <s v="Nacional"/>
    <s v="Gulf"/>
    <s v="N/A"/>
    <n v="5000"/>
    <s v="Precio"/>
    <s v="Calidad"/>
    <s v="N/A"/>
    <s v="Duracion"/>
    <s v="N/A"/>
    <s v="N/A"/>
    <s v="SI"/>
    <x v="1"/>
  </r>
  <r>
    <x v="1"/>
    <s v="Nacional"/>
    <s v="Texaco-Hav."/>
    <s v="N/A"/>
    <n v="5000"/>
    <s v="Precio"/>
    <s v="Calidad"/>
    <s v="Experiencia"/>
    <s v="N/A"/>
    <s v="N/A"/>
    <s v="N/A"/>
    <s v="SI"/>
    <x v="1"/>
  </r>
  <r>
    <x v="1"/>
    <s v="Extranjero"/>
    <s v="N/A"/>
    <s v="Kendall"/>
    <n v="5000"/>
    <s v="Precio"/>
    <s v="Calidad"/>
    <s v="Experiencia"/>
    <s v="N/A"/>
    <s v="N/A"/>
    <s v="N/A"/>
    <s v="SI"/>
    <x v="1"/>
  </r>
  <r>
    <x v="0"/>
    <s v="Extranjero"/>
    <s v="N/A"/>
    <s v="Amalie"/>
    <n v="5000"/>
    <s v="Precio"/>
    <s v="Calidad"/>
    <s v="N/A"/>
    <s v="N/A"/>
    <s v="N/A"/>
    <s v="N/A"/>
    <s v="SI"/>
    <x v="0"/>
  </r>
  <r>
    <x v="1"/>
    <s v="Nacional"/>
    <s v="Texaco-Hav."/>
    <s v="N/A"/>
    <n v="5000"/>
    <s v="Precio"/>
    <s v="Calidad"/>
    <s v="N/A"/>
    <s v="Duracion"/>
    <s v="N/A"/>
    <s v="N/A"/>
    <s v="SI"/>
    <x v="1"/>
  </r>
  <r>
    <x v="1"/>
    <s v="Nacional"/>
    <s v="Golden Bear"/>
    <s v="N/A"/>
    <n v="5000"/>
    <s v="Precio"/>
    <s v="Calidad"/>
    <s v="N/A"/>
    <s v="N/A"/>
    <s v="Recomendación de Otras Personas"/>
    <s v="N/A"/>
    <s v="SI"/>
    <x v="1"/>
  </r>
  <r>
    <x v="0"/>
    <s v="Extranjero"/>
    <s v="N/A"/>
    <s v="Penzoil"/>
    <n v="5000"/>
    <s v="Precio"/>
    <s v="Calidad"/>
    <s v="N/A"/>
    <s v="Duracion"/>
    <s v="N/A"/>
    <s v="N/A"/>
    <s v="SI"/>
    <x v="1"/>
  </r>
  <r>
    <x v="1"/>
    <s v="Indiferente"/>
    <s v="Texaco-Hav."/>
    <s v="Penzoil"/>
    <n v="5000"/>
    <s v="N/A"/>
    <s v="Calidad"/>
    <s v="N/A"/>
    <s v="N/A"/>
    <s v="N/A"/>
    <s v="N/A"/>
    <s v="SI"/>
    <x v="1"/>
  </r>
  <r>
    <x v="1"/>
    <s v="Extranjero"/>
    <s v="N/A"/>
    <s v="Penzoil"/>
    <n v="5000"/>
    <s v="Precio"/>
    <s v="Calidad"/>
    <s v="N/A"/>
    <s v="N/A"/>
    <s v="N/A"/>
    <s v="N/A"/>
    <s v="SI"/>
    <x v="1"/>
  </r>
  <r>
    <x v="1"/>
    <s v="Indiferente"/>
    <s v="Golden Bear"/>
    <s v="Amalie"/>
    <n v="5000"/>
    <s v="N/A"/>
    <s v="Calidad"/>
    <s v="N/A"/>
    <s v="N/A"/>
    <s v="N/A"/>
    <s v="N/A"/>
    <s v="SI"/>
    <x v="0"/>
  </r>
  <r>
    <x v="1"/>
    <s v="Indiferente"/>
    <s v="Texaco-Hav."/>
    <s v="Penzoil"/>
    <n v="5000"/>
    <s v="Precio"/>
    <s v="Calidad"/>
    <s v="N/A"/>
    <s v="N/A"/>
    <s v="N/A"/>
    <s v="N/A"/>
    <s v="SI"/>
    <x v="1"/>
  </r>
  <r>
    <x v="0"/>
    <s v="Nacional"/>
    <s v="Texaco-Hav."/>
    <s v="N/A"/>
    <n v="5000"/>
    <s v="Precio"/>
    <s v="Calidad"/>
    <s v="N/A"/>
    <s v="Duracion"/>
    <s v="N/A"/>
    <s v="N/A"/>
    <s v="SI"/>
    <x v="1"/>
  </r>
  <r>
    <x v="1"/>
    <s v="Extranjero"/>
    <s v="N/A"/>
    <s v="Mobil"/>
    <n v="5000"/>
    <s v="Precio"/>
    <s v="Calidad"/>
    <s v="N/A"/>
    <s v="N/A"/>
    <s v="Recomendación de Otras Personas"/>
    <s v="N/A"/>
    <s v="SI"/>
    <x v="0"/>
  </r>
  <r>
    <x v="1"/>
    <s v="Extranjero"/>
    <s v="N/A"/>
    <s v="Kendall"/>
    <n v="5000"/>
    <s v="Precio"/>
    <s v="Calidad"/>
    <s v="N/A"/>
    <s v="N/A"/>
    <s v="Recomendación de Otras Personas"/>
    <s v="N/A"/>
    <s v="SI"/>
    <x v="1"/>
  </r>
  <r>
    <x v="1"/>
    <s v="Nacional"/>
    <s v="Texaco-Hav."/>
    <s v="N/A"/>
    <n v="5000"/>
    <s v="Precio"/>
    <s v="Calidad"/>
    <s v="N/A"/>
    <s v="N/A"/>
    <s v="Recomendación de Otras Personas"/>
    <s v="N/A"/>
    <s v="SI"/>
    <x v="1"/>
  </r>
  <r>
    <x v="1"/>
    <s v="Extranjero"/>
    <s v="N/A"/>
    <s v="Penzoil"/>
    <n v="5000"/>
    <s v="Precio"/>
    <s v="Calidad"/>
    <s v="N/A"/>
    <s v="Duracion"/>
    <s v="N/A"/>
    <s v="N/A"/>
    <s v="SI"/>
    <x v="1"/>
  </r>
  <r>
    <x v="0"/>
    <s v="Indiferente"/>
    <s v="Valvoline"/>
    <s v="Kendall"/>
    <n v="5000"/>
    <s v="Precio"/>
    <s v="Calidad"/>
    <s v="N/A"/>
    <s v="N/A"/>
    <s v="Recomendación de Otras Personas"/>
    <s v="N/A"/>
    <s v="SI"/>
    <x v="0"/>
  </r>
  <r>
    <x v="0"/>
    <s v="Extranjero"/>
    <s v="N/A"/>
    <s v="Esson"/>
    <n v="5000"/>
    <s v="Precio"/>
    <s v="Calidad"/>
    <s v="N/A"/>
    <s v="N/A"/>
    <s v="Recomendación de Otras Personas"/>
    <s v="N/A"/>
    <s v="SI"/>
    <x v="1"/>
  </r>
  <r>
    <x v="1"/>
    <s v="Extranjero"/>
    <s v="N/A"/>
    <s v="Mobil"/>
    <n v="5000"/>
    <s v="Precio"/>
    <s v="Calidad"/>
    <s v="N/A"/>
    <s v="Duracion"/>
    <s v="N/A"/>
    <s v="N/A"/>
    <s v="SI"/>
    <x v="1"/>
  </r>
  <r>
    <x v="0"/>
    <s v="Nacional"/>
    <s v="Golden Bear"/>
    <s v="N/A"/>
    <n v="5000"/>
    <s v="Precio"/>
    <s v="Calidad"/>
    <s v="N/A"/>
    <s v="Duracion"/>
    <s v="N/A"/>
    <s v="N/A"/>
    <s v="SI"/>
    <x v="1"/>
  </r>
  <r>
    <x v="1"/>
    <s v="Extranjero"/>
    <s v="N/A"/>
    <s v="Amalie"/>
    <n v="5000"/>
    <s v="Precio"/>
    <s v="Calidad"/>
    <s v="N/A"/>
    <s v="Duracion"/>
    <s v="N/A"/>
    <s v="N/A"/>
    <s v="SI"/>
    <x v="1"/>
  </r>
  <r>
    <x v="1"/>
    <s v="Extranjero"/>
    <s v="N/A"/>
    <s v="Penzoil"/>
    <n v="5000"/>
    <s v="Precio"/>
    <s v="N/A"/>
    <s v="N/A"/>
    <s v="Duracion"/>
    <s v="Recomendación de Otras Personas"/>
    <s v="N/A"/>
    <s v="SI"/>
    <x v="0"/>
  </r>
  <r>
    <x v="1"/>
    <s v="Nacional"/>
    <s v="Texaco-Hav."/>
    <s v="N/A"/>
    <n v="5000"/>
    <s v="Precio"/>
    <s v="Calidad"/>
    <s v="N/A"/>
    <s v="Duracion"/>
    <s v="N/A"/>
    <s v="N/A"/>
    <s v="SI"/>
    <x v="1"/>
  </r>
  <r>
    <x v="1"/>
    <s v="Indiferente"/>
    <s v="Golden Bear"/>
    <s v="Amalie"/>
    <n v="5000"/>
    <s v="Precio"/>
    <s v="Calidad"/>
    <s v="N/A"/>
    <s v="Duracion"/>
    <s v="N/A"/>
    <s v="N/A"/>
    <s v="SI"/>
    <x v="0"/>
  </r>
  <r>
    <x v="0"/>
    <s v="Extranjero"/>
    <s v="N/A"/>
    <s v="Penzoil"/>
    <n v="5000"/>
    <s v="Precio"/>
    <s v="Calidad"/>
    <s v="N/A"/>
    <s v="Duracion"/>
    <s v="N/A"/>
    <s v="N/A"/>
    <s v="SI"/>
    <x v="1"/>
  </r>
  <r>
    <x v="1"/>
    <s v="Extranjero"/>
    <s v="N/A"/>
    <s v="Esson"/>
    <n v="5000"/>
    <s v="Precio"/>
    <s v="Calidad"/>
    <s v="Experiencia"/>
    <s v="N/A"/>
    <s v="N/A"/>
    <s v="N/A"/>
    <s v="SI"/>
    <x v="0"/>
  </r>
  <r>
    <x v="1"/>
    <s v="Nacional"/>
    <s v="Texaco-Hav."/>
    <s v="N/A"/>
    <n v="5000"/>
    <s v="Precio"/>
    <s v="Calidad"/>
    <s v="N/A"/>
    <s v="Duracion"/>
    <s v="N/A"/>
    <s v="N/A"/>
    <s v="SI"/>
    <x v="1"/>
  </r>
  <r>
    <x v="1"/>
    <s v="Extranjero"/>
    <s v="N/A"/>
    <s v="Amalie"/>
    <n v="5000"/>
    <s v="Precio"/>
    <s v="Calidad"/>
    <s v="Experiencia"/>
    <s v="N/A"/>
    <s v="N/A"/>
    <s v="N/A"/>
    <s v="SI"/>
    <x v="1"/>
  </r>
  <r>
    <x v="1"/>
    <s v="Extranjero"/>
    <s v="N/A"/>
    <s v="Mobil"/>
    <n v="5000"/>
    <s v="Precio"/>
    <s v="Calidad"/>
    <s v="N/A"/>
    <s v="Duracion"/>
    <s v="N/A"/>
    <s v="N/A"/>
    <s v="SI"/>
    <x v="1"/>
  </r>
  <r>
    <x v="0"/>
    <s v="Extranjero"/>
    <s v="N/A"/>
    <s v="Mobil"/>
    <n v="5000"/>
    <s v="Precio"/>
    <s v="Calidad"/>
    <s v="Experiencia"/>
    <s v="N/A"/>
    <s v="N/A"/>
    <s v="N/A"/>
    <s v="SI"/>
    <x v="0"/>
  </r>
  <r>
    <x v="1"/>
    <s v="Nacional"/>
    <s v="Golden Bear"/>
    <s v="N/A"/>
    <n v="5000"/>
    <s v="Precio"/>
    <s v="Calidad"/>
    <s v="N/A"/>
    <s v="Duracion"/>
    <s v="N/A"/>
    <s v="N/A"/>
    <s v="SI"/>
    <x v="1"/>
  </r>
  <r>
    <x v="0"/>
    <s v="Nacional"/>
    <s v="Texaco-Hav."/>
    <s v="N/A"/>
    <n v="5000"/>
    <s v="Precio"/>
    <s v="Calidad"/>
    <s v="N/A"/>
    <s v="Duracion"/>
    <s v="N/A"/>
    <s v="N/A"/>
    <s v="SI"/>
    <x v="1"/>
  </r>
  <r>
    <x v="1"/>
    <s v="Nacional"/>
    <s v="Texaco-Hav."/>
    <s v="N/A"/>
    <n v="5000"/>
    <s v="Precio"/>
    <s v="Calidad"/>
    <s v="N/A"/>
    <s v="N/A"/>
    <s v="Recomendación de Otras Personas"/>
    <s v="N/A"/>
    <s v="SI"/>
    <x v="0"/>
  </r>
  <r>
    <x v="1"/>
    <s v="Extranjero"/>
    <s v="N/A"/>
    <s v="Esson"/>
    <n v="5000"/>
    <s v="Precio"/>
    <s v="Calidad"/>
    <s v="N/A"/>
    <s v="Duracion"/>
    <s v="N/A"/>
    <s v="N/A"/>
    <s v="SI"/>
    <x v="1"/>
  </r>
  <r>
    <x v="0"/>
    <s v="Extranjero"/>
    <s v="N/A"/>
    <s v="Kendall"/>
    <n v="5000"/>
    <s v="Precio"/>
    <s v="Calidad"/>
    <s v="N/A"/>
    <s v="Duracion"/>
    <s v="N/A"/>
    <s v="N/A"/>
    <s v="SI"/>
    <x v="1"/>
  </r>
  <r>
    <x v="1"/>
    <s v="Nacional"/>
    <s v="Texaco-Hav."/>
    <s v="N/A"/>
    <n v="5000"/>
    <s v="Precio"/>
    <s v="Calidad"/>
    <s v="N/A"/>
    <s v="N/A"/>
    <s v="Recomendación de Otras Personas"/>
    <s v="N/A"/>
    <s v="SI"/>
    <x v="0"/>
  </r>
  <r>
    <x v="1"/>
    <s v="Extranjero"/>
    <s v="N/A"/>
    <s v="Mobil"/>
    <n v="5000"/>
    <s v="Precio"/>
    <s v="Calidad"/>
    <s v="N/A"/>
    <s v="Duracion"/>
    <s v="N/A"/>
    <s v="N/A"/>
    <s v="SI"/>
    <x v="1"/>
  </r>
  <r>
    <x v="1"/>
    <s v="Extranjero"/>
    <s v="N/A"/>
    <s v="Kendall"/>
    <n v="5000"/>
    <s v="Precio"/>
    <s v="Calidad"/>
    <s v="N/A"/>
    <s v="Duracion"/>
    <s v="N/A"/>
    <s v="N/A"/>
    <s v="SI"/>
    <x v="1"/>
  </r>
  <r>
    <x v="1"/>
    <s v="Indiferente"/>
    <s v="Golden Bear"/>
    <s v="Mobil"/>
    <n v="5000"/>
    <s v="Precio"/>
    <s v="N/A"/>
    <s v="N/A"/>
    <s v="Duracion"/>
    <s v="Recomendación de Otras Personas"/>
    <s v="N/A"/>
    <s v="SI"/>
    <x v="0"/>
  </r>
  <r>
    <x v="1"/>
    <s v="Extranjero"/>
    <s v="N/A"/>
    <s v="Kendall"/>
    <n v="5000"/>
    <s v="Precio"/>
    <s v="Calidad"/>
    <s v="N/A"/>
    <s v="N/A"/>
    <s v="N/A"/>
    <s v="N/A"/>
    <s v="SI"/>
    <x v="1"/>
  </r>
  <r>
    <x v="0"/>
    <s v="Extranjero"/>
    <s v="N/A"/>
    <s v="Penzoil"/>
    <n v="5000"/>
    <s v="N/A"/>
    <s v="Calidad"/>
    <s v="N/A"/>
    <s v="N/A"/>
    <s v="N/A"/>
    <s v="N/A"/>
    <s v="SI"/>
    <x v="1"/>
  </r>
  <r>
    <x v="1"/>
    <s v="Indiferente"/>
    <s v="Texaco-Hav."/>
    <s v="Amalie"/>
    <n v="5000"/>
    <s v="Precio"/>
    <s v="Calidad"/>
    <s v="N/A"/>
    <s v="N/A"/>
    <s v="N/A"/>
    <s v="N/A"/>
    <s v="SI"/>
    <x v="0"/>
  </r>
  <r>
    <x v="1"/>
    <s v="Nacional"/>
    <s v="Golden Bear"/>
    <s v="N/A"/>
    <n v="5000"/>
    <s v="Precio"/>
    <s v="Calidad"/>
    <s v="N/A"/>
    <s v="N/A"/>
    <s v="N/A"/>
    <s v="N/A"/>
    <s v="SI"/>
    <x v="1"/>
  </r>
  <r>
    <x v="1"/>
    <s v="Extranjero"/>
    <s v="N/A"/>
    <s v="Penzoil"/>
    <n v="5000"/>
    <s v="Precio"/>
    <s v="Calidad"/>
    <s v="N/A"/>
    <s v="N/A"/>
    <s v="N/A"/>
    <s v="N/A"/>
    <s v="SI"/>
    <x v="1"/>
  </r>
  <r>
    <x v="0"/>
    <s v="Nacional"/>
    <s v="Texaco-Hav."/>
    <s v="N/A"/>
    <n v="5000"/>
    <s v="Precio"/>
    <s v="Calidad"/>
    <s v="N/A"/>
    <s v="N/A"/>
    <s v="Recomendación de Otras Personas"/>
    <s v="N/A"/>
    <s v="SI"/>
    <x v="1"/>
  </r>
  <r>
    <x v="1"/>
    <s v="Extranjero"/>
    <s v="N/A"/>
    <s v="Penzoil"/>
    <n v="5000"/>
    <s v="Precio"/>
    <s v="N/A"/>
    <s v="N/A"/>
    <s v="Duracion"/>
    <s v="Recomendación de Otras Personas"/>
    <s v="N/A"/>
    <s v="SI"/>
    <x v="1"/>
  </r>
  <r>
    <x v="1"/>
    <s v="Extranjero"/>
    <s v="N/A"/>
    <s v="Amalie"/>
    <n v="5000"/>
    <s v="Precio"/>
    <s v="Calidad"/>
    <s v="Experiencia"/>
    <s v="N/A"/>
    <s v="N/A"/>
    <s v="N/A"/>
    <s v="SI"/>
    <x v="1"/>
  </r>
  <r>
    <x v="1"/>
    <s v="Extranjero"/>
    <s v="N/A"/>
    <s v="Penzoil"/>
    <n v="5000"/>
    <s v="Precio"/>
    <s v="Calidad"/>
    <s v="N/A"/>
    <s v="N/A"/>
    <s v="Recomendación de Otras Personas"/>
    <s v="N/A"/>
    <s v="SI"/>
    <x v="1"/>
  </r>
  <r>
    <x v="1"/>
    <s v="Nacional"/>
    <s v="Texaco-Hav."/>
    <s v="N/A"/>
    <n v="5000"/>
    <s v="Precio"/>
    <s v="Calidad"/>
    <s v="N/A"/>
    <s v="Duracion"/>
    <s v="N/A"/>
    <s v="N/A"/>
    <s v="SI"/>
    <x v="1"/>
  </r>
  <r>
    <x v="0"/>
    <s v="Extranjero"/>
    <s v="N/A"/>
    <s v="Penzoil"/>
    <n v="5000"/>
    <s v="Precio"/>
    <s v="Calidad"/>
    <s v="N/A"/>
    <s v="Duracion"/>
    <s v="N/A"/>
    <s v="N/A"/>
    <s v="SI"/>
    <x v="1"/>
  </r>
  <r>
    <x v="1"/>
    <s v="Extranjero"/>
    <s v="N/A"/>
    <s v="Penzoil"/>
    <n v="5000"/>
    <s v="Precio"/>
    <s v="Calidad"/>
    <s v="N/A"/>
    <s v="Duracion"/>
    <s v="N/A"/>
    <s v="N/A"/>
    <s v="SI"/>
    <x v="1"/>
  </r>
  <r>
    <x v="0"/>
    <s v="Indiferente"/>
    <s v="Golden Bear"/>
    <s v="Kendall"/>
    <n v="5000"/>
    <s v="Precio"/>
    <s v="Calidad"/>
    <s v="N/A"/>
    <s v="Duracion"/>
    <s v="N/A"/>
    <s v="N/A"/>
    <s v="SI"/>
    <x v="1"/>
  </r>
  <r>
    <x v="1"/>
    <s v="Nacional"/>
    <s v="Texaco-Hav."/>
    <s v="N/A"/>
    <n v="5000"/>
    <s v="Precio"/>
    <s v="Calidad"/>
    <s v="N/A"/>
    <s v="Duracion"/>
    <s v="N/A"/>
    <s v="N/A"/>
    <s v="SI"/>
    <x v="1"/>
  </r>
  <r>
    <x v="1"/>
    <s v="Extranjero"/>
    <s v="N/A"/>
    <s v="Penzoil"/>
    <n v="5000"/>
    <s v="Precio"/>
    <s v="Calidad"/>
    <s v="N/A"/>
    <s v="Duracion"/>
    <s v="N/A"/>
    <s v="N/A"/>
    <s v="SI"/>
    <x v="1"/>
  </r>
  <r>
    <x v="0"/>
    <s v="Indiferente"/>
    <s v="Texaco-Hav."/>
    <s v="Penzoil"/>
    <n v="5000"/>
    <s v="Precio"/>
    <s v="Calidad"/>
    <s v="N/A"/>
    <s v="Duracion"/>
    <s v="N/A"/>
    <s v="N/A"/>
    <s v="SI"/>
    <x v="1"/>
  </r>
  <r>
    <x v="1"/>
    <s v="Nacional"/>
    <s v="Texaco-Hav."/>
    <s v="N/A"/>
    <n v="5000"/>
    <s v="Precio"/>
    <s v="Calidad"/>
    <s v="N/A"/>
    <s v="Duracion"/>
    <s v="N/A"/>
    <s v="N/A"/>
    <s v="SI"/>
    <x v="1"/>
  </r>
  <r>
    <x v="1"/>
    <s v="Extranjero"/>
    <s v="N/A"/>
    <s v="Penzoil"/>
    <n v="5000"/>
    <s v="Precio"/>
    <s v="Calidad"/>
    <s v="N/A"/>
    <s v="N/A"/>
    <s v="Recomendación de Otras Personas"/>
    <s v="N/A"/>
    <s v="SI"/>
    <x v="1"/>
  </r>
  <r>
    <x v="1"/>
    <s v="Extranjero"/>
    <s v="N/A"/>
    <s v="Amalie"/>
    <n v="5000"/>
    <s v="Precio"/>
    <s v="Calidad"/>
    <s v="N/A"/>
    <s v="Duracion"/>
    <s v="N/A"/>
    <s v="N/A"/>
    <s v="SI"/>
    <x v="1"/>
  </r>
  <r>
    <x v="1"/>
    <s v="Extranjero"/>
    <s v="N/A"/>
    <s v="Penzoil"/>
    <n v="5000"/>
    <s v="Precio"/>
    <s v="Calidad"/>
    <s v="N/A"/>
    <s v="Duracion"/>
    <s v="N/A"/>
    <s v="N/A"/>
    <s v="SI"/>
    <x v="1"/>
  </r>
  <r>
    <x v="1"/>
    <s v="Extranjero"/>
    <s v="N/A"/>
    <s v="Kendall"/>
    <n v="5000"/>
    <s v="Precio"/>
    <s v="Calidad"/>
    <s v="N/A"/>
    <s v="N/A"/>
    <s v="Recomendación de Otras Personas"/>
    <s v="N/A"/>
    <s v="SI"/>
    <x v="1"/>
  </r>
  <r>
    <x v="1"/>
    <s v="Extranjero"/>
    <s v="N/A"/>
    <s v="Amalie"/>
    <n v="5000"/>
    <s v="Precio"/>
    <s v="Calidad"/>
    <s v="N/A"/>
    <s v="Duracion"/>
    <s v="N/A"/>
    <s v="N/A"/>
    <s v="SI"/>
    <x v="0"/>
  </r>
  <r>
    <x v="1"/>
    <s v="Extranjero"/>
    <s v="N/A"/>
    <s v="Terpel"/>
    <n v="6000"/>
    <s v="Precio"/>
    <s v="Calidad"/>
    <s v="N/A"/>
    <s v="Duracion"/>
    <s v="N/A"/>
    <s v="N/A"/>
    <s v="SI"/>
    <x v="1"/>
  </r>
  <r>
    <x v="0"/>
    <s v="Extranjero"/>
    <s v="N/A"/>
    <s v="Penzoil"/>
    <n v="5000"/>
    <s v="Precio"/>
    <s v="Calidad"/>
    <s v="Experiencia"/>
    <s v="N/A"/>
    <s v="N/A"/>
    <s v="N/A"/>
    <s v="SI"/>
    <x v="0"/>
  </r>
  <r>
    <x v="1"/>
    <s v="Extranjero"/>
    <s v="N/A"/>
    <s v="Penzoil"/>
    <n v="5000"/>
    <s v="Precio"/>
    <s v="Calidad"/>
    <s v="N/A"/>
    <s v="Duracion"/>
    <s v="N/A"/>
    <s v="N/A"/>
    <s v="SI"/>
    <x v="1"/>
  </r>
  <r>
    <x v="1"/>
    <s v="Extranjero"/>
    <s v="N/A"/>
    <s v="Terpel"/>
    <n v="6000"/>
    <s v="Precio"/>
    <s v="Calidad"/>
    <s v="N/A"/>
    <s v="Duracion"/>
    <s v="N/A"/>
    <s v="N/A"/>
    <s v="SI"/>
    <x v="1"/>
  </r>
  <r>
    <x v="1"/>
    <s v="Extranjero"/>
    <s v="N/A"/>
    <s v="Amalie"/>
    <n v="5000"/>
    <s v="Precio"/>
    <s v="Calidad"/>
    <s v="N/A"/>
    <s v="Duracion"/>
    <s v="N/A"/>
    <s v="N/A"/>
    <s v="SI"/>
    <x v="1"/>
  </r>
  <r>
    <x v="1"/>
    <s v="Extranjero"/>
    <s v="N/A"/>
    <s v="Terpel"/>
    <n v="6000"/>
    <s v="Precio"/>
    <s v="Calidad"/>
    <s v="N/A"/>
    <s v="Duracion"/>
    <s v="N/A"/>
    <s v="N/A"/>
    <s v="SI"/>
    <x v="1"/>
  </r>
  <r>
    <x v="1"/>
    <s v="Extranjero"/>
    <s v="N/A"/>
    <s v="Terpel"/>
    <n v="6000"/>
    <s v="Precio"/>
    <s v="Calidad"/>
    <s v="N/A"/>
    <s v="Duracion"/>
    <s v="N/A"/>
    <s v="N/A"/>
    <s v="SI"/>
    <x v="1"/>
  </r>
  <r>
    <x v="1"/>
    <s v="Nacional"/>
    <s v="Valvoline"/>
    <s v="N/A"/>
    <n v="5000"/>
    <s v="Precio"/>
    <s v="Calidad"/>
    <s v="N/A"/>
    <s v="N/A"/>
    <s v="Recomendación de Otras Personas"/>
    <s v="N/A"/>
    <s v="SI"/>
    <x v="0"/>
  </r>
  <r>
    <x v="1"/>
    <s v="Extranjero"/>
    <s v="N/A"/>
    <s v="Penzoil"/>
    <n v="5000"/>
    <s v="Precio"/>
    <s v="Calidad"/>
    <s v="Experiencia"/>
    <s v="N/A"/>
    <s v="N/A"/>
    <s v="N/A"/>
    <s v="SI"/>
    <x v="1"/>
  </r>
  <r>
    <x v="0"/>
    <s v="Indiferente"/>
    <s v="Texaco-Hav."/>
    <s v="Amalie"/>
    <n v="5000"/>
    <s v="Precio"/>
    <s v="Calidad"/>
    <s v="N/A"/>
    <s v="N/A"/>
    <s v="Recomendación de Otras Personas"/>
    <s v="N/A"/>
    <s v="SI"/>
    <x v="1"/>
  </r>
  <r>
    <x v="1"/>
    <s v="Extranjero"/>
    <s v="N/A"/>
    <s v="Penzoil"/>
    <n v="5000"/>
    <s v="Precio"/>
    <s v="Calidad"/>
    <s v="N/A"/>
    <s v="N/A"/>
    <s v="Recomendación de Otras Personas"/>
    <s v="N/A"/>
    <s v="SI"/>
    <x v="1"/>
  </r>
  <r>
    <x v="1"/>
    <s v="Nacional"/>
    <s v="Golden Bear"/>
    <s v="N/A"/>
    <n v="5000"/>
    <s v="Precio"/>
    <s v="Calidad"/>
    <s v="N/A"/>
    <s v="N/A"/>
    <s v="Recomendación de Otras Personas"/>
    <s v="N/A"/>
    <s v="SI"/>
    <x v="1"/>
  </r>
  <r>
    <x v="1"/>
    <s v="Extranjero"/>
    <s v="N/A"/>
    <s v="Penzoil"/>
    <n v="5000"/>
    <s v="Precio"/>
    <s v="Calidad"/>
    <s v="Experiencia"/>
    <s v="N/A"/>
    <s v="N/A"/>
    <s v="N/A"/>
    <s v="SI"/>
    <x v="1"/>
  </r>
  <r>
    <x v="1"/>
    <s v="Extranjero"/>
    <s v="N/A"/>
    <s v="Amalie"/>
    <n v="5000"/>
    <s v="N/A"/>
    <s v="Calidad"/>
    <s v="Experiencia"/>
    <s v="N/A"/>
    <s v="Recomendación de Otras Personas"/>
    <s v="N/A"/>
    <s v="SI"/>
    <x v="0"/>
  </r>
  <r>
    <x v="0"/>
    <s v="Indiferente"/>
    <s v="Golden Bear"/>
    <s v="Penzoil"/>
    <n v="5000"/>
    <s v="Precio"/>
    <s v="Calidad"/>
    <s v="Experiencia"/>
    <s v="N/A"/>
    <s v="N/A"/>
    <s v="N/A"/>
    <s v="SI"/>
    <x v="1"/>
  </r>
  <r>
    <x v="1"/>
    <s v="Nacional"/>
    <s v="Texaco-Hav."/>
    <s v="N/A"/>
    <n v="5000"/>
    <s v="N/A"/>
    <s v="Calidad"/>
    <s v="Experiencia"/>
    <s v="N/A"/>
    <s v="N/A"/>
    <s v="N/A"/>
    <s v="SI"/>
    <x v="1"/>
  </r>
  <r>
    <x v="1"/>
    <s v="Nacional"/>
    <s v="Golden Bear"/>
    <s v="N/A"/>
    <n v="5000"/>
    <s v="Precio"/>
    <s v="Calidad"/>
    <s v="Experiencia"/>
    <s v="N/A"/>
    <s v="N/A"/>
    <s v="N/A"/>
    <s v="SI"/>
    <x v="0"/>
  </r>
  <r>
    <x v="1"/>
    <s v="Extranjero"/>
    <s v="N/A"/>
    <s v="Kendall"/>
    <n v="5000"/>
    <s v="Precio"/>
    <s v="Calidad"/>
    <s v="Experiencia"/>
    <s v="N/A"/>
    <s v="N/A"/>
    <s v="N/A"/>
    <s v="SI"/>
    <x v="1"/>
  </r>
  <r>
    <x v="1"/>
    <s v="Indiferente"/>
    <s v="Texaco-Hav."/>
    <s v="Amalie"/>
    <n v="5000"/>
    <s v="Precio"/>
    <s v="Calidad"/>
    <s v="N/A"/>
    <s v="N/A"/>
    <s v="N/A"/>
    <s v="N/A"/>
    <s v="SI"/>
    <x v="1"/>
  </r>
  <r>
    <x v="0"/>
    <s v="Extranjero"/>
    <s v="N/A"/>
    <s v="Penzoil"/>
    <n v="5000"/>
    <s v="Precio"/>
    <s v="Calidad"/>
    <s v="Experiencia"/>
    <s v="N/A"/>
    <s v="N/A"/>
    <s v="N/A"/>
    <s v="SI"/>
    <x v="0"/>
  </r>
  <r>
    <x v="0"/>
    <s v="Nacional"/>
    <s v="Golden Bear"/>
    <s v="N/A"/>
    <n v="5000"/>
    <s v="Precio"/>
    <s v="Calidad"/>
    <s v="N/A"/>
    <s v="N/A"/>
    <s v="N/A"/>
    <s v="N/A"/>
    <s v="SI"/>
    <x v="0"/>
  </r>
  <r>
    <x v="0"/>
    <s v="Extranjero"/>
    <s v="N/A"/>
    <s v="Amalie"/>
    <n v="5000"/>
    <s v="Precio"/>
    <s v="Calidad"/>
    <s v="N/A"/>
    <s v="N/A"/>
    <s v="N/A"/>
    <s v="N/A"/>
    <s v="SI"/>
    <x v="1"/>
  </r>
  <r>
    <x v="1"/>
    <s v="Nacional"/>
    <s v="Texaco-Hav."/>
    <s v="N/A"/>
    <n v="5000"/>
    <s v="Precio"/>
    <s v="Calidad"/>
    <s v="Experiencia"/>
    <s v="N/A"/>
    <s v="N/A"/>
    <s v="N/A"/>
    <s v="SI"/>
    <x v="1"/>
  </r>
  <r>
    <x v="1"/>
    <s v="Extranjero"/>
    <s v="N/A"/>
    <s v="Kendall"/>
    <n v="5000"/>
    <s v="Precio"/>
    <s v="Calidad"/>
    <s v="N/A"/>
    <s v="N/A"/>
    <s v="N/A"/>
    <s v="N/A"/>
    <s v="SI"/>
    <x v="1"/>
  </r>
  <r>
    <x v="1"/>
    <s v="Extranjero"/>
    <s v="N/A"/>
    <s v="Amalie"/>
    <n v="5000"/>
    <s v="Precio"/>
    <s v="Calidad"/>
    <s v="N/A"/>
    <s v="N/A"/>
    <s v="N/A"/>
    <s v="N/A"/>
    <s v="SI"/>
    <x v="1"/>
  </r>
  <r>
    <x v="1"/>
    <s v="Extranjero"/>
    <s v="N/A"/>
    <s v="Penzoil"/>
    <n v="5000"/>
    <s v="Precio"/>
    <s v="Calidad"/>
    <s v="N/A"/>
    <s v="N/A"/>
    <s v="N/A"/>
    <s v="N/A"/>
    <s v="SI"/>
    <x v="0"/>
  </r>
  <r>
    <x v="0"/>
    <s v="Nacional"/>
    <s v="Golden Bear"/>
    <s v="N/A"/>
    <n v="5000"/>
    <s v="Precio"/>
    <s v="Calidad"/>
    <s v="Experiencia"/>
    <s v="N/A"/>
    <s v="N/A"/>
    <s v="N/A"/>
    <s v="SI"/>
    <x v="1"/>
  </r>
  <r>
    <x v="1"/>
    <s v="Nacional"/>
    <s v="Texaco-Hav."/>
    <s v="N/A"/>
    <n v="5000"/>
    <s v="N/A"/>
    <s v="Calidad"/>
    <s v="Experiencia"/>
    <s v="N/A"/>
    <s v="N/A"/>
    <s v="N/A"/>
    <s v="SI"/>
    <x v="1"/>
  </r>
  <r>
    <x v="1"/>
    <s v="Indiferente"/>
    <s v="Texaco-Hav."/>
    <s v="Penzoil"/>
    <n v="5000"/>
    <s v="Precio"/>
    <s v="Calidad"/>
    <s v="N/A"/>
    <s v="N/A"/>
    <s v="N/A"/>
    <s v="N/A"/>
    <s v="SI"/>
    <x v="1"/>
  </r>
  <r>
    <x v="0"/>
    <s v="Extranjero"/>
    <s v="N/A"/>
    <s v="Kendall"/>
    <n v="5000"/>
    <s v="Precio"/>
    <s v="Calidad"/>
    <s v="Experiencia"/>
    <s v="N/A"/>
    <s v="N/A"/>
    <s v="N/A"/>
    <s v="SI"/>
    <x v="1"/>
  </r>
  <r>
    <x v="1"/>
    <s v="Nacional"/>
    <s v="Texaco-Hav."/>
    <s v="N/A"/>
    <n v="5000"/>
    <s v="Precio"/>
    <s v="Calidad"/>
    <s v="Experiencia"/>
    <s v="N/A"/>
    <s v="N/A"/>
    <s v="N/A"/>
    <s v="SI"/>
    <x v="1"/>
  </r>
  <r>
    <x v="1"/>
    <s v="Extranjero"/>
    <s v="N/A"/>
    <s v="Penzoil"/>
    <n v="5000"/>
    <s v="Precio"/>
    <s v="Calidad"/>
    <s v="N/A"/>
    <s v="N/A"/>
    <s v="Recomendación de Otras Personas"/>
    <s v="N/A"/>
    <s v="SI"/>
    <x v="0"/>
  </r>
  <r>
    <x v="1"/>
    <s v="Nacional"/>
    <s v="Golden Bear"/>
    <s v="N/A"/>
    <n v="5000"/>
    <s v="Precio"/>
    <s v="Calidad"/>
    <s v="N/A"/>
    <s v="N/A"/>
    <s v="N/A"/>
    <s v="N/A"/>
    <s v="SI"/>
    <x v="0"/>
  </r>
  <r>
    <x v="0"/>
    <s v="Nacional"/>
    <s v="Texaco-Hav."/>
    <s v="N/A"/>
    <n v="5000"/>
    <s v="Precio"/>
    <s v="Calidad"/>
    <s v="Experiencia"/>
    <s v="N/A"/>
    <s v="N/A"/>
    <s v="N/A"/>
    <s v="SI"/>
    <x v="0"/>
  </r>
  <r>
    <x v="1"/>
    <s v="Extranjero"/>
    <s v="N/A"/>
    <s v="Amalie"/>
    <n v="5000"/>
    <s v="N/A"/>
    <s v="Calidad"/>
    <s v="Experiencia"/>
    <s v="N/A"/>
    <s v="Recomendación de Otras Personas"/>
    <s v="N/A"/>
    <s v="SI"/>
    <x v="1"/>
  </r>
  <r>
    <x v="1"/>
    <s v="Nacional"/>
    <s v="Golden Bear"/>
    <s v="N/A"/>
    <n v="5000"/>
    <s v="Precio"/>
    <s v="Calidad"/>
    <s v="Experiencia"/>
    <s v="N/A"/>
    <s v="N/A"/>
    <s v="N/A"/>
    <s v="SI"/>
    <x v="1"/>
  </r>
  <r>
    <x v="0"/>
    <s v="Nacional"/>
    <s v="Texaco-Hav."/>
    <s v="N/A"/>
    <n v="5000"/>
    <s v="Precio"/>
    <s v="Calidad"/>
    <s v="N/A"/>
    <s v="Duracion"/>
    <s v="N/A"/>
    <s v="N/A"/>
    <s v="SI"/>
    <x v="0"/>
  </r>
  <r>
    <x v="0"/>
    <s v="Nacional"/>
    <s v="Texaco-Hav."/>
    <s v="N/A"/>
    <n v="5000"/>
    <s v="Precio"/>
    <s v="Calidad"/>
    <s v="N/A"/>
    <s v="N/A"/>
    <s v="Recomendación de Otras Personas"/>
    <s v="N/A"/>
    <s v="SI"/>
    <x v="1"/>
  </r>
  <r>
    <x v="1"/>
    <s v="Nacional"/>
    <s v="Golden Bear"/>
    <s v="N/A"/>
    <n v="5000"/>
    <s v="Precio"/>
    <s v="Calidad"/>
    <s v="Experiencia"/>
    <s v="N/A"/>
    <s v="N/A"/>
    <s v="N/A"/>
    <s v="SI"/>
    <x v="1"/>
  </r>
  <r>
    <x v="0"/>
    <s v="Extranjero"/>
    <s v="N/A"/>
    <s v="Amalie"/>
    <n v="5000"/>
    <s v="Precio"/>
    <s v="Calidad"/>
    <s v="N/A"/>
    <s v="N/A"/>
    <s v="Recomendación de Otras Personas"/>
    <s v="N/A"/>
    <s v="SI"/>
    <x v="1"/>
  </r>
  <r>
    <x v="1"/>
    <s v="Extranjero"/>
    <s v="N/A"/>
    <s v="Kendall"/>
    <n v="5000"/>
    <s v="Precio"/>
    <s v="Calidad"/>
    <s v="N/A"/>
    <s v="Duracion"/>
    <s v="N/A"/>
    <s v="N/A"/>
    <s v="SI"/>
    <x v="1"/>
  </r>
  <r>
    <x v="0"/>
    <s v="Nacional"/>
    <s v="Golden Bear"/>
    <s v="N/A"/>
    <n v="5000"/>
    <s v="Precio"/>
    <s v="N/A"/>
    <s v="N/A"/>
    <s v="Duracion"/>
    <s v="Recomendación de Otras Personas"/>
    <s v="N/A"/>
    <s v="SI"/>
    <x v="1"/>
  </r>
  <r>
    <x v="1"/>
    <s v="Extranjero"/>
    <s v="N/A"/>
    <s v="Mobil"/>
    <n v="5000"/>
    <s v="N/A"/>
    <s v="Calidad"/>
    <s v="N/A"/>
    <s v="N/A"/>
    <s v="N/A"/>
    <s v="N/A"/>
    <s v="SI"/>
    <x v="1"/>
  </r>
  <r>
    <x v="1"/>
    <s v="Nacional"/>
    <s v="Texaco-Hav."/>
    <s v="N/A"/>
    <n v="3000"/>
    <s v="N/A"/>
    <s v="Calidad"/>
    <s v="N/A"/>
    <s v="N/A"/>
    <s v="N/A"/>
    <s v="N/A"/>
    <s v="SI"/>
    <x v="1"/>
  </r>
  <r>
    <x v="1"/>
    <s v="Nacional"/>
    <s v="Texaco-Hav."/>
    <s v="N/A"/>
    <n v="5000"/>
    <s v="N/A"/>
    <s v="Calidad"/>
    <s v="N/A"/>
    <s v="Duracion"/>
    <s v="N/A"/>
    <s v="N/A"/>
    <s v="SI"/>
    <x v="1"/>
  </r>
  <r>
    <x v="1"/>
    <s v="Extranjero"/>
    <s v="N/A"/>
    <s v="Penzoil"/>
    <n v="4000"/>
    <s v="N/A"/>
    <s v="Calidad"/>
    <s v="N/A"/>
    <s v="N/A"/>
    <s v="N/A"/>
    <s v="N/A"/>
    <s v="SI"/>
    <x v="1"/>
  </r>
  <r>
    <x v="1"/>
    <s v="Extranjero"/>
    <s v="N/A"/>
    <s v="PDV"/>
    <n v="3000"/>
    <s v="Precio"/>
    <s v="Calidad"/>
    <s v="N/A"/>
    <s v="N/A"/>
    <s v="N/A"/>
    <s v="N/A"/>
    <s v="SI"/>
    <x v="1"/>
  </r>
  <r>
    <x v="1"/>
    <s v="Nacional"/>
    <s v="Valvoline"/>
    <s v="N/A"/>
    <n v="5000"/>
    <s v="N/A"/>
    <s v="N/A"/>
    <s v="N/A"/>
    <s v="Duracion"/>
    <s v="N/A"/>
    <s v="N/A"/>
    <s v="SI"/>
    <x v="0"/>
  </r>
  <r>
    <x v="1"/>
    <s v="Extranjero"/>
    <s v="N/A"/>
    <s v="Penzoil"/>
    <n v="4000"/>
    <s v="N/A"/>
    <s v="Calidad"/>
    <s v="N/A"/>
    <s v="Duracion"/>
    <s v="N/A"/>
    <s v="N/A"/>
    <s v="SI"/>
    <x v="2"/>
  </r>
  <r>
    <x v="1"/>
    <s v="Extranjero"/>
    <s v="N/A"/>
    <s v="Penzoil"/>
    <n v="4000"/>
    <s v="Precio"/>
    <s v="Calidad"/>
    <s v="N/A"/>
    <s v="N/A"/>
    <s v="N/A"/>
    <s v="N/A"/>
    <s v="SI"/>
    <x v="2"/>
  </r>
  <r>
    <x v="1"/>
    <s v="Extranjero"/>
    <s v="N/A"/>
    <s v="Kendall"/>
    <n v="5000"/>
    <s v="N/A"/>
    <s v="N/A"/>
    <s v="N/A"/>
    <s v="Duracion"/>
    <s v="N/A"/>
    <s v="N/A"/>
    <s v="SI"/>
    <x v="0"/>
  </r>
  <r>
    <x v="1"/>
    <s v="Nacional"/>
    <s v="Texaco-Hav."/>
    <s v="N/A"/>
    <n v="3000"/>
    <s v="N/A"/>
    <s v="Calidad"/>
    <s v="Experiencia"/>
    <s v="N/A"/>
    <s v="N/A"/>
    <s v="N/A"/>
    <s v="SI"/>
    <x v="0"/>
  </r>
  <r>
    <x v="1"/>
    <s v="Extranjero"/>
    <s v="N/A"/>
    <s v="Penzoil"/>
    <n v="5000"/>
    <s v="N/A"/>
    <s v="Calidad"/>
    <s v="N/A"/>
    <s v="N/A"/>
    <s v="Recomendación de Otras Personas"/>
    <s v="N/A"/>
    <s v="SI"/>
    <x v="1"/>
  </r>
  <r>
    <x v="1"/>
    <s v="Extranjero"/>
    <s v="N/A"/>
    <s v="Penzoil"/>
    <n v="4000"/>
    <s v="N/A"/>
    <s v="Calidad"/>
    <s v="N/A"/>
    <s v="N/A"/>
    <s v="N/A"/>
    <s v="N/A"/>
    <s v="SI"/>
    <x v="1"/>
  </r>
  <r>
    <x v="1"/>
    <s v="Extranjero"/>
    <s v="N/A"/>
    <s v="Penzoil"/>
    <n v="4000"/>
    <s v="N/A"/>
    <s v="Calidad"/>
    <s v="N/A"/>
    <s v="Duracion"/>
    <s v="N/A"/>
    <s v="N/A"/>
    <s v="SI"/>
    <x v="0"/>
  </r>
  <r>
    <x v="1"/>
    <s v="Extranjero"/>
    <s v="N/A"/>
    <s v="Kendall"/>
    <n v="5000"/>
    <s v="N/A"/>
    <s v="Calidad"/>
    <s v="Experiencia"/>
    <s v="N/A"/>
    <s v="N/A"/>
    <s v="N/A"/>
    <s v="SI"/>
    <x v="0"/>
  </r>
  <r>
    <x v="1"/>
    <s v="Nacional"/>
    <s v="Valvoline"/>
    <s v="N/A"/>
    <n v="4000"/>
    <s v="Precio"/>
    <s v="Calidad"/>
    <s v="Experiencia"/>
    <s v="N/A"/>
    <s v="N/A"/>
    <s v="N/A"/>
    <s v="SI"/>
    <x v="1"/>
  </r>
  <r>
    <x v="1"/>
    <s v="Extranjero"/>
    <s v="N/A"/>
    <s v="Kendall"/>
    <n v="5000"/>
    <s v="N/A"/>
    <s v="Calidad"/>
    <s v="Experiencia"/>
    <s v="N/A"/>
    <s v="Recomendación de Otras Personas"/>
    <s v="N/A"/>
    <s v="SI"/>
    <x v="1"/>
  </r>
  <r>
    <x v="1"/>
    <s v="Nacional"/>
    <s v="Texaco-Hav."/>
    <s v="N/A"/>
    <n v="3000"/>
    <s v="N/A"/>
    <s v="Calidad"/>
    <s v="N/A"/>
    <s v="N/A"/>
    <s v="Recomendación de Otras Personas"/>
    <s v="N/A"/>
    <s v="SI"/>
    <x v="0"/>
  </r>
  <r>
    <x v="1"/>
    <s v="Nacional"/>
    <s v="Golden Bear"/>
    <s v="N/A"/>
    <n v="4000"/>
    <s v="N/A"/>
    <s v="Calidad"/>
    <s v="Experiencia"/>
    <s v="N/A"/>
    <s v="Recomendación de Otras Personas"/>
    <s v="N/A"/>
    <s v="SI"/>
    <x v="0"/>
  </r>
  <r>
    <x v="1"/>
    <s v="Extranjero"/>
    <s v="N/A"/>
    <s v="Penzoil"/>
    <n v="5000"/>
    <s v="N/A"/>
    <s v="Calidad"/>
    <s v="N/A"/>
    <s v="Duracion"/>
    <s v="Recomendación de Otras Personas"/>
    <s v="N/A"/>
    <s v="SI"/>
    <x v="0"/>
  </r>
  <r>
    <x v="1"/>
    <s v="Nacional"/>
    <s v="Texaco-Hav."/>
    <s v="N/A"/>
    <n v="3000"/>
    <s v="Precio"/>
    <s v="Calidad"/>
    <s v="Experiencia"/>
    <s v="N/A"/>
    <s v="N/A"/>
    <s v="N/A"/>
    <s v="SI"/>
    <x v="0"/>
  </r>
  <r>
    <x v="1"/>
    <s v="Extranjero"/>
    <s v="N/A"/>
    <s v="Penzoil"/>
    <n v="4000"/>
    <s v="N/A"/>
    <s v="Calidad"/>
    <s v="Experiencia"/>
    <s v="Duracion"/>
    <s v="N/A"/>
    <s v="N/A"/>
    <s v="SI"/>
    <x v="0"/>
  </r>
  <r>
    <x v="1"/>
    <s v="Extranjero"/>
    <s v="N/A"/>
    <s v="Penzoil"/>
    <n v="5000"/>
    <s v="N/A"/>
    <s v="Calidad"/>
    <s v="Experiencia"/>
    <s v="Duracion"/>
    <s v="N/A"/>
    <s v="N/A"/>
    <s v="SI"/>
    <x v="0"/>
  </r>
  <r>
    <x v="1"/>
    <s v="Extranjero"/>
    <s v="N/A"/>
    <s v="Penzoil"/>
    <n v="5000"/>
    <s v="N/A"/>
    <s v="Calidad"/>
    <s v="N/A"/>
    <s v="Duracion"/>
    <s v="Recomendación de Otras Personas"/>
    <s v="N/A"/>
    <s v="SI"/>
    <x v="0"/>
  </r>
  <r>
    <x v="1"/>
    <s v="Nacional"/>
    <s v="Texaco-Hav."/>
    <s v="N/A"/>
    <n v="5000"/>
    <s v="Precio"/>
    <s v="Calidad"/>
    <s v="N/A"/>
    <s v="N/A"/>
    <s v="Recomendación de Otras Personas"/>
    <s v="N/A"/>
    <s v="SI"/>
    <x v="0"/>
  </r>
  <r>
    <x v="1"/>
    <s v="Nacional"/>
    <s v="Texaco-Hav."/>
    <s v="N/A"/>
    <n v="3000"/>
    <s v="Precio"/>
    <s v="Calidad"/>
    <s v="N/A"/>
    <s v="N/A"/>
    <s v="Recomendación de Otras Personas"/>
    <s v="N/A"/>
    <s v="SI"/>
    <x v="0"/>
  </r>
  <r>
    <x v="1"/>
    <s v="Extranjero"/>
    <s v="N/A"/>
    <s v="Mobil"/>
    <n v="5000"/>
    <s v="N/A"/>
    <s v="Calidad"/>
    <s v="N/A"/>
    <s v="N/A"/>
    <s v="N/A"/>
    <s v="N/A"/>
    <s v="SI"/>
    <x v="1"/>
  </r>
  <r>
    <x v="1"/>
    <s v="Nacional"/>
    <s v="Golden Bear"/>
    <s v="N/A"/>
    <n v="3000"/>
    <s v="N/A"/>
    <s v="Calidad"/>
    <s v="N/A"/>
    <s v="N/A"/>
    <s v="Recomendación de Otras Personas"/>
    <s v="N/A"/>
    <s v="SI"/>
    <x v="0"/>
  </r>
  <r>
    <x v="0"/>
    <s v="Nacional"/>
    <s v="Valvoline"/>
    <s v="N/A"/>
    <n v="3000"/>
    <s v="Precio"/>
    <s v="Calidad"/>
    <s v="N/A"/>
    <s v="N/A"/>
    <s v="Recomendación de Otras Personas"/>
    <s v="N/A"/>
    <s v="SI"/>
    <x v="0"/>
  </r>
  <r>
    <x v="1"/>
    <s v="Extranjero"/>
    <s v="N/A"/>
    <s v="Esson"/>
    <n v="5000"/>
    <s v="N/A"/>
    <s v="Calidad"/>
    <s v="N/A"/>
    <s v="N/A"/>
    <s v="Recomendación de Otras Personas"/>
    <s v="N/A"/>
    <s v="SI"/>
    <x v="1"/>
  </r>
  <r>
    <x v="0"/>
    <s v="Extranjero"/>
    <s v="N/A"/>
    <s v="Mobil"/>
    <n v="5000"/>
    <s v="N/A"/>
    <s v="Calidad"/>
    <s v="Experiencia"/>
    <s v="N/A"/>
    <s v="N/A"/>
    <s v="N/A"/>
    <s v="SI"/>
    <x v="0"/>
  </r>
  <r>
    <x v="0"/>
    <s v="Nacional"/>
    <s v="Golden Bear"/>
    <s v="N/A"/>
    <n v="3000"/>
    <s v="Precio"/>
    <s v="Calidad"/>
    <s v="Experiencia"/>
    <s v="N/A"/>
    <s v="N/A"/>
    <s v="N/A"/>
    <s v="SI"/>
    <x v="0"/>
  </r>
  <r>
    <x v="1"/>
    <s v="Extranjero"/>
    <s v="N/A"/>
    <s v="Penzoil"/>
    <n v="5000"/>
    <s v="Precio"/>
    <s v="Calidad"/>
    <s v="Experiencia"/>
    <s v="N/A"/>
    <s v="N/A"/>
    <s v="N/A"/>
    <s v="SI"/>
    <x v="1"/>
  </r>
  <r>
    <x v="0"/>
    <s v="Nacional"/>
    <s v="Texaco-Hav."/>
    <s v="N/A"/>
    <n v="3000"/>
    <s v="Precio"/>
    <s v="Calidad"/>
    <s v="Experiencia"/>
    <s v="N/A"/>
    <s v="N/A"/>
    <s v="N/A"/>
    <s v="SI"/>
    <x v="0"/>
  </r>
  <r>
    <x v="1"/>
    <s v="Extranjero"/>
    <s v="N/A"/>
    <s v="Penzoil"/>
    <n v="5000"/>
    <s v="N/A"/>
    <s v="Calidad"/>
    <s v="Experiencia"/>
    <s v="Duracion"/>
    <s v="N/A"/>
    <s v="N/A"/>
    <s v="SI"/>
    <x v="1"/>
  </r>
  <r>
    <x v="0"/>
    <s v="Nacional"/>
    <s v="Valvoline"/>
    <s v="N/A"/>
    <n v="3000"/>
    <s v="Precio"/>
    <s v="Calidad"/>
    <s v="Experiencia"/>
    <s v="N/A"/>
    <s v="N/A"/>
    <s v="N/A"/>
    <s v="SI"/>
    <x v="0"/>
  </r>
  <r>
    <x v="0"/>
    <s v="Extranjero"/>
    <s v="N/A"/>
    <s v="Amalie"/>
    <n v="5000"/>
    <s v="N/A"/>
    <s v="Calidad"/>
    <s v="Experiencia"/>
    <s v="Duracion"/>
    <s v="N/A"/>
    <s v="N/A"/>
    <s v="SI"/>
    <x v="0"/>
  </r>
  <r>
    <x v="1"/>
    <s v="Extranjero"/>
    <s v="N/A"/>
    <s v="Kendall"/>
    <n v="5000"/>
    <s v="N/A"/>
    <s v="Calidad"/>
    <s v="Experiencia"/>
    <s v="Duracion"/>
    <s v="N/A"/>
    <s v="N/A"/>
    <s v="SI"/>
    <x v="1"/>
  </r>
  <r>
    <x v="1"/>
    <s v="Nacional"/>
    <s v="Texaco-Hav."/>
    <s v="N/A"/>
    <n v="3000"/>
    <s v="Precio"/>
    <s v="Calidad"/>
    <s v="Experiencia"/>
    <s v="N/A"/>
    <s v="N/A"/>
    <s v="N/A"/>
    <s v="SI"/>
    <x v="0"/>
  </r>
  <r>
    <x v="0"/>
    <s v="Indiferente"/>
    <s v="Texaco-Hav."/>
    <s v="Penzoil"/>
    <n v="5000"/>
    <s v="N/A"/>
    <s v="Calidad"/>
    <s v="Experiencia"/>
    <s v="N/A"/>
    <s v="Recomendación de Otras Personas"/>
    <s v="N/A"/>
    <s v="SI"/>
    <x v="1"/>
  </r>
  <r>
    <x v="1"/>
    <s v="Nacional"/>
    <s v="Golden Bear"/>
    <s v="N/A"/>
    <n v="3000"/>
    <s v="Precio"/>
    <s v="Calidad"/>
    <s v="Experiencia"/>
    <s v="N/A"/>
    <s v="N/A"/>
    <s v="N/A"/>
    <s v="SI"/>
    <x v="0"/>
  </r>
  <r>
    <x v="1"/>
    <s v="Extranjero"/>
    <s v="N/A"/>
    <s v="Amalie"/>
    <n v="6000"/>
    <s v="N/A"/>
    <s v="Calidad"/>
    <s v="Experiencia"/>
    <s v="N/A"/>
    <s v="Recomendación de Otras Personas"/>
    <s v="N/A"/>
    <s v="SI"/>
    <x v="1"/>
  </r>
  <r>
    <x v="1"/>
    <s v="Extranjero"/>
    <s v="N/A"/>
    <s v="Kendall"/>
    <n v="5000"/>
    <s v="N/A"/>
    <s v="Calidad"/>
    <s v="Experiencia"/>
    <s v="Duracion"/>
    <s v="N/A"/>
    <s v="N/A"/>
    <s v="SI"/>
    <x v="0"/>
  </r>
  <r>
    <x v="1"/>
    <s v="Nacional"/>
    <s v="Gulf"/>
    <s v="N/A"/>
    <n v="3000"/>
    <s v="Precio"/>
    <s v="Calidad"/>
    <s v="Experiencia"/>
    <s v="N/A"/>
    <s v="N/A"/>
    <s v="N/A"/>
    <s v="SI"/>
    <x v="1"/>
  </r>
  <r>
    <x v="0"/>
    <s v="Nacional"/>
    <s v="Valvoline"/>
    <s v="N/A"/>
    <n v="4000"/>
    <s v="N/A"/>
    <s v="Calidad"/>
    <s v="Experiencia"/>
    <s v="N/A"/>
    <s v="Recomendación de Otras Personas"/>
    <s v="N/A"/>
    <s v="SI"/>
    <x v="0"/>
  </r>
  <r>
    <x v="1"/>
    <s v="Extranjero"/>
    <s v="N/A"/>
    <s v="Amalie"/>
    <n v="5000"/>
    <s v="N/A"/>
    <s v="Calidad"/>
    <s v="N/A"/>
    <s v="Duracion"/>
    <s v="Recomendación de Otras Personas"/>
    <s v="N/A"/>
    <s v="SI"/>
    <x v="1"/>
  </r>
  <r>
    <x v="0"/>
    <s v="Nacional"/>
    <s v="Texaco-Hav."/>
    <s v="N/A"/>
    <n v="4000"/>
    <s v="N/A"/>
    <s v="Calidad"/>
    <s v="N/A"/>
    <s v="Duracion"/>
    <s v="Recomendación de Otras Personas"/>
    <s v="N/A"/>
    <s v="SI"/>
    <x v="0"/>
  </r>
  <r>
    <x v="1"/>
    <s v="Nacional"/>
    <s v="Golden Bear"/>
    <s v="N/A"/>
    <n v="3000"/>
    <s v="Precio"/>
    <s v="N/A"/>
    <s v="Experiencia"/>
    <s v="Duracion"/>
    <s v="N/A"/>
    <s v="N/A"/>
    <s v="SI"/>
    <x v="0"/>
  </r>
  <r>
    <x v="0"/>
    <s v="Extranjero"/>
    <s v="N/A"/>
    <s v="Terpel"/>
    <n v="5000"/>
    <s v="N/A"/>
    <s v="Calidad"/>
    <s v="Experiencia"/>
    <s v="Duracion"/>
    <s v="N/A"/>
    <s v="N/A"/>
    <s v="SI"/>
    <x v="1"/>
  </r>
  <r>
    <x v="0"/>
    <s v="Nacional"/>
    <s v="Texaco-Hav."/>
    <s v="N/A"/>
    <n v="3000"/>
    <s v="Precio"/>
    <s v="N/A"/>
    <s v="Experiencia"/>
    <s v="N/A"/>
    <s v="N/A"/>
    <s v="N/A"/>
    <s v="SI"/>
    <x v="1"/>
  </r>
  <r>
    <x v="0"/>
    <s v="Extranjero"/>
    <s v="N/A"/>
    <s v="Amalie"/>
    <n v="5000"/>
    <s v="N/A"/>
    <s v="Calidad"/>
    <s v="Experiencia"/>
    <s v="Duracion"/>
    <s v="N/A"/>
    <s v="N/A"/>
    <s v="SI"/>
    <x v="1"/>
  </r>
  <r>
    <x v="1"/>
    <s v="Nacional"/>
    <s v="Texaco-Hav."/>
    <s v="N/A"/>
    <n v="4000"/>
    <s v="Precio"/>
    <s v="Calidad"/>
    <s v="Experiencia"/>
    <s v="N/A"/>
    <s v="N/A"/>
    <s v="N/A"/>
    <s v="SI"/>
    <x v="1"/>
  </r>
  <r>
    <x v="0"/>
    <s v="Nacional"/>
    <s v="Golden Bear"/>
    <s v="N/A"/>
    <n v="4000"/>
    <s v="Precio"/>
    <s v="Calidad"/>
    <s v="N/A"/>
    <s v="Duracion"/>
    <s v="N/A"/>
    <s v="N/A"/>
    <s v="SI"/>
    <x v="0"/>
  </r>
  <r>
    <x v="1"/>
    <s v="Extranjero"/>
    <s v="N/A"/>
    <s v="Mobil"/>
    <n v="5000"/>
    <s v="N/A"/>
    <s v="Calidad"/>
    <s v="N/A"/>
    <s v="N/A"/>
    <s v="N/A"/>
    <s v="N/A"/>
    <s v="SI"/>
    <x v="1"/>
  </r>
  <r>
    <x v="1"/>
    <s v="Nacional"/>
    <s v="Texaco-Hav."/>
    <s v="N/A"/>
    <n v="4000"/>
    <s v="Precio"/>
    <s v="Calidad"/>
    <s v="N/A"/>
    <s v="Duracion"/>
    <s v="N/A"/>
    <s v="N/A"/>
    <s v="SI"/>
    <x v="1"/>
  </r>
  <r>
    <x v="1"/>
    <s v="Nacional"/>
    <s v="Valvoline"/>
    <s v="N/A"/>
    <n v="3000"/>
    <s v="Precio"/>
    <s v="Calidad"/>
    <s v="N/A"/>
    <s v="N/A"/>
    <s v="N/A"/>
    <s v="N/A"/>
    <s v="SI"/>
    <x v="1"/>
  </r>
  <r>
    <x v="1"/>
    <s v="Nacional"/>
    <s v="Texaco-Hav."/>
    <s v="N/A"/>
    <n v="4000"/>
    <s v="N/A"/>
    <s v="Calidad"/>
    <s v="N/A"/>
    <s v="N/A"/>
    <s v="N/A"/>
    <s v="N/A"/>
    <s v="SI"/>
    <x v="0"/>
  </r>
  <r>
    <x v="1"/>
    <s v="Nacional"/>
    <s v="Texaco-Hav."/>
    <s v="N/A"/>
    <n v="3000"/>
    <s v="Precio"/>
    <s v="N/A"/>
    <s v="Experiencia"/>
    <s v="N/A"/>
    <s v="N/A"/>
    <s v="N/A"/>
    <s v="SI"/>
    <x v="0"/>
  </r>
  <r>
    <x v="1"/>
    <s v="Extranjero"/>
    <s v="N/A"/>
    <s v="Kendall"/>
    <n v="5000"/>
    <s v="N/A"/>
    <s v="Calidad"/>
    <s v="Experiencia"/>
    <s v="Duracion"/>
    <s v="N/A"/>
    <s v="N/A"/>
    <s v="SI"/>
    <x v="1"/>
  </r>
  <r>
    <x v="0"/>
    <s v="Nacional"/>
    <s v="Texaco-Hav."/>
    <s v="N/A"/>
    <n v="3000"/>
    <s v="Precio"/>
    <s v="Calidad"/>
    <s v="Experiencia"/>
    <s v="N/A"/>
    <s v="N/A"/>
    <s v="N/A"/>
    <s v="SI"/>
    <x v="0"/>
  </r>
  <r>
    <x v="1"/>
    <s v="Nacional"/>
    <s v="Gulf"/>
    <s v="N/A"/>
    <n v="3000"/>
    <s v="Precio"/>
    <s v="N/A"/>
    <s v="N/A"/>
    <s v="N/A"/>
    <s v="Recomendación de Otras Personas"/>
    <s v="N/A"/>
    <s v="SI"/>
    <x v="0"/>
  </r>
  <r>
    <x v="0"/>
    <s v="Nacional"/>
    <s v="Valvoline"/>
    <s v="N/A"/>
    <n v="4000"/>
    <s v="Precio"/>
    <s v="Calidad"/>
    <s v="Experiencia"/>
    <s v="N/A"/>
    <s v="N/A"/>
    <s v="N/A"/>
    <s v="SI"/>
    <x v="1"/>
  </r>
  <r>
    <x v="1"/>
    <s v="Nacional"/>
    <s v="Texaco-Hav."/>
    <s v="N/A"/>
    <n v="3000"/>
    <s v="Precio"/>
    <s v="Calidad"/>
    <s v="Experiencia"/>
    <s v="N/A"/>
    <s v="N/A"/>
    <s v="N/A"/>
    <s v="SI"/>
    <x v="0"/>
  </r>
  <r>
    <x v="1"/>
    <s v="Extranjero"/>
    <s v="N/A"/>
    <s v="Kendall"/>
    <n v="5000"/>
    <s v="N/A"/>
    <s v="Calidad"/>
    <s v="N/A"/>
    <s v="Duracion"/>
    <s v="N/A"/>
    <s v="N/A"/>
    <s v="SI"/>
    <x v="1"/>
  </r>
  <r>
    <x v="1"/>
    <s v="Nacional"/>
    <s v="Texaco-Hav."/>
    <s v="N/A"/>
    <n v="3000"/>
    <s v="Precio"/>
    <s v="N/A"/>
    <s v="Experiencia"/>
    <s v="N/A"/>
    <s v="N/A"/>
    <s v="N/A"/>
    <s v="SI"/>
    <x v="0"/>
  </r>
  <r>
    <x v="1"/>
    <s v="Nacional"/>
    <s v="Valvoline"/>
    <s v="N/A"/>
    <n v="3000"/>
    <s v="Precio"/>
    <s v="N/A"/>
    <s v="Experiencia"/>
    <s v="N/A"/>
    <s v="N/A"/>
    <s v="N/A"/>
    <s v="SI"/>
    <x v="1"/>
  </r>
  <r>
    <x v="1"/>
    <s v="Nacional"/>
    <s v="Texaco-Hav."/>
    <s v="N/A"/>
    <n v="4000"/>
    <s v="Precio"/>
    <s v="Calidad"/>
    <s v="N/A"/>
    <s v="N/A"/>
    <s v="Recomendación de Otras Personas"/>
    <s v="N/A"/>
    <s v="SI"/>
    <x v="0"/>
  </r>
  <r>
    <x v="1"/>
    <s v="Nacional"/>
    <s v="Valvoline"/>
    <s v="N/A"/>
    <n v="3000"/>
    <s v="Precio"/>
    <s v="N/A"/>
    <s v="Experiencia"/>
    <s v="N/A"/>
    <s v="N/A"/>
    <s v="N/A"/>
    <s v="SI"/>
    <x v="0"/>
  </r>
  <r>
    <x v="1"/>
    <s v="Extranjero"/>
    <s v="N/A"/>
    <s v="Penzoil"/>
    <n v="5000"/>
    <s v="N/A"/>
    <s v="Calidad"/>
    <s v="Experiencia"/>
    <s v="N/A"/>
    <s v="N/A"/>
    <s v="N/A"/>
    <s v="SI"/>
    <x v="1"/>
  </r>
  <r>
    <x v="1"/>
    <s v="Extranjero"/>
    <s v="N/A"/>
    <s v="Penzoil"/>
    <n v="5000"/>
    <s v="N/A"/>
    <s v="Calidad"/>
    <s v="N/A"/>
    <s v="Duracion"/>
    <s v="Recomendación de Otras Personas"/>
    <s v="N/A"/>
    <s v="SI"/>
    <x v="0"/>
  </r>
  <r>
    <x v="0"/>
    <s v="Extranjero"/>
    <s v="N/A"/>
    <s v="Amalie"/>
    <n v="5000"/>
    <s v="N/A"/>
    <s v="Calidad"/>
    <s v="N/A"/>
    <s v="Duracion"/>
    <s v="Recomendación de Otras Personas"/>
    <s v="N/A"/>
    <s v="SI"/>
    <x v="1"/>
  </r>
  <r>
    <x v="1"/>
    <s v="Extranjero"/>
    <s v="N/A"/>
    <s v="Penzoil"/>
    <n v="5000"/>
    <s v="N/A"/>
    <s v="Calidad"/>
    <s v="N/A"/>
    <s v="Duracion"/>
    <s v="Recomendación de Otras Personas"/>
    <s v="N/A"/>
    <s v="SI"/>
    <x v="1"/>
  </r>
  <r>
    <x v="1"/>
    <s v="Nacional"/>
    <s v="Texaco-Hav."/>
    <s v="N/A"/>
    <n v="4000"/>
    <s v="N/A"/>
    <s v="Calidad"/>
    <s v="Experiencia"/>
    <s v="N/A"/>
    <s v="N/A"/>
    <s v="N/A"/>
    <s v="SI"/>
    <x v="0"/>
  </r>
  <r>
    <x v="1"/>
    <s v="Nacional"/>
    <s v="Gulf"/>
    <s v="N/A"/>
    <n v="3000"/>
    <s v="Precio"/>
    <s v="N/A"/>
    <s v="N/A"/>
    <s v="N/A"/>
    <s v="Recomendación de Otras Personas"/>
    <s v="N/A"/>
    <s v="SI"/>
    <x v="0"/>
  </r>
  <r>
    <x v="1"/>
    <s v="Extranjero"/>
    <s v="N/A"/>
    <s v="Penzoil"/>
    <n v="5000"/>
    <s v="N/A"/>
    <s v="Calidad"/>
    <s v="N/A"/>
    <s v="Duracion"/>
    <s v="Recomendación de Otras Personas"/>
    <s v="N/A"/>
    <s v="SI"/>
    <x v="1"/>
  </r>
  <r>
    <x v="1"/>
    <s v="Extranjero"/>
    <s v="N/A"/>
    <s v="Penzoil"/>
    <n v="6000"/>
    <s v="N/A"/>
    <s v="Calidad"/>
    <s v="Experiencia"/>
    <s v="N/A"/>
    <s v="N/A"/>
    <s v="N/A"/>
    <s v="SI"/>
    <x v="1"/>
  </r>
  <r>
    <x v="0"/>
    <s v="Extranjero"/>
    <s v="N/A"/>
    <s v="Amalie"/>
    <n v="5000"/>
    <s v="N/A"/>
    <s v="Calidad"/>
    <s v="N/A"/>
    <s v="N/A"/>
    <s v="Recomendación de Otras Personas"/>
    <s v="N/A"/>
    <s v="SI"/>
    <x v="1"/>
  </r>
  <r>
    <x v="1"/>
    <s v="Nacional"/>
    <s v="Texaco-Hav."/>
    <s v="N/A"/>
    <n v="4000"/>
    <s v="Precio"/>
    <s v="Calidad"/>
    <s v="Experiencia"/>
    <s v="N/A"/>
    <s v="N/A"/>
    <s v="N/A"/>
    <s v="SI"/>
    <x v="0"/>
  </r>
  <r>
    <x v="1"/>
    <s v="Nacional"/>
    <s v="Golden Bear"/>
    <s v="N/A"/>
    <n v="3000"/>
    <s v="Precio"/>
    <s v="Calidad"/>
    <s v="Experiencia"/>
    <s v="N/A"/>
    <s v="N/A"/>
    <s v="N/A"/>
    <s v="SI"/>
    <x v="0"/>
  </r>
  <r>
    <x v="1"/>
    <s v="Extranjero"/>
    <s v="N/A"/>
    <s v="Penzoil"/>
    <n v="6000"/>
    <s v="N/A"/>
    <s v="Calidad"/>
    <s v="Experiencia"/>
    <s v="Duracion"/>
    <s v="N/A"/>
    <s v="N/A"/>
    <s v="SI"/>
    <x v="1"/>
  </r>
  <r>
    <x v="1"/>
    <s v="Nacional"/>
    <s v="Valvoline"/>
    <s v="N/A"/>
    <n v="4000"/>
    <s v="N/A"/>
    <s v="Calidad"/>
    <s v="Experiencia"/>
    <s v="N/A"/>
    <s v="N/A"/>
    <s v="N/A"/>
    <s v="SI"/>
    <x v="0"/>
  </r>
  <r>
    <x v="1"/>
    <s v="Indiferente"/>
    <s v="Texaco-Hav."/>
    <s v="Amalie"/>
    <n v="5000"/>
    <s v="N/A"/>
    <s v="Calidad"/>
    <s v="Experiencia"/>
    <s v="N/A"/>
    <s v="N/A"/>
    <s v="N/A"/>
    <s v="SI"/>
    <x v="1"/>
  </r>
  <r>
    <x v="1"/>
    <s v="Extranjero"/>
    <s v="N/A"/>
    <s v="Penzoil"/>
    <n v="6000"/>
    <s v="Precio"/>
    <s v="Calidad"/>
    <s v="N/A"/>
    <s v="Duracion"/>
    <s v="N/A"/>
    <s v="N/A"/>
    <s v="SI"/>
    <x v="1"/>
  </r>
  <r>
    <x v="0"/>
    <s v="Nacional"/>
    <s v="Gulf"/>
    <s v="N/A"/>
    <n v="4000"/>
    <s v="Precio"/>
    <s v="Calidad"/>
    <s v="Experiencia"/>
    <s v="N/A"/>
    <s v="N/A"/>
    <s v="N/A"/>
    <s v="SI"/>
    <x v="0"/>
  </r>
  <r>
    <x v="1"/>
    <s v="Extranjero"/>
    <s v="N/A"/>
    <s v="Kendall"/>
    <n v="5000"/>
    <s v="N/A"/>
    <s v="Calidad"/>
    <s v="Experiencia"/>
    <s v="N/A"/>
    <s v="Recomendación de Otras Personas"/>
    <s v="N/A"/>
    <s v="SI"/>
    <x v="0"/>
  </r>
  <r>
    <x v="1"/>
    <s v="Extranjero"/>
    <s v="N/A"/>
    <s v="Penzoil"/>
    <n v="5000"/>
    <s v="N/A"/>
    <s v="Calidad"/>
    <s v="N/A"/>
    <s v="Duracion"/>
    <s v="N/A"/>
    <s v="N/A"/>
    <s v="SI"/>
    <x v="0"/>
  </r>
  <r>
    <x v="1"/>
    <s v="Extranjero"/>
    <s v="N/A"/>
    <s v="Penzoil"/>
    <n v="6000"/>
    <s v="N/A"/>
    <s v="Calidad"/>
    <s v="Experiencia"/>
    <s v="N/A"/>
    <s v="N/A"/>
    <s v="N/A"/>
    <s v="SI"/>
    <x v="0"/>
  </r>
  <r>
    <x v="0"/>
    <s v="Nacional"/>
    <s v="Texaco-Hav."/>
    <s v="N/A"/>
    <n v="4000"/>
    <s v="Precio"/>
    <s v="Calidad"/>
    <s v="Experiencia"/>
    <s v="N/A"/>
    <s v="N/A"/>
    <s v="N/A"/>
    <s v="SI"/>
    <x v="0"/>
  </r>
  <r>
    <x v="1"/>
    <s v="Nacional"/>
    <s v="Valvoline"/>
    <s v="N/A"/>
    <n v="3000"/>
    <s v="Precio"/>
    <s v="N/A"/>
    <s v="Experiencia"/>
    <s v="N/A"/>
    <s v="N/A"/>
    <s v="N/A"/>
    <s v="SI"/>
    <x v="0"/>
  </r>
  <r>
    <x v="1"/>
    <s v="Nacional"/>
    <s v="Texaco-Hav."/>
    <s v="N/A"/>
    <n v="4000"/>
    <s v="N/A"/>
    <s v="Calidad"/>
    <s v="Experiencia"/>
    <s v="N/A"/>
    <s v="N/A"/>
    <s v="N/A"/>
    <s v="SI"/>
    <x v="0"/>
  </r>
  <r>
    <x v="1"/>
    <s v="Nacional"/>
    <s v="Golden Bear"/>
    <s v="N/A"/>
    <n v="4000"/>
    <s v="Precio"/>
    <s v="Calidad"/>
    <s v="N/A"/>
    <s v="Duracion"/>
    <s v="N/A"/>
    <s v="N/A"/>
    <s v="SI"/>
    <x v="0"/>
  </r>
  <r>
    <x v="1"/>
    <s v="Extranjero"/>
    <s v="N/A"/>
    <s v="Penzoil"/>
    <n v="5000"/>
    <s v="N/A"/>
    <s v="Calidad"/>
    <s v="Experiencia"/>
    <s v="N/A"/>
    <s v="N/A"/>
    <s v="N/A"/>
    <s v="SI"/>
    <x v="1"/>
  </r>
  <r>
    <x v="1"/>
    <s v="Extranjero"/>
    <s v="N/A"/>
    <s v="Penzoil"/>
    <n v="5000"/>
    <s v="N/A"/>
    <s v="Calidad"/>
    <s v="N/A"/>
    <s v="Duracion"/>
    <s v="N/A"/>
    <s v="N/A"/>
    <s v="SI"/>
    <x v="0"/>
  </r>
  <r>
    <x v="1"/>
    <s v="Nacional"/>
    <s v="Valvoline"/>
    <s v="N/A"/>
    <n v="4000"/>
    <s v="N/A"/>
    <s v="Calidad"/>
    <s v="Experiencia"/>
    <s v="N/A"/>
    <s v="N/A"/>
    <s v="N/A"/>
    <s v="SI"/>
    <x v="0"/>
  </r>
  <r>
    <x v="0"/>
    <s v="Nacional"/>
    <s v="Texaco-Hav."/>
    <s v="N/A"/>
    <n v="4000"/>
    <s v="N/A"/>
    <s v="N/A"/>
    <s v="Experiencia"/>
    <s v="Duracion"/>
    <s v="N/A"/>
    <s v="N/A"/>
    <s v="SI"/>
    <x v="0"/>
  </r>
  <r>
    <x v="1"/>
    <s v="Extranjero"/>
    <s v="N/A"/>
    <s v="Mobil"/>
    <n v="6000"/>
    <s v="N/A"/>
    <s v="Calidad"/>
    <s v="N/A"/>
    <s v="Duracion"/>
    <s v="N/A"/>
    <s v="N/A"/>
    <s v="SI"/>
    <x v="1"/>
  </r>
  <r>
    <x v="1"/>
    <s v="Extranjero"/>
    <s v="N/A"/>
    <s v="Amalie"/>
    <n v="5000"/>
    <s v="N/A"/>
    <s v="Calidad"/>
    <s v="Experiencia"/>
    <s v="Duracion"/>
    <s v="N/A"/>
    <s v="N/A"/>
    <s v="SI"/>
    <x v="0"/>
  </r>
  <r>
    <x v="1"/>
    <s v="Extranjero"/>
    <s v="N/A"/>
    <s v="Penzoil"/>
    <n v="5000"/>
    <s v="N/A"/>
    <s v="Calidad"/>
    <s v="N/A"/>
    <s v="Duracion"/>
    <s v="Recomendación de Otras Personas"/>
    <s v="N/A"/>
    <s v="SI"/>
    <x v="0"/>
  </r>
  <r>
    <x v="1"/>
    <s v="Nacional"/>
    <s v="Golden Bear"/>
    <s v="N/A"/>
    <n v="4000"/>
    <s v="Precio"/>
    <s v="Calidad"/>
    <s v="N/A"/>
    <s v="N/A"/>
    <s v="Recomendación de Otras Personas"/>
    <s v="N/A"/>
    <s v="SI"/>
    <x v="0"/>
  </r>
  <r>
    <x v="1"/>
    <s v="Extranjero"/>
    <s v="N/A"/>
    <s v="Penzoil"/>
    <n v="5000"/>
    <s v="N/A"/>
    <s v="Calidad"/>
    <s v="Experiencia"/>
    <s v="N/A"/>
    <s v="N/A"/>
    <s v="N/A"/>
    <s v="SI"/>
    <x v="0"/>
  </r>
  <r>
    <x v="1"/>
    <s v="Extranjero"/>
    <s v="N/A"/>
    <s v="Kendall"/>
    <n v="5000"/>
    <s v="N/A"/>
    <s v="Calidad"/>
    <s v="N/A"/>
    <s v="N/A"/>
    <s v="N/A"/>
    <s v="N/A"/>
    <s v="SI"/>
    <x v="0"/>
  </r>
  <r>
    <x v="1"/>
    <s v="Nacional"/>
    <s v="Golden Bear"/>
    <s v="N/A"/>
    <n v="3000"/>
    <s v="N/A"/>
    <s v="Calidad"/>
    <s v="N/A"/>
    <s v="N/A"/>
    <s v="N/A"/>
    <s v="N/A"/>
    <s v="SI"/>
    <x v="0"/>
  </r>
  <r>
    <x v="1"/>
    <s v="Nacional"/>
    <s v="Valvoline"/>
    <s v="N/A"/>
    <n v="3000"/>
    <s v="N/A"/>
    <s v="Calidad"/>
    <s v="Experiencia"/>
    <s v="N/A"/>
    <s v="N/A"/>
    <s v="N/A"/>
    <s v="SI"/>
    <x v="0"/>
  </r>
  <r>
    <x v="1"/>
    <s v="Extranjero"/>
    <s v="N/A"/>
    <s v="Penzoil"/>
    <n v="5000"/>
    <s v="N/A"/>
    <s v="Calidad"/>
    <s v="N/A"/>
    <s v="Duracion"/>
    <s v="N/A"/>
    <s v="N/A"/>
    <s v="SI"/>
    <x v="0"/>
  </r>
  <r>
    <x v="1"/>
    <s v="Extranjero"/>
    <s v="N/A"/>
    <s v="Kendall"/>
    <n v="5000"/>
    <s v="N/A"/>
    <s v="Calidad"/>
    <s v="Experiencia"/>
    <s v="N/A"/>
    <s v="N/A"/>
    <s v="N/A"/>
    <s v="SI"/>
    <x v="0"/>
  </r>
  <r>
    <x v="1"/>
    <s v="Nacional"/>
    <s v="Golden Bear"/>
    <s v="N/A"/>
    <n v="3000"/>
    <s v="N/A"/>
    <s v="Calidad"/>
    <s v="N/A"/>
    <s v="N/A"/>
    <s v="Recomendación de Otras Personas"/>
    <s v="N/A"/>
    <s v="SI"/>
    <x v="1"/>
  </r>
  <r>
    <x v="1"/>
    <s v="Extranjero"/>
    <s v="N/A"/>
    <s v="Penzoil"/>
    <n v="5000"/>
    <s v="N/A"/>
    <s v="Calidad"/>
    <s v="N/A"/>
    <s v="Duracion"/>
    <s v="N/A"/>
    <s v="N/A"/>
    <s v="SI"/>
    <x v="0"/>
  </r>
  <r>
    <x v="1"/>
    <s v="Nacional"/>
    <s v="Texaco-Hav."/>
    <s v="N/A"/>
    <n v="4000"/>
    <s v="N/A"/>
    <s v="Calidad"/>
    <s v="Experiencia"/>
    <s v="N/A"/>
    <s v="N/A"/>
    <s v="N/A"/>
    <s v="SI"/>
    <x v="0"/>
  </r>
  <r>
    <x v="1"/>
    <s v="Extranjero"/>
    <s v="N/A"/>
    <s v="Kendall"/>
    <n v="5000"/>
    <s v="N/A"/>
    <s v="Calidad"/>
    <s v="N/A"/>
    <s v="N/A"/>
    <s v="N/A"/>
    <s v="N/A"/>
    <s v="SI"/>
    <x v="1"/>
  </r>
  <r>
    <x v="1"/>
    <s v="Nacional"/>
    <s v="Texaco-Hav."/>
    <s v="N/A"/>
    <n v="4000"/>
    <s v="N/A"/>
    <s v="Calidad"/>
    <s v="N/A"/>
    <s v="N/A"/>
    <s v="N/A"/>
    <s v="N/A"/>
    <s v="SI"/>
    <x v="0"/>
  </r>
  <r>
    <x v="1"/>
    <s v="Extranjero"/>
    <s v="N/A"/>
    <s v="Kendall"/>
    <n v="4000"/>
    <s v="N/A"/>
    <s v="Calidad"/>
    <s v="Experiencia"/>
    <s v="N/A"/>
    <s v="N/A"/>
    <s v="N/A"/>
    <s v="SI"/>
    <x v="0"/>
  </r>
  <r>
    <x v="1"/>
    <s v="Extranjero"/>
    <s v="N/A"/>
    <s v="Penzoil"/>
    <n v="5000"/>
    <s v="N/A"/>
    <s v="Calidad"/>
    <s v="N/A"/>
    <s v="N/A"/>
    <s v="Recomendación de Otras Personas"/>
    <s v="N/A"/>
    <s v="SI"/>
    <x v="0"/>
  </r>
  <r>
    <x v="1"/>
    <s v="Extranjero"/>
    <s v="N/A"/>
    <s v="Penzoil"/>
    <n v="5000"/>
    <s v="N/A"/>
    <s v="Calidad"/>
    <s v="N/A"/>
    <s v="N/A"/>
    <s v="N/A"/>
    <s v="N/A"/>
    <s v="SI"/>
    <x v="1"/>
  </r>
  <r>
    <x v="1"/>
    <s v="Nacional"/>
    <s v="Golden Bear"/>
    <s v="Mobil"/>
    <n v="3000"/>
    <s v="N/A"/>
    <s v="Calidad"/>
    <s v="Experiencia"/>
    <s v="N/A"/>
    <s v="N/A"/>
    <s v="N/A"/>
    <s v="SI"/>
    <x v="0"/>
  </r>
  <r>
    <x v="0"/>
    <s v="Extranjero"/>
    <s v="N/A"/>
    <s v="Penzoil"/>
    <n v="5000"/>
    <s v="N/A"/>
    <s v="Calidad"/>
    <s v="N/A"/>
    <s v="N/A"/>
    <s v="N/A"/>
    <s v="N/A"/>
    <s v="SI"/>
    <x v="1"/>
  </r>
  <r>
    <x v="1"/>
    <s v="Nacional"/>
    <s v="Texaco-Hav."/>
    <s v="N/A"/>
    <n v="4000"/>
    <s v="N/A"/>
    <s v="Calidad"/>
    <s v="N/A"/>
    <s v="N/A"/>
    <s v="Recomendación de Otras Personas"/>
    <s v="N/A"/>
    <s v="SI"/>
    <x v="1"/>
  </r>
  <r>
    <x v="1"/>
    <s v="Extranjero"/>
    <s v="N/A"/>
    <s v="Penzoil"/>
    <n v="5000"/>
    <s v="N/A"/>
    <s v="Calidad"/>
    <s v="Experiencia"/>
    <s v="N/A"/>
    <s v="N/A"/>
    <s v="N/A"/>
    <s v="SI"/>
    <x v="1"/>
  </r>
  <r>
    <x v="1"/>
    <s v="Extranjero"/>
    <s v="N/A"/>
    <s v="Penzoil"/>
    <n v="6000"/>
    <s v="N/A"/>
    <s v="Calidad"/>
    <s v="N/A"/>
    <s v="N/A"/>
    <s v="N/A"/>
    <s v="N/A"/>
    <s v="SI"/>
    <x v="2"/>
  </r>
  <r>
    <x v="1"/>
    <s v="Extranjero"/>
    <s v="N/A"/>
    <s v="Penzoil"/>
    <n v="5000"/>
    <s v="N/A"/>
    <s v="Calidad"/>
    <s v="N/A"/>
    <s v="Duracion"/>
    <s v="N/A"/>
    <s v="N/A"/>
    <s v="SI"/>
    <x v="1"/>
  </r>
  <r>
    <x v="1"/>
    <s v="Nacional"/>
    <s v="Texaco-Hav."/>
    <s v="N/A"/>
    <n v="4000"/>
    <s v="Precio"/>
    <s v="N/A"/>
    <s v="Experiencia"/>
    <s v="N/A"/>
    <s v="N/A"/>
    <s v="N/A"/>
    <s v="SI"/>
    <x v="0"/>
  </r>
  <r>
    <x v="1"/>
    <s v="Extranjero"/>
    <s v="N/A"/>
    <s v="Kendall"/>
    <n v="5000"/>
    <s v="N/A"/>
    <s v="Calidad"/>
    <s v="N/A"/>
    <s v="N/A"/>
    <s v="N/A"/>
    <s v="N/A"/>
    <s v="SI"/>
    <x v="1"/>
  </r>
  <r>
    <x v="1"/>
    <s v="Nacional"/>
    <s v="Golden Bear"/>
    <s v="N/A"/>
    <n v="4000"/>
    <s v="N/A"/>
    <s v="Calidad"/>
    <s v="N/A"/>
    <s v="N/A"/>
    <s v="N/A"/>
    <s v="N/A"/>
    <s v="SI"/>
    <x v="0"/>
  </r>
  <r>
    <x v="1"/>
    <s v="Extranjero"/>
    <s v="N/A"/>
    <s v="Penzoil"/>
    <n v="5000"/>
    <s v="N/A"/>
    <s v="Calidad"/>
    <s v="Experiencia"/>
    <s v="N/A"/>
    <s v="N/A"/>
    <s v="N/A"/>
    <s v="SI"/>
    <x v="1"/>
  </r>
  <r>
    <x v="1"/>
    <s v="Nacional"/>
    <s v="Golden Bear"/>
    <s v="N/A"/>
    <n v="4000"/>
    <s v="N/A"/>
    <s v="Calidad"/>
    <s v="Experiencia"/>
    <s v="N/A"/>
    <s v="N/A"/>
    <s v="N/A"/>
    <s v="SI"/>
    <x v="0"/>
  </r>
  <r>
    <x v="1"/>
    <s v="Nacional"/>
    <s v="Texaco-Hav."/>
    <s v="N/A"/>
    <n v="4000"/>
    <s v="N/A"/>
    <s v="Calidad"/>
    <s v="N/A"/>
    <s v="N/A"/>
    <s v="N/A"/>
    <s v="N/A"/>
    <s v="SI"/>
    <x v="0"/>
  </r>
  <r>
    <x v="1"/>
    <s v="Nacional"/>
    <s v="Golden Bear"/>
    <s v="N/A"/>
    <n v="2500"/>
    <s v="Precio"/>
    <s v="Calidad"/>
    <s v="N/A"/>
    <s v="N/A"/>
    <s v="N/A"/>
    <s v="N/A"/>
    <s v="SI"/>
    <x v="0"/>
  </r>
  <r>
    <x v="1"/>
    <s v="Extranjero"/>
    <s v="N/A"/>
    <s v="Kendall"/>
    <n v="5000"/>
    <s v="N/A"/>
    <s v="Calidad"/>
    <s v="N/A"/>
    <s v="N/A"/>
    <s v="N/A"/>
    <s v="N/A"/>
    <s v="SI"/>
    <x v="1"/>
  </r>
  <r>
    <x v="0"/>
    <s v="Nacional"/>
    <s v="Texaco-Hav."/>
    <s v="N/A"/>
    <n v="4000"/>
    <s v="N/A"/>
    <s v="Calidad"/>
    <s v="N/A"/>
    <s v="N/A"/>
    <s v="Recomendación de Otras Personas"/>
    <s v="N/A"/>
    <s v="SI"/>
    <x v="1"/>
  </r>
  <r>
    <x v="0"/>
    <s v="Extranjero"/>
    <s v="N/A"/>
    <s v="Penzoil"/>
    <n v="5000"/>
    <s v="N/A"/>
    <s v="Calidad"/>
    <s v="Experiencia"/>
    <s v="N/A"/>
    <s v="N/A"/>
    <s v="N/A"/>
    <s v="SI"/>
    <x v="1"/>
  </r>
  <r>
    <x v="1"/>
    <s v="Extranjero"/>
    <s v="N/A"/>
    <s v="Amalie"/>
    <n v="5000"/>
    <s v="N/A"/>
    <s v="Calidad"/>
    <s v="N/A"/>
    <s v="N/A"/>
    <s v="N/A"/>
    <s v="N/A"/>
    <s v="SI"/>
    <x v="1"/>
  </r>
  <r>
    <x v="1"/>
    <s v="Extranjero"/>
    <s v="N/A"/>
    <s v="Penzoil"/>
    <n v="5000"/>
    <s v="N/A"/>
    <s v="Calidad"/>
    <s v="N/A"/>
    <s v="N/A"/>
    <s v="N/A"/>
    <s v="N/A"/>
    <s v="SI"/>
    <x v="1"/>
  </r>
  <r>
    <x v="1"/>
    <s v="Extranjero"/>
    <s v="N/A"/>
    <s v="Penzoil"/>
    <n v="3000"/>
    <s v="N/A"/>
    <s v="Calidad"/>
    <s v="N/A"/>
    <s v="N/A"/>
    <s v="N/A"/>
    <s v="N/A"/>
    <s v="SI"/>
    <x v="0"/>
  </r>
  <r>
    <x v="1"/>
    <s v="Extranjero"/>
    <s v="N/A"/>
    <s v="Amalie"/>
    <n v="3000"/>
    <s v="N/A"/>
    <s v="Calidad"/>
    <s v="N/A"/>
    <s v="N/A"/>
    <s v="N/A"/>
    <s v="N/A"/>
    <s v="SI"/>
    <x v="0"/>
  </r>
  <r>
    <x v="1"/>
    <s v="Extranjero"/>
    <s v="N/A"/>
    <s v="PDV"/>
    <n v="5000"/>
    <s v="N/A"/>
    <s v="Calidad"/>
    <s v="N/A"/>
    <s v="N/A"/>
    <s v="N/A"/>
    <s v="N/A"/>
    <s v="SI"/>
    <x v="1"/>
  </r>
  <r>
    <x v="1"/>
    <s v="Nacional"/>
    <s v="Texaco-Hav."/>
    <s v="N/A"/>
    <n v="5000"/>
    <s v="N/A"/>
    <s v="N/A"/>
    <s v="N/A"/>
    <s v="N/A"/>
    <s v="N/A"/>
    <s v="Costumbre"/>
    <s v="SI"/>
    <x v="0"/>
  </r>
  <r>
    <x v="1"/>
    <s v="Extranjero"/>
    <s v="N/A"/>
    <s v="PDV"/>
    <n v="7000"/>
    <s v="N/A"/>
    <s v="Calidad"/>
    <s v="N/A"/>
    <s v="N/A"/>
    <s v="N/A"/>
    <s v="N/A"/>
    <s v="SI"/>
    <x v="1"/>
  </r>
  <r>
    <x v="1"/>
    <s v="Nacional"/>
    <s v="Texaco-Hav."/>
    <s v="N/A"/>
    <n v="3000"/>
    <s v="N/A"/>
    <s v="N/A"/>
    <s v="Experiencia"/>
    <s v="N/A"/>
    <s v="N/A"/>
    <s v="N/A"/>
    <s v="SI"/>
    <x v="0"/>
  </r>
  <r>
    <x v="1"/>
    <s v="Nacional"/>
    <s v="Texaco-Hav."/>
    <s v="N/A"/>
    <n v="5000"/>
    <s v="N/A"/>
    <s v="Calidad"/>
    <s v="N/A"/>
    <s v="N/A"/>
    <s v="N/A"/>
    <s v="N/A"/>
    <s v="SI"/>
    <x v="1"/>
  </r>
  <r>
    <x v="1"/>
    <s v="Extranjero"/>
    <s v="N/A"/>
    <s v="Penzoil"/>
    <n v="5000"/>
    <s v="N/A"/>
    <s v="Calidad"/>
    <s v="N/A"/>
    <s v="N/A"/>
    <s v="N/A"/>
    <s v="N/A"/>
    <s v="SI"/>
    <x v="0"/>
  </r>
  <r>
    <x v="1"/>
    <s v="Nacional"/>
    <s v="Golden Bear"/>
    <s v="N/A"/>
    <n v="2500"/>
    <s v="N/A"/>
    <s v="Calidad"/>
    <s v="N/A"/>
    <s v="N/A"/>
    <s v="N/A"/>
    <s v="N/A"/>
    <s v="SI"/>
    <x v="1"/>
  </r>
  <r>
    <x v="1"/>
    <s v="Nacional"/>
    <s v="Texaco-Hav."/>
    <s v="N/A"/>
    <n v="3000"/>
    <s v="N/A"/>
    <s v="Calidad"/>
    <s v="N/A"/>
    <s v="N/A"/>
    <s v="N/A"/>
    <s v="N/A"/>
    <s v="SI"/>
    <x v="0"/>
  </r>
  <r>
    <x v="1"/>
    <s v="Extranjero"/>
    <s v="N/A"/>
    <s v="Esson"/>
    <n v="4000"/>
    <s v="N/A"/>
    <s v="Calidad"/>
    <s v="N/A"/>
    <s v="N/A"/>
    <s v="N/A"/>
    <s v="N/A"/>
    <s v="SI"/>
    <x v="0"/>
  </r>
  <r>
    <x v="1"/>
    <s v="Extranjero"/>
    <s v="N/A"/>
    <s v="Penzoil"/>
    <n v="3500"/>
    <s v="N/A"/>
    <s v="Calidad"/>
    <s v="N/A"/>
    <s v="N/A"/>
    <s v="N/A"/>
    <s v="N/A"/>
    <s v="SI"/>
    <x v="0"/>
  </r>
  <r>
    <x v="1"/>
    <s v="Nacional"/>
    <s v="Texaco-Hav."/>
    <s v="N/A"/>
    <n v="3000"/>
    <s v="Precio"/>
    <s v="N/A"/>
    <s v="N/A"/>
    <s v="N/A"/>
    <s v="N/A"/>
    <s v="N/A"/>
    <s v="SI"/>
    <x v="0"/>
  </r>
  <r>
    <x v="1"/>
    <s v="Extranjero"/>
    <s v="N/A"/>
    <s v="Kendall"/>
    <n v="4500"/>
    <s v="N/A"/>
    <s v="N/A"/>
    <s v="N/A"/>
    <s v="N/A"/>
    <s v="Recomendación de Otras Personas"/>
    <s v="N/A"/>
    <s v="SI"/>
    <x v="1"/>
  </r>
  <r>
    <x v="1"/>
    <s v="Extranjero"/>
    <s v="N/A"/>
    <s v="Esson"/>
    <n v="5000"/>
    <s v="Precio"/>
    <s v="Calidad"/>
    <s v="N/A"/>
    <s v="N/A"/>
    <s v="N/A"/>
    <s v="N/A"/>
    <s v="SI"/>
    <x v="0"/>
  </r>
  <r>
    <x v="1"/>
    <s v="Nacional"/>
    <s v="Texaco-Hav."/>
    <s v="N/A"/>
    <n v="5000"/>
    <s v="N/A"/>
    <s v="N/A"/>
    <s v="N/A"/>
    <s v="N/A"/>
    <s v="Recomendación de Otras Personas"/>
    <s v="N/A"/>
    <s v="SI"/>
    <x v="0"/>
  </r>
  <r>
    <x v="1"/>
    <s v="Extranjero"/>
    <s v="N/A"/>
    <s v="Penzoil"/>
    <n v="5000"/>
    <s v="N/A"/>
    <s v="Calidad"/>
    <s v="N/A"/>
    <s v="N/A"/>
    <s v="N/A"/>
    <s v="N/A"/>
    <s v="SI"/>
    <x v="0"/>
  </r>
  <r>
    <x v="1"/>
    <s v="Nacional"/>
    <s v="Texaco-Hav."/>
    <s v="N/A"/>
    <n v="3000"/>
    <s v="Precio"/>
    <s v="N/A"/>
    <s v="N/A"/>
    <s v="N/A"/>
    <s v="N/A"/>
    <s v="N/A"/>
    <s v="SI"/>
    <x v="0"/>
  </r>
  <r>
    <x v="1"/>
    <s v="Nacional"/>
    <s v="Texaco-Hav."/>
    <s v="N/A"/>
    <n v="3000"/>
    <s v="N/A"/>
    <s v="N/A"/>
    <s v="N/A"/>
    <s v="N/A"/>
    <s v="Recomendación de Otras Personas"/>
    <s v="N/A"/>
    <s v="SI"/>
    <x v="0"/>
  </r>
  <r>
    <x v="1"/>
    <s v="Nacional"/>
    <s v="Texaco-Hav."/>
    <s v="N/A"/>
    <n v="5000"/>
    <s v="N/A"/>
    <s v="Calidad"/>
    <s v="N/A"/>
    <s v="N/A"/>
    <s v="Recomendación de Otras Personas"/>
    <s v="N/A"/>
    <s v="SI"/>
    <x v="0"/>
  </r>
  <r>
    <x v="1"/>
    <s v="Extranjero"/>
    <s v="N/A"/>
    <s v="PDV"/>
    <n v="4000"/>
    <s v="N/A"/>
    <s v="Calidad"/>
    <s v="N/A"/>
    <s v="N/A"/>
    <s v="N/A"/>
    <s v="N/A"/>
    <s v="SI"/>
    <x v="1"/>
  </r>
  <r>
    <x v="1"/>
    <s v="Extranjero"/>
    <s v="N/A"/>
    <s v="Penzoil"/>
    <n v="3000"/>
    <s v="N/A"/>
    <s v="Calidad"/>
    <s v="N/A"/>
    <s v="N/A"/>
    <s v="Recomendación de Otras Personas"/>
    <s v="N/A"/>
    <s v="SI"/>
    <x v="0"/>
  </r>
  <r>
    <x v="1"/>
    <s v="Extranjero"/>
    <s v="N/A"/>
    <s v="Penzoil"/>
    <n v="5000"/>
    <s v="N/A"/>
    <s v="Calidad"/>
    <s v="N/A"/>
    <s v="N/A"/>
    <s v="N/A"/>
    <s v="N/A"/>
    <s v="SI"/>
    <x v="0"/>
  </r>
  <r>
    <x v="1"/>
    <s v="Extranjero"/>
    <s v="N/A"/>
    <s v="Penzoil"/>
    <n v="5000"/>
    <s v="N/A"/>
    <s v="Calidad"/>
    <s v="N/A"/>
    <s v="Duracion"/>
    <s v="N/A"/>
    <s v="N/A"/>
    <s v="SI"/>
    <x v="1"/>
  </r>
  <r>
    <x v="1"/>
    <s v="Extranjero"/>
    <s v="N/A"/>
    <s v="Chevron"/>
    <n v="4000"/>
    <s v="N/A"/>
    <s v="Calidad"/>
    <s v="N/A"/>
    <s v="N/A"/>
    <s v="Recomendación de Otras Personas"/>
    <s v="N/A"/>
    <s v="SI"/>
    <x v="0"/>
  </r>
  <r>
    <x v="1"/>
    <s v="Nacional"/>
    <s v="Texaco-Hav."/>
    <s v="N/A"/>
    <n v="5000"/>
    <s v="N/A"/>
    <s v="N/A"/>
    <s v="Experiencia"/>
    <s v="N/A"/>
    <s v="N/A"/>
    <s v="N/A"/>
    <s v="SI"/>
    <x v="0"/>
  </r>
  <r>
    <x v="1"/>
    <s v="Extranjero"/>
    <s v="N/A"/>
    <s v="Castrol"/>
    <n v="5000"/>
    <s v="N/A"/>
    <s v="Calidad"/>
    <s v="N/A"/>
    <s v="Duracion"/>
    <s v="N/A"/>
    <s v="N/A"/>
    <s v="SI"/>
    <x v="2"/>
  </r>
  <r>
    <x v="1"/>
    <s v="Extranjero"/>
    <s v="N/A"/>
    <s v="Amalie"/>
    <n v="5000"/>
    <s v="Precio"/>
    <s v="Calidad"/>
    <s v="N/A"/>
    <s v="N/A"/>
    <s v="N/A"/>
    <s v="N/A"/>
    <s v="SI"/>
    <x v="0"/>
  </r>
  <r>
    <x v="1"/>
    <s v="Extranjero"/>
    <s v="N/A"/>
    <s v="Horse Power"/>
    <n v="5000"/>
    <s v="N/A"/>
    <s v="Calidad"/>
    <s v="Experiencia"/>
    <s v="N/A"/>
    <s v="N/A"/>
    <s v="N/A"/>
    <s v="SI"/>
    <x v="1"/>
  </r>
  <r>
    <x v="1"/>
    <s v="Extranjero"/>
    <s v="N/A"/>
    <s v="Mobil"/>
    <n v="5000"/>
    <s v="N/A"/>
    <s v="Calidad"/>
    <s v="N/A"/>
    <s v="Duracion"/>
    <s v="N/A"/>
    <s v="N/A"/>
    <s v="SI"/>
    <x v="0"/>
  </r>
  <r>
    <x v="1"/>
    <s v="Extranjero"/>
    <s v="N/A"/>
    <s v="Penzoil"/>
    <n v="4000"/>
    <s v="Precio"/>
    <s v="N/A"/>
    <s v="N/A"/>
    <s v="N/A"/>
    <s v="N/A"/>
    <s v="N/A"/>
    <s v="SI"/>
    <x v="1"/>
  </r>
  <r>
    <x v="1"/>
    <s v="Nacional"/>
    <s v="Texaco-Hav."/>
    <s v="N/A"/>
    <n v="5000"/>
    <s v="N/A"/>
    <s v="Calidad"/>
    <s v="N/A"/>
    <s v="N/A"/>
    <s v="N/A"/>
    <s v="N/A"/>
    <s v="SI"/>
    <x v="1"/>
  </r>
  <r>
    <x v="1"/>
    <s v="Extranjero"/>
    <s v="N/A"/>
    <s v="Penzoil"/>
    <n v="5000"/>
    <s v="N/A"/>
    <s v="Calidad"/>
    <s v="N/A"/>
    <s v="N/A"/>
    <s v="N/A"/>
    <s v="N/A"/>
    <s v="SI"/>
    <x v="0"/>
  </r>
  <r>
    <x v="1"/>
    <s v="Nacional"/>
    <s v="Texaco-Hav."/>
    <s v="N/A"/>
    <n v="3000"/>
    <s v="Precio"/>
    <s v="Calidad"/>
    <s v="Experiencia"/>
    <s v="N/A"/>
    <s v="N/A"/>
    <s v="N/A"/>
    <s v="SI"/>
    <x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63">
  <r>
    <x v="0"/>
    <x v="0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1"/>
    <x v="0"/>
    <x v="1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0"/>
  </r>
  <r>
    <x v="1"/>
    <x v="1"/>
    <x v="1"/>
    <x v="1"/>
  </r>
  <r>
    <x v="1"/>
    <x v="1"/>
    <x v="1"/>
    <x v="1"/>
  </r>
  <r>
    <x v="1"/>
    <x v="1"/>
    <x v="1"/>
    <x v="0"/>
  </r>
  <r>
    <x v="1"/>
    <x v="1"/>
    <x v="1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0"/>
  </r>
  <r>
    <x v="0"/>
    <x v="0"/>
    <x v="0"/>
    <x v="0"/>
  </r>
  <r>
    <x v="1"/>
    <x v="1"/>
    <x v="1"/>
    <x v="1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0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1"/>
    <x v="1"/>
    <x v="1"/>
    <x v="0"/>
  </r>
  <r>
    <x v="1"/>
    <x v="1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0"/>
    <x v="0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0"/>
    <x v="0"/>
    <x v="0"/>
    <x v="0"/>
  </r>
  <r>
    <x v="1"/>
    <x v="0"/>
    <x v="0"/>
    <x v="0"/>
  </r>
  <r>
    <x v="1"/>
    <x v="0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0"/>
  </r>
  <r>
    <x v="1"/>
    <x v="1"/>
    <x v="1"/>
    <x v="1"/>
  </r>
  <r>
    <x v="1"/>
    <x v="1"/>
    <x v="1"/>
    <x v="1"/>
  </r>
  <r>
    <x v="1"/>
    <x v="1"/>
    <x v="1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0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0"/>
    <x v="1"/>
  </r>
  <r>
    <x v="0"/>
    <x v="1"/>
    <x v="1"/>
    <x v="1"/>
  </r>
  <r>
    <x v="1"/>
    <x v="1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0"/>
    <x v="0"/>
  </r>
  <r>
    <x v="1"/>
    <x v="1"/>
    <x v="1"/>
    <x v="1"/>
  </r>
  <r>
    <x v="0"/>
    <x v="0"/>
    <x v="0"/>
    <x v="0"/>
  </r>
  <r>
    <x v="1"/>
    <x v="0"/>
    <x v="0"/>
    <x v="1"/>
  </r>
  <r>
    <x v="1"/>
    <x v="1"/>
    <x v="1"/>
    <x v="1"/>
  </r>
  <r>
    <x v="1"/>
    <x v="0"/>
    <x v="1"/>
    <x v="1"/>
  </r>
  <r>
    <x v="1"/>
    <x v="0"/>
    <x v="1"/>
    <x v="0"/>
  </r>
  <r>
    <x v="1"/>
    <x v="1"/>
    <x v="1"/>
    <x v="1"/>
  </r>
  <r>
    <x v="1"/>
    <x v="1"/>
    <x v="1"/>
    <x v="0"/>
  </r>
  <r>
    <x v="1"/>
    <x v="1"/>
    <x v="1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0"/>
    <x v="2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0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0"/>
    <x v="1"/>
  </r>
  <r>
    <x v="1"/>
    <x v="1"/>
    <x v="1"/>
    <x v="1"/>
  </r>
  <r>
    <x v="0"/>
    <x v="1"/>
    <x v="1"/>
    <x v="0"/>
  </r>
  <r>
    <x v="1"/>
    <x v="0"/>
    <x v="0"/>
    <x v="0"/>
  </r>
  <r>
    <x v="1"/>
    <x v="1"/>
    <x v="0"/>
    <x v="0"/>
  </r>
  <r>
    <x v="0"/>
    <x v="1"/>
    <x v="0"/>
    <x v="0"/>
  </r>
  <r>
    <x v="1"/>
    <x v="1"/>
    <x v="1"/>
    <x v="1"/>
  </r>
  <r>
    <x v="1"/>
    <x v="1"/>
    <x v="0"/>
    <x v="0"/>
  </r>
  <r>
    <x v="1"/>
    <x v="1"/>
    <x v="1"/>
    <x v="0"/>
  </r>
  <r>
    <x v="1"/>
    <x v="1"/>
    <x v="0"/>
    <x v="0"/>
  </r>
  <r>
    <x v="1"/>
    <x v="1"/>
    <x v="1"/>
    <x v="1"/>
  </r>
  <r>
    <x v="1"/>
    <x v="1"/>
    <x v="0"/>
    <x v="0"/>
  </r>
  <r>
    <x v="0"/>
    <x v="1"/>
    <x v="0"/>
    <x v="1"/>
  </r>
  <r>
    <x v="0"/>
    <x v="1"/>
    <x v="0"/>
    <x v="0"/>
  </r>
  <r>
    <x v="0"/>
    <x v="1"/>
    <x v="0"/>
    <x v="0"/>
  </r>
  <r>
    <x v="1"/>
    <x v="1"/>
    <x v="1"/>
    <x v="1"/>
  </r>
  <r>
    <x v="1"/>
    <x v="1"/>
    <x v="0"/>
    <x v="0"/>
  </r>
  <r>
    <x v="1"/>
    <x v="1"/>
    <x v="1"/>
    <x v="1"/>
  </r>
  <r>
    <x v="0"/>
    <x v="1"/>
    <x v="1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0"/>
    <x v="0"/>
    <x v="0"/>
    <x v="0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1"/>
    <x v="1"/>
    <x v="0"/>
    <x v="1"/>
  </r>
  <r>
    <x v="1"/>
    <x v="1"/>
    <x v="1"/>
    <x v="1"/>
  </r>
  <r>
    <x v="1"/>
    <x v="1"/>
    <x v="1"/>
    <x v="1"/>
  </r>
  <r>
    <x v="0"/>
    <x v="0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0"/>
    <x v="0"/>
    <x v="0"/>
    <x v="0"/>
  </r>
  <r>
    <x v="1"/>
    <x v="1"/>
    <x v="0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0"/>
    <x v="0"/>
    <x v="0"/>
    <x v="0"/>
  </r>
  <r>
    <x v="0"/>
    <x v="0"/>
    <x v="0"/>
    <x v="0"/>
  </r>
  <r>
    <x v="1"/>
    <x v="1"/>
    <x v="1"/>
    <x v="1"/>
  </r>
  <r>
    <x v="1"/>
    <x v="1"/>
    <x v="1"/>
    <x v="1"/>
  </r>
  <r>
    <x v="1"/>
    <x v="1"/>
    <x v="1"/>
    <x v="1"/>
  </r>
  <r>
    <x v="1"/>
    <x v="1"/>
    <x v="2"/>
    <x v="1"/>
  </r>
  <r>
    <x v="1"/>
    <x v="1"/>
    <x v="1"/>
    <x v="1"/>
  </r>
  <r>
    <x v="1"/>
    <x v="1"/>
    <x v="1"/>
    <x v="0"/>
  </r>
  <r>
    <x v="2"/>
    <x v="2"/>
    <x v="3"/>
    <x v="3"/>
  </r>
  <r>
    <x v="1"/>
    <x v="1"/>
    <x v="1"/>
    <x v="1"/>
  </r>
  <r>
    <x v="1"/>
    <x v="1"/>
    <x v="1"/>
    <x v="1"/>
  </r>
  <r>
    <x v="1"/>
    <x v="1"/>
    <x v="1"/>
    <x v="1"/>
  </r>
  <r>
    <x v="1"/>
    <x v="0"/>
    <x v="4"/>
    <x v="4"/>
  </r>
  <r>
    <x v="1"/>
    <x v="1"/>
    <x v="4"/>
    <x v="1"/>
  </r>
  <r>
    <x v="1"/>
    <x v="1"/>
    <x v="0"/>
    <x v="1"/>
  </r>
  <r>
    <x v="1"/>
    <x v="1"/>
    <x v="1"/>
    <x v="1"/>
  </r>
  <r>
    <x v="1"/>
    <x v="1"/>
    <x v="4"/>
    <x v="4"/>
  </r>
  <r>
    <x v="1"/>
    <x v="1"/>
    <x v="2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2"/>
    <x v="4"/>
  </r>
  <r>
    <x v="1"/>
    <x v="1"/>
    <x v="1"/>
    <x v="1"/>
  </r>
  <r>
    <x v="1"/>
    <x v="1"/>
    <x v="1"/>
    <x v="1"/>
  </r>
  <r>
    <x v="1"/>
    <x v="1"/>
    <x v="1"/>
    <x v="1"/>
  </r>
  <r>
    <x v="1"/>
    <x v="1"/>
    <x v="1"/>
    <x v="1"/>
  </r>
  <r>
    <x v="1"/>
    <x v="1"/>
    <x v="0"/>
    <x v="1"/>
  </r>
  <r>
    <x v="1"/>
    <x v="1"/>
    <x v="1"/>
    <x v="1"/>
  </r>
  <r>
    <x v="1"/>
    <x v="1"/>
    <x v="1"/>
    <x v="1"/>
  </r>
  <r>
    <x v="0"/>
    <x v="0"/>
    <x v="0"/>
    <x v="4"/>
  </r>
  <r>
    <x v="1"/>
    <x v="1"/>
    <x v="1"/>
    <x v="1"/>
  </r>
  <r>
    <x v="0"/>
    <x v="1"/>
    <x v="1"/>
    <x v="1"/>
  </r>
  <r>
    <x v="1"/>
    <x v="0"/>
    <x v="0"/>
    <x v="2"/>
  </r>
  <r>
    <x v="0"/>
    <x v="1"/>
    <x v="1"/>
    <x v="1"/>
  </r>
  <r>
    <x v="0"/>
    <x v="0"/>
    <x v="2"/>
    <x v="2"/>
  </r>
  <r>
    <x v="0"/>
    <x v="0"/>
    <x v="2"/>
    <x v="2"/>
  </r>
  <r>
    <x v="1"/>
    <x v="1"/>
    <x v="1"/>
    <x v="1"/>
  </r>
  <r>
    <x v="1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16" cacheId="5" dataOnRows="1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 chartFormat="1">
  <location ref="A323:B330" firstHeaderRow="2" firstDataRow="2" firstDataCol="1"/>
  <pivotFields count="4">
    <pivotField compact="0" outline="0" subtotalTop="0" showAll="0" includeNewItemsInFilter="1">
      <items count="4">
        <item x="0"/>
        <item x="2"/>
        <item x="1"/>
        <item t="default"/>
      </items>
    </pivotField>
    <pivotField compact="0" outline="0" subtotalTop="0" showAll="0" includeNewItemsInFilter="1">
      <items count="4">
        <item x="0"/>
        <item x="2"/>
        <item x="1"/>
        <item t="default"/>
      </items>
    </pivotField>
    <pivotField compact="0" outline="0" subtotalTop="0" showAll="0" includeNewItemsInFilter="1"/>
    <pivotField axis="axisRow" dataField="1" compact="0" outline="0" subtotalTop="0" showAll="0" includeNewItemsInFilter="1">
      <items count="6">
        <item x="0"/>
        <item x="3"/>
        <item x="2"/>
        <item x="1"/>
        <item x="4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Ahorrar combustible " fld="3" subtotal="count" baseField="0" baseItem="0"/>
  </dataFields>
  <formats count="4">
    <format dxfId="3">
      <pivotArea outline="0" fieldPosition="0"/>
    </format>
    <format dxfId="2">
      <pivotArea field="3" type="button" dataOnly="0" labelOnly="1" outline="0" axis="axisRow" fieldPosition="0"/>
    </format>
    <format dxfId="1">
      <pivotArea dataOnly="0" labelOnly="1" outline="0" fieldPosition="0">
        <references count="1">
          <reference field="3" count="0"/>
        </references>
      </pivotArea>
    </format>
    <format dxfId="0">
      <pivotArea dataOnly="0" labelOnly="1" grandRow="1" outline="0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135:C140" firstHeaderRow="2" firstDataRow="2" firstDataCol="2"/>
  <pivotFields count="17">
    <pivotField axis="axisRow" dataField="1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3">
        <item h="1" x="1"/>
        <item x="0"/>
        <item t="default"/>
      </items>
    </pivotField>
    <pivotField axis="axisRow"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>
      <items count="3">
        <item x="1"/>
        <item h="1" x="0"/>
        <item t="default"/>
      </items>
    </pivotField>
    <pivotField compact="0" outline="0" subtotalTop="0" showAll="0" includeNewItemsInFilter="1">
      <items count="3">
        <item h="1" x="0"/>
        <item x="1"/>
        <item t="default"/>
      </items>
    </pivotField>
    <pivotField compact="0" outline="0" subtotalTop="0" showAll="0" includeNewItemsInFilter="1">
      <items count="4">
        <item x="1"/>
        <item h="1"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6"/>
    <field x="0"/>
  </rowFields>
  <rowItems count="4">
    <i>
      <x/>
      <x/>
    </i>
    <i r="1">
      <x v="1"/>
    </i>
    <i t="default">
      <x/>
    </i>
    <i t="grand">
      <x/>
    </i>
  </rowItems>
  <colItems count="1">
    <i/>
  </colItems>
  <dataFields count="1">
    <dataField name="Cuenta de Genero" fld="0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4" cacheId="2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142:C147" firstHeaderRow="2" firstDataRow="2" firstDataCol="2"/>
  <pivotFields count="17">
    <pivotField axis="axisRow" dataField="1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3">
        <item h="1" x="1"/>
        <item x="0"/>
        <item t="default"/>
      </items>
    </pivotField>
    <pivotField compact="0" outline="0" subtotalTop="0" showAll="0" includeNewItemsInFilter="1">
      <items count="3">
        <item x="0"/>
        <item h="1" x="1"/>
        <item t="default"/>
      </items>
    </pivotField>
    <pivotField axis="axisRow"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>
      <items count="3">
        <item x="1"/>
        <item h="1" x="0"/>
        <item t="default"/>
      </items>
    </pivotField>
    <pivotField compact="0" outline="0" subtotalTop="0" showAll="0" includeNewItemsInFilter="1">
      <items count="3">
        <item h="1" x="0"/>
        <item x="1"/>
        <item t="default"/>
      </items>
    </pivotField>
    <pivotField compact="0" outline="0" subtotalTop="0" showAll="0" includeNewItemsInFilter="1">
      <items count="4">
        <item x="1"/>
        <item h="1"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7"/>
    <field x="0"/>
  </rowFields>
  <rowItems count="4">
    <i>
      <x/>
      <x/>
    </i>
    <i r="1">
      <x v="1"/>
    </i>
    <i t="default">
      <x/>
    </i>
    <i t="grand">
      <x/>
    </i>
  </rowItems>
  <colItems count="1">
    <i/>
  </colItems>
  <dataFields count="1">
    <dataField name="Cuenta de Genero" fld="0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a dinámica6" cacheId="2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149:C154" firstHeaderRow="2" firstDataRow="2" firstDataCol="2"/>
  <pivotFields count="17">
    <pivotField axis="axisRow" dataField="1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3">
        <item h="1" x="1"/>
        <item x="0"/>
        <item t="default"/>
      </items>
    </pivotField>
    <pivotField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>
      <items count="3">
        <item x="0"/>
        <item h="1" x="1"/>
        <item t="default"/>
      </items>
    </pivotField>
    <pivotField axis="axisRow" compact="0" outline="0" subtotalTop="0" showAll="0" includeNewItemsInFilter="1">
      <items count="3">
        <item x="1"/>
        <item h="1" x="0"/>
        <item t="default"/>
      </items>
    </pivotField>
    <pivotField compact="0" outline="0" subtotalTop="0" showAll="0" includeNewItemsInFilter="1">
      <items count="3">
        <item h="1" x="0"/>
        <item x="1"/>
        <item t="default"/>
      </items>
    </pivotField>
    <pivotField compact="0" outline="0" subtotalTop="0" showAll="0" includeNewItemsInFilter="1">
      <items count="4">
        <item x="1"/>
        <item h="1"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8"/>
    <field x="0"/>
  </rowFields>
  <rowItems count="4">
    <i>
      <x/>
      <x/>
    </i>
    <i r="1">
      <x v="1"/>
    </i>
    <i t="default">
      <x/>
    </i>
    <i t="grand">
      <x/>
    </i>
  </rowItems>
  <colItems count="1">
    <i/>
  </colItems>
  <dataFields count="1">
    <dataField name="Cuenta de Genero" fld="0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la dinámica9" cacheId="2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156:C161" firstHeaderRow="2" firstDataRow="2" firstDataCol="2"/>
  <pivotFields count="17">
    <pivotField axis="axisRow" dataField="1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3">
        <item h="1" x="1"/>
        <item x="0"/>
        <item t="default"/>
      </items>
    </pivotField>
    <pivotField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>
      <items count="3">
        <item x="1"/>
        <item h="1" x="0"/>
        <item t="default"/>
      </items>
    </pivotField>
    <pivotField axis="axisRow" compact="0" outline="0" subtotalTop="0" showAll="0" includeNewItemsInFilter="1">
      <items count="3">
        <item h="1" x="0"/>
        <item x="1"/>
        <item t="default"/>
      </items>
    </pivotField>
    <pivotField compact="0" outline="0" subtotalTop="0" showAll="0" includeNewItemsInFilter="1">
      <items count="4">
        <item x="1"/>
        <item h="1"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9"/>
    <field x="0"/>
  </rowFields>
  <rowItems count="4">
    <i>
      <x v="1"/>
      <x/>
    </i>
    <i r="1">
      <x v="1"/>
    </i>
    <i t="default">
      <x v="1"/>
    </i>
    <i t="grand">
      <x/>
    </i>
  </rowItems>
  <colItems count="1">
    <i/>
  </colItems>
  <dataFields count="1">
    <dataField name="Cuenta de Genero" fld="0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la dinámica11" cacheId="2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163:C168" firstHeaderRow="2" firstDataRow="2" firstDataCol="2"/>
  <pivotFields count="17">
    <pivotField axis="axisRow" dataField="1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3">
        <item h="1" x="1"/>
        <item x="0"/>
        <item t="default"/>
      </items>
    </pivotField>
    <pivotField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>
      <items count="3">
        <item x="1"/>
        <item h="1" x="0"/>
        <item t="default"/>
      </items>
    </pivotField>
    <pivotField compact="0" outline="0" subtotalTop="0" showAll="0" includeNewItemsInFilter="1">
      <items count="3">
        <item h="1" x="0"/>
        <item x="1"/>
        <item t="default"/>
      </items>
    </pivotField>
    <pivotField axis="axisRow" compact="0" outline="0" subtotalTop="0" showAll="0" includeNewItemsInFilter="1">
      <items count="4">
        <item x="1"/>
        <item h="1"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0"/>
    <field x="10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Cuenta de Genero" fld="0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la dinámica12" cacheId="3" dataOnRows="1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198:B202" firstHeaderRow="2" firstDataRow="2" firstDataCol="1"/>
  <pivotFields count="17">
    <pivotField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"/>
  </rowFields>
  <rowItems count="3">
    <i>
      <x/>
    </i>
    <i>
      <x v="1"/>
    </i>
    <i t="grand">
      <x/>
    </i>
  </rowItems>
  <colItems count="1">
    <i/>
  </colItems>
  <dataFields count="1">
    <dataField name="Cuenta de 5. ¿Si saldria al mercado un nuevo Aceite de Lubricante que le proporcione una mayor duracion en l kilometraje, estaria dispuesto a utilizarlo?" fld="11" subtotal="count" baseField="0" baseItem="0"/>
  </dataFields>
  <formats count="4">
    <format dxfId="44">
      <pivotArea outline="0" fieldPosition="0"/>
    </format>
    <format dxfId="43">
      <pivotArea field="11" type="button" dataOnly="0" labelOnly="1" outline="0" axis="axisRow" fieldPosition="0"/>
    </format>
    <format dxfId="42">
      <pivotArea dataOnly="0" labelOnly="1" outline="0" fieldPosition="0">
        <references count="1">
          <reference field="11" count="0"/>
        </references>
      </pivotArea>
    </format>
    <format dxfId="41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Cuanto estaria dispuesto a pagar por el nuevo producto" cacheId="4" dataOnRows="1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221:B226" firstHeaderRow="2" firstDataRow="2" firstDataCol="1"/>
  <pivotFields count="13">
    <pivotField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4">
        <item x="0"/>
        <item x="1"/>
        <item x="2"/>
        <item t="default"/>
      </items>
    </pivotField>
  </pivotFields>
  <rowFields count="1"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6. ¿Cuánto estaria dispuesto a pagar por el?" fld="12" subtotal="count" baseField="0" baseItem="0"/>
  </dataFields>
  <formats count="4">
    <format dxfId="48">
      <pivotArea outline="0" fieldPosition="0"/>
    </format>
    <format dxfId="47">
      <pivotArea field="12" type="button" dataOnly="0" labelOnly="1" outline="0" axis="axisRow" fieldPosition="0"/>
    </format>
    <format dxfId="46">
      <pivotArea dataOnly="0" labelOnly="1" outline="0" fieldPosition="0">
        <references count="1">
          <reference field="12" count="0"/>
        </references>
      </pivotArea>
    </format>
    <format dxfId="45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5" cacheId="5" dataOnRows="1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 chartFormat="1">
  <location ref="A296:B303" firstHeaderRow="2" firstDataRow="2" firstDataCol="1"/>
  <pivotFields count="4">
    <pivotField compact="0" outline="0" subtotalTop="0" showAll="0" includeNewItemsInFilter="1">
      <items count="4">
        <item x="0"/>
        <item x="2"/>
        <item x="1"/>
        <item t="default"/>
      </items>
    </pivotField>
    <pivotField compact="0" outline="0" subtotalTop="0" showAll="0" includeNewItemsInFilter="1"/>
    <pivotField axis="axisRow" dataField="1" compact="0" outline="0" subtotalTop="0" showAll="0" includeNewItemsInFilter="1">
      <items count="6">
        <item x="0"/>
        <item x="3"/>
        <item x="2"/>
        <item x="1"/>
        <item x="4"/>
        <item t="default"/>
      </items>
    </pivotField>
    <pivotField compact="0" outline="0" subtotalTop="0" showAll="0" includeNewItemsInFilter="1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Reducir el consumo de aceite por Kilometraje" fld="2" subtotal="count" baseField="0" baseItem="0"/>
  </dataFields>
  <formats count="4">
    <format dxfId="7">
      <pivotArea outline="0" fieldPosition="0"/>
    </format>
    <format dxfId="6">
      <pivotArea field="2" type="button" dataOnly="0" labelOnly="1" outline="0" axis="axisRow" fieldPosition="0"/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dataOnly="0" labelOnly="1" grandRow="1" outline="0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3" cacheId="5" dataOnRows="1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 chartFormat="1">
  <location ref="A270:B275" firstHeaderRow="2" firstDataRow="2" firstDataCol="1"/>
  <pivotFields count="4">
    <pivotField compact="0" outline="0" subtotalTop="0" showAll="0" includeNewItemsInFilter="1">
      <items count="4">
        <item x="0"/>
        <item x="2"/>
        <item x="1"/>
        <item t="default"/>
      </items>
    </pivotField>
    <pivotField axis="axisRow" dataField="1" compact="0" outline="0" subtotalTop="0" showAll="0" includeNewItemsInFilter="1">
      <items count="4">
        <item x="0"/>
        <item x="2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Mayor vida util del motor" fld="1" subtotal="count" baseField="0" baseItem="0"/>
  </dataFields>
  <formats count="4">
    <format dxfId="11">
      <pivotArea outline="0" fieldPosition="0"/>
    </format>
    <format dxfId="10">
      <pivotArea field="1" type="button" dataOnly="0" labelOnly="1" outline="0" axis="axisRow" fieldPosition="0"/>
    </format>
    <format dxfId="9">
      <pivotArea dataOnly="0" labelOnly="1" outline="0" fieldPosition="0">
        <references count="1">
          <reference field="1" count="0"/>
        </references>
      </pivotArea>
    </format>
    <format dxfId="8">
      <pivotArea dataOnly="0" labelOnly="1" grandRow="1" outline="0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5" dataOnRows="1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246:B251" firstHeaderRow="2" firstDataRow="2" firstDataCol="1"/>
  <pivotFields count="4">
    <pivotField axis="axisRow" dataField="1" compact="0" outline="0" subtotalTop="0" showAll="0" includeNewItemsInFilter="1">
      <items count="4">
        <item x="0"/>
        <item x="2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Intervalos mas largos de tiempo entre cambios de aceite" fld="0" subtotal="count" baseField="0" baseItem="0"/>
  </dataFields>
  <formats count="4">
    <format dxfId="15">
      <pivotArea outline="0" fieldPosition="0"/>
    </format>
    <format dxfId="14">
      <pivotArea field="0" type="button" dataOnly="0" labelOnly="1" outline="0" axis="axisRow" fieldPosition="0"/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5" cacheId="0" dataOnRows="1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3:D8" firstHeaderRow="1" firstDataRow="2" firstDataCol="1"/>
  <pivotFields count="17">
    <pivotField axis="axisCol" compact="0" outline="0" subtotalTop="0" showAll="0" includeNewItemsInFilter="1">
      <items count="3">
        <item x="0"/>
        <item x="1"/>
        <item t="default"/>
      </items>
    </pivotField>
    <pivotField axis="axisRow" dataField="1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uenta de 1. ¿Al momento de elegir un Lubricante para su vehiculo cual prefiere?" fld="1" subtotal="count" baseField="0" baseItem="0"/>
  </dataFields>
  <formats count="6">
    <format dxfId="21">
      <pivotArea outline="0" fieldPosition="0"/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1" count="0"/>
        </references>
      </pivotArea>
    </format>
    <format dxfId="18">
      <pivotArea dataOnly="0" labelOnly="1" grandRow="1" outline="0" fieldPosition="0"/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7" cacheId="0" dataOnRows="1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26:D33" firstHeaderRow="1" firstDataRow="2" firstDataCol="1"/>
  <pivotFields count="17">
    <pivotField axis="axisCol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4">
        <item x="0"/>
        <item x="1"/>
        <item x="2"/>
        <item t="default"/>
      </items>
    </pivotField>
    <pivotField name="En Lubricantes Nacionales cual utiliza?" axis="axisRow" dataField="1" compact="0" outline="0" subtotalTop="0" showAll="0" includeNewItemsInFilter="1">
      <items count="6">
        <item x="4"/>
        <item x="3"/>
        <item x="0"/>
        <item x="2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uenta de Nacionales" fld="2" subtotal="count" baseField="0" baseItem="0"/>
  </dataFields>
  <formats count="6">
    <format dxfId="27">
      <pivotArea outline="0" fieldPosition="0"/>
    </format>
    <format dxfId="26">
      <pivotArea field="2" type="button" dataOnly="0" labelOnly="1" outline="0" axis="axisRow" fieldPosition="0"/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dataOnly="0" labelOnly="1" grandRow="1" outline="0" fieldPosition="0"/>
    </format>
    <format dxfId="23">
      <pivotArea dataOnly="0" labelOnly="1" outline="0" fieldPosition="0">
        <references count="1">
          <reference field="0" count="0"/>
        </references>
      </pivotArea>
    </format>
    <format dxfId="22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8" cacheId="0" dataOnRows="1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52:D65" firstHeaderRow="1" firstDataRow="2" firstDataCol="1"/>
  <pivotFields count="17">
    <pivotField axis="axisCol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>
      <items count="6">
        <item x="4"/>
        <item x="3"/>
        <item x="0"/>
        <item x="2"/>
        <item x="1"/>
        <item t="default"/>
      </items>
    </pivotField>
    <pivotField name="En Lubricantes Extranjeros cual utiliza" axis="axisRow" dataField="1" compact="0" outline="0" subtotalTop="0" showAll="0" includeNewItemsInFilter="1">
      <items count="12">
        <item x="2"/>
        <item x="10"/>
        <item x="9"/>
        <item x="4"/>
        <item x="6"/>
        <item x="3"/>
        <item x="5"/>
        <item x="7"/>
        <item x="8"/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uenta de Extranjeros" fld="3" subtotal="count" baseField="0" baseItem="0"/>
  </dataFields>
  <formats count="6">
    <format dxfId="33">
      <pivotArea outline="0" fieldPosition="0"/>
    </format>
    <format dxfId="32">
      <pivotArea field="3" type="button" dataOnly="0" labelOnly="1" outline="0" axis="axisRow" fieldPosition="0"/>
    </format>
    <format dxfId="31">
      <pivotArea dataOnly="0" labelOnly="1" outline="0" fieldPosition="0">
        <references count="1">
          <reference field="3" count="0"/>
        </references>
      </pivotArea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0" count="0"/>
        </references>
      </pivotArea>
    </format>
    <format dxfId="28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10" cacheId="1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86:C105" firstHeaderRow="2" firstDataRow="2" firstDataCol="2"/>
  <pivotFields count="5">
    <pivotField compact="0" outline="0" subtotalTop="0" showAll="0" includeNewItemsInFilter="1">
      <items count="3">
        <item x="0"/>
        <item x="1"/>
        <item t="default"/>
      </items>
    </pivotField>
    <pivotField axis="axisRow" dataField="1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>
      <items count="6">
        <item x="4"/>
        <item x="3"/>
        <item x="0"/>
        <item x="2"/>
        <item x="1"/>
        <item t="default"/>
      </items>
    </pivotField>
    <pivotField compact="0" outline="0" subtotalTop="0" showAll="0" includeNewItemsInFilter="1">
      <items count="12">
        <item x="2"/>
        <item x="10"/>
        <item x="9"/>
        <item x="4"/>
        <item x="6"/>
        <item x="3"/>
        <item x="5"/>
        <item x="7"/>
        <item x="8"/>
        <item x="0"/>
        <item x="1"/>
        <item t="default"/>
      </items>
    </pivotField>
    <pivotField axis="axisRow" compact="0" outline="0" subtotalTop="0" showAll="0" includeNewItemsInFilter="1">
      <items count="9">
        <item x="4"/>
        <item x="2"/>
        <item x="6"/>
        <item x="3"/>
        <item x="7"/>
        <item x="0"/>
        <item x="1"/>
        <item x="5"/>
        <item t="default"/>
      </items>
    </pivotField>
  </pivotFields>
  <rowFields count="2">
    <field x="1"/>
    <field x="4"/>
  </rowFields>
  <rowItems count="18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/>
    </i>
    <i>
      <x v="1"/>
      <x v="5"/>
    </i>
    <i t="default">
      <x v="1"/>
    </i>
    <i>
      <x v="2"/>
      <x/>
    </i>
    <i r="1">
      <x v="1"/>
    </i>
    <i r="1">
      <x v="2"/>
    </i>
    <i r="1">
      <x v="3"/>
    </i>
    <i r="1">
      <x v="5"/>
    </i>
    <i r="1">
      <x v="7"/>
    </i>
    <i t="default">
      <x v="2"/>
    </i>
    <i t="grand">
      <x/>
    </i>
  </rowItems>
  <colItems count="1">
    <i/>
  </colItems>
  <dataFields count="1">
    <dataField name="Cuenta de 1. ¿Al momento de elegir un Lubricante para su vehiculo cual prefiere?" fld="1" subtotal="count" baseField="0" baseItem="0"/>
  </dataFields>
  <formats count="7">
    <format dxfId="40">
      <pivotArea outline="0" fieldPosition="0"/>
    </format>
    <format dxfId="39">
      <pivotArea dataOnly="0" labelOnly="1" outline="0" fieldPosition="0">
        <references count="1">
          <reference field="1" count="0"/>
        </references>
      </pivotArea>
    </format>
    <format dxfId="38">
      <pivotArea dataOnly="0" labelOnly="1" outline="0" fieldPosition="0">
        <references count="1">
          <reference field="1" count="0" defaultSubtotal="1"/>
        </references>
      </pivotArea>
    </format>
    <format dxfId="37">
      <pivotArea dataOnly="0" labelOnly="1" grandRow="1" outline="0" fieldPosition="0"/>
    </format>
    <format dxfId="36">
      <pivotArea dataOnly="0" labelOnly="1" outline="0" fieldPosition="0">
        <references count="2">
          <reference field="1" count="1" selected="0">
            <x v="0"/>
          </reference>
          <reference field="4" count="7">
            <x v="1"/>
            <x v="2"/>
            <x v="3"/>
            <x v="4"/>
            <x v="5"/>
            <x v="6"/>
            <x v="7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1"/>
          </reference>
          <reference field="4" count="1">
            <x v="5"/>
          </reference>
        </references>
      </pivotArea>
    </format>
    <format dxfId="34">
      <pivotArea dataOnly="0" labelOnly="1" outline="0" fieldPosition="0">
        <references count="2">
          <reference field="1" count="1" selected="0">
            <x v="2"/>
          </reference>
          <reference field="4" count="6">
            <x v="0"/>
            <x v="1"/>
            <x v="2"/>
            <x v="3"/>
            <x v="5"/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128:C133" firstHeaderRow="2" firstDataRow="2" firstDataCol="2"/>
  <pivotFields count="17">
    <pivotField axis="axisRow" dataField="1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h="1" x="1"/>
        <item x="0"/>
        <item t="default"/>
      </items>
    </pivotField>
    <pivotField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>
      <items count="3">
        <item x="1"/>
        <item h="1" x="0"/>
        <item t="default"/>
      </items>
    </pivotField>
    <pivotField compact="0" outline="0" subtotalTop="0" showAll="0" includeNewItemsInFilter="1">
      <items count="3">
        <item h="1" x="0"/>
        <item x="1"/>
        <item t="default"/>
      </items>
    </pivotField>
    <pivotField compact="0" outline="0" subtotalTop="0" showAll="0" includeNewItemsInFilter="1">
      <items count="4">
        <item x="1"/>
        <item h="1"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5"/>
    <field x="0"/>
  </rowFields>
  <rowItems count="4">
    <i>
      <x v="1"/>
      <x/>
    </i>
    <i r="1">
      <x v="1"/>
    </i>
    <i t="default">
      <x v="1"/>
    </i>
    <i t="grand">
      <x/>
    </i>
  </rowItems>
  <colItems count="1">
    <i/>
  </colItems>
  <dataFields count="1">
    <dataField name="Cuenta de Gener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3"/>
  <sheetViews>
    <sheetView tabSelected="1" topLeftCell="H1" workbookViewId="0">
      <pane ySplit="3" topLeftCell="A4" activePane="bottomLeft" state="frozen"/>
      <selection pane="bottomLeft" activeCell="P4" sqref="P4:P403"/>
    </sheetView>
  </sheetViews>
  <sheetFormatPr baseColWidth="10" defaultRowHeight="15"/>
  <cols>
    <col min="1" max="1" width="17" bestFit="1" customWidth="1"/>
    <col min="2" max="2" width="10" bestFit="1" customWidth="1"/>
    <col min="3" max="3" width="24" bestFit="1" customWidth="1"/>
    <col min="4" max="4" width="13" bestFit="1" customWidth="1"/>
    <col min="5" max="5" width="13.28515625" bestFit="1" customWidth="1"/>
    <col min="6" max="6" width="26" bestFit="1" customWidth="1"/>
    <col min="7" max="7" width="11.140625" bestFit="1" customWidth="1"/>
    <col min="8" max="8" width="7.5703125" bestFit="1" customWidth="1"/>
    <col min="9" max="9" width="11.28515625" bestFit="1" customWidth="1"/>
    <col min="11" max="11" width="11.28515625" customWidth="1"/>
    <col min="12" max="12" width="13" customWidth="1"/>
    <col min="13" max="13" width="17.42578125" customWidth="1"/>
    <col min="14" max="14" width="20.85546875" bestFit="1" customWidth="1"/>
    <col min="15" max="15" width="17.5703125" bestFit="1" customWidth="1"/>
    <col min="18" max="18" width="12.28515625" customWidth="1"/>
  </cols>
  <sheetData>
    <row r="1" spans="1:19" ht="19.5" thickBot="1">
      <c r="C1" s="47" t="s">
        <v>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19" s="1" customFormat="1" ht="63.75" customHeight="1" thickBot="1">
      <c r="A2" s="3"/>
      <c r="B2" s="4"/>
      <c r="C2" s="4"/>
      <c r="D2" s="50" t="s">
        <v>4</v>
      </c>
      <c r="E2" s="51"/>
      <c r="F2" s="4"/>
      <c r="G2" s="50" t="s">
        <v>8</v>
      </c>
      <c r="H2" s="52"/>
      <c r="I2" s="52"/>
      <c r="J2" s="52"/>
      <c r="K2" s="52"/>
      <c r="L2" s="51"/>
      <c r="N2" s="29"/>
      <c r="O2" s="50" t="s">
        <v>17</v>
      </c>
      <c r="P2" s="52"/>
      <c r="Q2" s="52"/>
      <c r="R2" s="51"/>
      <c r="S2" s="2"/>
    </row>
    <row r="3" spans="1:19" s="1" customFormat="1" ht="100.5" customHeight="1" thickBot="1">
      <c r="A3" s="6" t="s">
        <v>0</v>
      </c>
      <c r="B3" s="10" t="s">
        <v>1</v>
      </c>
      <c r="C3" s="28" t="s">
        <v>3</v>
      </c>
      <c r="D3" s="10" t="s">
        <v>5</v>
      </c>
      <c r="E3" s="7" t="s">
        <v>6</v>
      </c>
      <c r="F3" s="11" t="s">
        <v>7</v>
      </c>
      <c r="G3" s="30" t="s">
        <v>9</v>
      </c>
      <c r="H3" s="12" t="s">
        <v>10</v>
      </c>
      <c r="I3" s="30" t="s">
        <v>11</v>
      </c>
      <c r="J3" s="12" t="s">
        <v>12</v>
      </c>
      <c r="K3" s="28" t="s">
        <v>13</v>
      </c>
      <c r="L3" s="11" t="s">
        <v>14</v>
      </c>
      <c r="M3" s="22" t="s">
        <v>15</v>
      </c>
      <c r="N3" s="11" t="s">
        <v>16</v>
      </c>
      <c r="O3" s="5" t="s">
        <v>18</v>
      </c>
      <c r="P3" s="11" t="s">
        <v>19</v>
      </c>
      <c r="Q3" s="5" t="s">
        <v>49</v>
      </c>
      <c r="R3" s="11" t="s">
        <v>20</v>
      </c>
    </row>
    <row r="4" spans="1:19">
      <c r="A4">
        <v>1</v>
      </c>
      <c r="B4" t="s">
        <v>21</v>
      </c>
      <c r="C4" t="s">
        <v>22</v>
      </c>
      <c r="D4" t="s">
        <v>24</v>
      </c>
      <c r="E4" t="s">
        <v>23</v>
      </c>
      <c r="F4">
        <v>5000</v>
      </c>
      <c r="G4" t="s">
        <v>9</v>
      </c>
      <c r="H4" t="s">
        <v>10</v>
      </c>
      <c r="I4" t="s">
        <v>11</v>
      </c>
      <c r="J4" t="s">
        <v>24</v>
      </c>
      <c r="K4" t="s">
        <v>24</v>
      </c>
      <c r="L4" t="s">
        <v>24</v>
      </c>
      <c r="M4" t="s">
        <v>25</v>
      </c>
      <c r="N4" t="s">
        <v>47</v>
      </c>
      <c r="O4" t="s">
        <v>69</v>
      </c>
      <c r="P4" t="s">
        <v>69</v>
      </c>
      <c r="Q4" t="s">
        <v>69</v>
      </c>
      <c r="R4" t="s">
        <v>69</v>
      </c>
    </row>
    <row r="5" spans="1:19">
      <c r="A5">
        <v>2</v>
      </c>
      <c r="B5" t="s">
        <v>26</v>
      </c>
      <c r="C5" t="s">
        <v>22</v>
      </c>
      <c r="D5" t="s">
        <v>24</v>
      </c>
      <c r="E5" t="s">
        <v>27</v>
      </c>
      <c r="F5">
        <v>6000</v>
      </c>
      <c r="G5" t="s">
        <v>9</v>
      </c>
      <c r="H5" t="s">
        <v>10</v>
      </c>
      <c r="I5" t="s">
        <v>24</v>
      </c>
      <c r="J5" t="s">
        <v>12</v>
      </c>
      <c r="K5" t="s">
        <v>24</v>
      </c>
      <c r="L5" t="s">
        <v>24</v>
      </c>
      <c r="M5" t="s">
        <v>25</v>
      </c>
      <c r="N5" t="s">
        <v>45</v>
      </c>
      <c r="O5" t="s">
        <v>70</v>
      </c>
      <c r="P5" t="s">
        <v>70</v>
      </c>
      <c r="Q5" t="s">
        <v>70</v>
      </c>
      <c r="R5" t="s">
        <v>70</v>
      </c>
    </row>
    <row r="6" spans="1:19">
      <c r="A6">
        <v>3</v>
      </c>
      <c r="B6" t="s">
        <v>26</v>
      </c>
      <c r="C6" t="s">
        <v>22</v>
      </c>
      <c r="D6" t="s">
        <v>24</v>
      </c>
      <c r="E6" t="s">
        <v>23</v>
      </c>
      <c r="F6">
        <v>5000</v>
      </c>
      <c r="G6" t="s">
        <v>9</v>
      </c>
      <c r="H6" t="s">
        <v>10</v>
      </c>
      <c r="I6" t="s">
        <v>11</v>
      </c>
      <c r="J6" t="s">
        <v>24</v>
      </c>
      <c r="K6" t="s">
        <v>24</v>
      </c>
      <c r="L6" t="s">
        <v>24</v>
      </c>
      <c r="M6" t="s">
        <v>25</v>
      </c>
      <c r="N6" t="s">
        <v>47</v>
      </c>
      <c r="O6" t="s">
        <v>70</v>
      </c>
      <c r="P6" t="s">
        <v>70</v>
      </c>
      <c r="Q6" t="s">
        <v>70</v>
      </c>
      <c r="R6" t="s">
        <v>70</v>
      </c>
    </row>
    <row r="7" spans="1:19">
      <c r="A7">
        <v>4</v>
      </c>
      <c r="B7" t="s">
        <v>21</v>
      </c>
      <c r="C7" t="s">
        <v>28</v>
      </c>
      <c r="D7" t="s">
        <v>29</v>
      </c>
      <c r="E7" t="s">
        <v>30</v>
      </c>
      <c r="F7">
        <v>5000</v>
      </c>
      <c r="G7" t="s">
        <v>9</v>
      </c>
      <c r="H7" t="s">
        <v>10</v>
      </c>
      <c r="I7" t="s">
        <v>24</v>
      </c>
      <c r="J7" t="s">
        <v>24</v>
      </c>
      <c r="K7" t="s">
        <v>13</v>
      </c>
      <c r="L7" t="s">
        <v>24</v>
      </c>
      <c r="M7" t="s">
        <v>25</v>
      </c>
      <c r="N7" t="s">
        <v>45</v>
      </c>
      <c r="O7" t="s">
        <v>70</v>
      </c>
      <c r="P7" t="s">
        <v>70</v>
      </c>
      <c r="Q7" t="s">
        <v>70</v>
      </c>
      <c r="R7" t="s">
        <v>70</v>
      </c>
    </row>
    <row r="8" spans="1:19">
      <c r="A8">
        <v>5</v>
      </c>
      <c r="B8" t="s">
        <v>26</v>
      </c>
      <c r="C8" t="s">
        <v>22</v>
      </c>
      <c r="D8" t="s">
        <v>24</v>
      </c>
      <c r="E8" t="s">
        <v>31</v>
      </c>
      <c r="F8">
        <v>5000</v>
      </c>
      <c r="G8" t="s">
        <v>9</v>
      </c>
      <c r="H8" t="s">
        <v>10</v>
      </c>
      <c r="I8" t="s">
        <v>24</v>
      </c>
      <c r="J8" t="s">
        <v>12</v>
      </c>
      <c r="K8" t="s">
        <v>24</v>
      </c>
      <c r="L8" t="s">
        <v>24</v>
      </c>
      <c r="M8" t="s">
        <v>25</v>
      </c>
      <c r="N8" t="s">
        <v>47</v>
      </c>
      <c r="O8" t="s">
        <v>70</v>
      </c>
      <c r="P8" t="s">
        <v>70</v>
      </c>
      <c r="Q8" t="s">
        <v>70</v>
      </c>
      <c r="R8" t="s">
        <v>70</v>
      </c>
    </row>
    <row r="9" spans="1:19">
      <c r="A9">
        <v>6</v>
      </c>
      <c r="B9" t="s">
        <v>26</v>
      </c>
      <c r="C9" t="s">
        <v>22</v>
      </c>
      <c r="D9" t="s">
        <v>24</v>
      </c>
      <c r="E9" t="s">
        <v>30</v>
      </c>
      <c r="F9">
        <v>5000</v>
      </c>
      <c r="G9" t="s">
        <v>9</v>
      </c>
      <c r="H9" t="s">
        <v>10</v>
      </c>
      <c r="I9" t="s">
        <v>24</v>
      </c>
      <c r="J9" t="s">
        <v>12</v>
      </c>
      <c r="K9" t="s">
        <v>24</v>
      </c>
      <c r="L9" t="s">
        <v>24</v>
      </c>
      <c r="M9" t="s">
        <v>25</v>
      </c>
      <c r="N9" t="s">
        <v>47</v>
      </c>
      <c r="O9" t="s">
        <v>70</v>
      </c>
      <c r="P9" t="s">
        <v>70</v>
      </c>
      <c r="Q9" t="s">
        <v>70</v>
      </c>
      <c r="R9" t="s">
        <v>70</v>
      </c>
    </row>
    <row r="10" spans="1:19">
      <c r="A10">
        <v>7</v>
      </c>
      <c r="B10" t="s">
        <v>26</v>
      </c>
      <c r="C10" t="s">
        <v>22</v>
      </c>
      <c r="D10" t="s">
        <v>24</v>
      </c>
      <c r="E10" t="s">
        <v>32</v>
      </c>
      <c r="F10">
        <v>5000</v>
      </c>
      <c r="G10" t="s">
        <v>9</v>
      </c>
      <c r="H10" t="s">
        <v>10</v>
      </c>
      <c r="I10" t="s">
        <v>11</v>
      </c>
      <c r="J10" t="s">
        <v>24</v>
      </c>
      <c r="K10" t="s">
        <v>24</v>
      </c>
      <c r="L10" t="s">
        <v>24</v>
      </c>
      <c r="M10" t="s">
        <v>25</v>
      </c>
      <c r="N10" t="s">
        <v>47</v>
      </c>
      <c r="O10" t="s">
        <v>70</v>
      </c>
      <c r="P10" t="s">
        <v>70</v>
      </c>
      <c r="Q10" t="s">
        <v>70</v>
      </c>
      <c r="R10" t="s">
        <v>70</v>
      </c>
    </row>
    <row r="11" spans="1:19">
      <c r="A11">
        <v>8</v>
      </c>
      <c r="B11" t="s">
        <v>26</v>
      </c>
      <c r="C11" t="s">
        <v>22</v>
      </c>
      <c r="D11" t="s">
        <v>24</v>
      </c>
      <c r="E11" t="s">
        <v>33</v>
      </c>
      <c r="F11">
        <v>5000</v>
      </c>
      <c r="G11" t="s">
        <v>9</v>
      </c>
      <c r="H11" t="s">
        <v>10</v>
      </c>
      <c r="I11" t="s">
        <v>24</v>
      </c>
      <c r="J11" t="s">
        <v>12</v>
      </c>
      <c r="K11" t="s">
        <v>24</v>
      </c>
      <c r="L11" t="s">
        <v>24</v>
      </c>
      <c r="M11" t="s">
        <v>25</v>
      </c>
      <c r="N11" t="s">
        <v>45</v>
      </c>
      <c r="O11" t="s">
        <v>70</v>
      </c>
      <c r="P11" t="s">
        <v>70</v>
      </c>
      <c r="Q11" t="s">
        <v>70</v>
      </c>
      <c r="R11" t="s">
        <v>70</v>
      </c>
    </row>
    <row r="12" spans="1:19">
      <c r="A12">
        <v>9</v>
      </c>
      <c r="B12" t="s">
        <v>26</v>
      </c>
      <c r="C12" t="s">
        <v>22</v>
      </c>
      <c r="D12" t="s">
        <v>24</v>
      </c>
      <c r="E12" t="s">
        <v>31</v>
      </c>
      <c r="F12">
        <v>5000</v>
      </c>
      <c r="G12" t="s">
        <v>9</v>
      </c>
      <c r="H12" t="s">
        <v>10</v>
      </c>
      <c r="I12" t="s">
        <v>24</v>
      </c>
      <c r="J12" t="s">
        <v>24</v>
      </c>
      <c r="K12" t="s">
        <v>13</v>
      </c>
      <c r="L12" t="s">
        <v>24</v>
      </c>
      <c r="M12" t="s">
        <v>25</v>
      </c>
      <c r="N12" t="s">
        <v>45</v>
      </c>
      <c r="O12" t="s">
        <v>69</v>
      </c>
      <c r="P12" t="s">
        <v>69</v>
      </c>
      <c r="Q12" t="s">
        <v>69</v>
      </c>
      <c r="R12" t="s">
        <v>69</v>
      </c>
    </row>
    <row r="13" spans="1:19">
      <c r="A13">
        <v>10</v>
      </c>
      <c r="B13" t="s">
        <v>26</v>
      </c>
      <c r="C13" t="s">
        <v>22</v>
      </c>
      <c r="D13" t="s">
        <v>24</v>
      </c>
      <c r="E13" t="s">
        <v>31</v>
      </c>
      <c r="F13">
        <v>5000</v>
      </c>
      <c r="G13" t="s">
        <v>9</v>
      </c>
      <c r="H13" t="s">
        <v>10</v>
      </c>
      <c r="I13" t="s">
        <v>11</v>
      </c>
      <c r="J13" t="s">
        <v>24</v>
      </c>
      <c r="K13" t="s">
        <v>24</v>
      </c>
      <c r="L13" t="s">
        <v>24</v>
      </c>
      <c r="M13" t="s">
        <v>25</v>
      </c>
      <c r="N13" t="s">
        <v>45</v>
      </c>
      <c r="O13" t="s">
        <v>70</v>
      </c>
      <c r="P13" t="s">
        <v>70</v>
      </c>
      <c r="Q13" t="s">
        <v>70</v>
      </c>
      <c r="R13" t="s">
        <v>70</v>
      </c>
    </row>
    <row r="14" spans="1:19">
      <c r="A14">
        <v>11</v>
      </c>
      <c r="B14" t="s">
        <v>26</v>
      </c>
      <c r="C14" t="s">
        <v>22</v>
      </c>
      <c r="D14" t="s">
        <v>24</v>
      </c>
      <c r="E14" t="s">
        <v>33</v>
      </c>
      <c r="F14">
        <v>5000</v>
      </c>
      <c r="G14" t="s">
        <v>9</v>
      </c>
      <c r="H14" t="s">
        <v>10</v>
      </c>
      <c r="I14" t="s">
        <v>11</v>
      </c>
      <c r="J14" t="s">
        <v>24</v>
      </c>
      <c r="K14" t="s">
        <v>24</v>
      </c>
      <c r="L14" t="s">
        <v>24</v>
      </c>
      <c r="M14" t="s">
        <v>25</v>
      </c>
      <c r="N14" t="s">
        <v>45</v>
      </c>
      <c r="O14" t="s">
        <v>70</v>
      </c>
      <c r="P14" t="s">
        <v>70</v>
      </c>
      <c r="Q14" t="s">
        <v>70</v>
      </c>
      <c r="R14" t="s">
        <v>70</v>
      </c>
    </row>
    <row r="15" spans="1:19">
      <c r="A15">
        <v>12</v>
      </c>
      <c r="B15" t="s">
        <v>26</v>
      </c>
      <c r="C15" t="s">
        <v>22</v>
      </c>
      <c r="D15" t="s">
        <v>24</v>
      </c>
      <c r="E15" t="s">
        <v>23</v>
      </c>
      <c r="F15">
        <v>5000</v>
      </c>
      <c r="G15" t="s">
        <v>9</v>
      </c>
      <c r="H15" t="s">
        <v>10</v>
      </c>
      <c r="I15" t="s">
        <v>11</v>
      </c>
      <c r="J15" t="s">
        <v>24</v>
      </c>
      <c r="K15" t="s">
        <v>24</v>
      </c>
      <c r="L15" t="s">
        <v>24</v>
      </c>
      <c r="M15" t="s">
        <v>25</v>
      </c>
      <c r="N15" t="s">
        <v>45</v>
      </c>
      <c r="O15" t="s">
        <v>70</v>
      </c>
      <c r="P15" t="s">
        <v>70</v>
      </c>
      <c r="Q15" t="s">
        <v>70</v>
      </c>
      <c r="R15" t="s">
        <v>70</v>
      </c>
    </row>
    <row r="16" spans="1:19">
      <c r="A16">
        <v>13</v>
      </c>
      <c r="B16" t="s">
        <v>21</v>
      </c>
      <c r="C16" t="s">
        <v>22</v>
      </c>
      <c r="D16" t="s">
        <v>24</v>
      </c>
      <c r="E16" t="s">
        <v>23</v>
      </c>
      <c r="F16">
        <v>5000</v>
      </c>
      <c r="G16" t="s">
        <v>9</v>
      </c>
      <c r="H16" t="s">
        <v>10</v>
      </c>
      <c r="I16" t="s">
        <v>11</v>
      </c>
      <c r="J16" t="s">
        <v>24</v>
      </c>
      <c r="K16" t="s">
        <v>24</v>
      </c>
      <c r="L16" t="s">
        <v>24</v>
      </c>
      <c r="M16" t="s">
        <v>25</v>
      </c>
      <c r="N16" t="s">
        <v>45</v>
      </c>
      <c r="O16" t="s">
        <v>70</v>
      </c>
      <c r="P16" t="s">
        <v>70</v>
      </c>
      <c r="Q16" t="s">
        <v>70</v>
      </c>
      <c r="R16" t="s">
        <v>70</v>
      </c>
    </row>
    <row r="17" spans="1:18">
      <c r="A17">
        <v>14</v>
      </c>
      <c r="B17" t="s">
        <v>21</v>
      </c>
      <c r="C17" t="s">
        <v>22</v>
      </c>
      <c r="D17" t="s">
        <v>24</v>
      </c>
      <c r="E17" t="s">
        <v>30</v>
      </c>
      <c r="F17">
        <v>5000</v>
      </c>
      <c r="G17" t="s">
        <v>9</v>
      </c>
      <c r="H17" t="s">
        <v>10</v>
      </c>
      <c r="I17" t="s">
        <v>24</v>
      </c>
      <c r="J17" t="s">
        <v>24</v>
      </c>
      <c r="K17" t="s">
        <v>13</v>
      </c>
      <c r="L17" t="s">
        <v>24</v>
      </c>
      <c r="M17" t="s">
        <v>25</v>
      </c>
      <c r="N17" t="s">
        <v>45</v>
      </c>
      <c r="O17" t="s">
        <v>69</v>
      </c>
      <c r="P17" t="s">
        <v>69</v>
      </c>
      <c r="Q17" t="s">
        <v>69</v>
      </c>
      <c r="R17" t="s">
        <v>69</v>
      </c>
    </row>
    <row r="18" spans="1:18">
      <c r="A18">
        <v>15</v>
      </c>
      <c r="B18" t="s">
        <v>26</v>
      </c>
      <c r="C18" t="s">
        <v>22</v>
      </c>
      <c r="D18" t="s">
        <v>24</v>
      </c>
      <c r="E18" t="s">
        <v>23</v>
      </c>
      <c r="F18">
        <v>5000</v>
      </c>
      <c r="G18" t="s">
        <v>9</v>
      </c>
      <c r="H18" t="s">
        <v>10</v>
      </c>
      <c r="I18" t="s">
        <v>11</v>
      </c>
      <c r="J18" t="s">
        <v>24</v>
      </c>
      <c r="K18" t="s">
        <v>24</v>
      </c>
      <c r="L18" t="s">
        <v>24</v>
      </c>
      <c r="M18" t="s">
        <v>25</v>
      </c>
      <c r="N18" t="s">
        <v>45</v>
      </c>
      <c r="O18" t="s">
        <v>70</v>
      </c>
      <c r="P18" t="s">
        <v>70</v>
      </c>
      <c r="Q18" t="s">
        <v>70</v>
      </c>
      <c r="R18" t="s">
        <v>70</v>
      </c>
    </row>
    <row r="19" spans="1:18">
      <c r="A19">
        <v>16</v>
      </c>
      <c r="B19" t="s">
        <v>26</v>
      </c>
      <c r="C19" t="s">
        <v>22</v>
      </c>
      <c r="D19" t="s">
        <v>24</v>
      </c>
      <c r="E19" t="s">
        <v>27</v>
      </c>
      <c r="F19">
        <v>6000</v>
      </c>
      <c r="G19" t="s">
        <v>9</v>
      </c>
      <c r="H19" t="s">
        <v>10</v>
      </c>
      <c r="I19" t="s">
        <v>24</v>
      </c>
      <c r="J19" t="s">
        <v>12</v>
      </c>
      <c r="K19" t="s">
        <v>24</v>
      </c>
      <c r="L19" t="s">
        <v>24</v>
      </c>
      <c r="M19" t="s">
        <v>25</v>
      </c>
      <c r="N19" t="s">
        <v>45</v>
      </c>
      <c r="O19" t="s">
        <v>70</v>
      </c>
      <c r="P19" t="s">
        <v>70</v>
      </c>
      <c r="Q19" t="s">
        <v>70</v>
      </c>
      <c r="R19" t="s">
        <v>70</v>
      </c>
    </row>
    <row r="20" spans="1:18">
      <c r="A20">
        <v>17</v>
      </c>
      <c r="B20" t="s">
        <v>26</v>
      </c>
      <c r="C20" t="s">
        <v>28</v>
      </c>
      <c r="D20" t="s">
        <v>34</v>
      </c>
      <c r="E20" t="s">
        <v>32</v>
      </c>
      <c r="F20">
        <v>5000</v>
      </c>
      <c r="G20" t="s">
        <v>9</v>
      </c>
      <c r="H20" t="s">
        <v>10</v>
      </c>
      <c r="I20" t="s">
        <v>11</v>
      </c>
      <c r="J20" t="s">
        <v>24</v>
      </c>
      <c r="K20" t="s">
        <v>24</v>
      </c>
      <c r="L20" t="s">
        <v>24</v>
      </c>
      <c r="M20" t="s">
        <v>25</v>
      </c>
      <c r="N20" t="s">
        <v>45</v>
      </c>
      <c r="O20" t="s">
        <v>70</v>
      </c>
      <c r="P20" t="s">
        <v>70</v>
      </c>
      <c r="Q20" t="s">
        <v>70</v>
      </c>
      <c r="R20" t="s">
        <v>70</v>
      </c>
    </row>
    <row r="21" spans="1:18">
      <c r="A21">
        <v>18</v>
      </c>
      <c r="B21" t="s">
        <v>26</v>
      </c>
      <c r="C21" t="s">
        <v>22</v>
      </c>
      <c r="D21" t="s">
        <v>24</v>
      </c>
      <c r="E21" t="s">
        <v>23</v>
      </c>
      <c r="F21">
        <v>5000</v>
      </c>
      <c r="G21" t="s">
        <v>9</v>
      </c>
      <c r="H21" t="s">
        <v>10</v>
      </c>
      <c r="I21" t="s">
        <v>11</v>
      </c>
      <c r="J21" t="s">
        <v>24</v>
      </c>
      <c r="K21" t="s">
        <v>24</v>
      </c>
      <c r="L21" t="s">
        <v>24</v>
      </c>
      <c r="M21" t="s">
        <v>25</v>
      </c>
      <c r="N21" t="s">
        <v>45</v>
      </c>
      <c r="O21" t="s">
        <v>69</v>
      </c>
      <c r="P21" t="s">
        <v>69</v>
      </c>
      <c r="Q21" t="s">
        <v>69</v>
      </c>
      <c r="R21" t="s">
        <v>69</v>
      </c>
    </row>
    <row r="22" spans="1:18">
      <c r="A22">
        <v>19</v>
      </c>
      <c r="B22" t="s">
        <v>26</v>
      </c>
      <c r="C22" t="s">
        <v>22</v>
      </c>
      <c r="D22" t="s">
        <v>24</v>
      </c>
      <c r="E22" t="s">
        <v>35</v>
      </c>
      <c r="F22">
        <v>5000</v>
      </c>
      <c r="G22" t="s">
        <v>9</v>
      </c>
      <c r="H22" t="s">
        <v>10</v>
      </c>
      <c r="I22" t="s">
        <v>24</v>
      </c>
      <c r="J22" t="s">
        <v>12</v>
      </c>
      <c r="K22" t="s">
        <v>24</v>
      </c>
      <c r="L22" t="s">
        <v>24</v>
      </c>
      <c r="M22" t="s">
        <v>25</v>
      </c>
      <c r="N22" t="s">
        <v>45</v>
      </c>
      <c r="O22" t="s">
        <v>70</v>
      </c>
      <c r="P22" t="s">
        <v>70</v>
      </c>
      <c r="Q22" t="s">
        <v>70</v>
      </c>
      <c r="R22" t="s">
        <v>70</v>
      </c>
    </row>
    <row r="23" spans="1:18">
      <c r="A23">
        <v>21</v>
      </c>
      <c r="B23" t="s">
        <v>26</v>
      </c>
      <c r="C23" t="s">
        <v>22</v>
      </c>
      <c r="D23" t="s">
        <v>24</v>
      </c>
      <c r="E23" t="s">
        <v>31</v>
      </c>
      <c r="F23">
        <v>5000</v>
      </c>
      <c r="G23" t="s">
        <v>9</v>
      </c>
      <c r="H23" t="s">
        <v>10</v>
      </c>
      <c r="I23" t="s">
        <v>24</v>
      </c>
      <c r="J23" t="s">
        <v>12</v>
      </c>
      <c r="K23" t="s">
        <v>24</v>
      </c>
      <c r="L23" t="s">
        <v>24</v>
      </c>
      <c r="M23" t="s">
        <v>25</v>
      </c>
      <c r="N23" t="s">
        <v>45</v>
      </c>
      <c r="O23" t="s">
        <v>70</v>
      </c>
      <c r="P23" t="s">
        <v>70</v>
      </c>
      <c r="Q23" t="s">
        <v>70</v>
      </c>
      <c r="R23" t="s">
        <v>70</v>
      </c>
    </row>
    <row r="24" spans="1:18">
      <c r="A24">
        <v>22</v>
      </c>
      <c r="B24" t="s">
        <v>21</v>
      </c>
      <c r="C24" t="s">
        <v>22</v>
      </c>
      <c r="D24" t="s">
        <v>24</v>
      </c>
      <c r="E24" t="s">
        <v>23</v>
      </c>
      <c r="F24">
        <v>5000</v>
      </c>
      <c r="G24" t="s">
        <v>9</v>
      </c>
      <c r="H24" t="s">
        <v>10</v>
      </c>
      <c r="I24" t="s">
        <v>24</v>
      </c>
      <c r="J24" t="s">
        <v>24</v>
      </c>
      <c r="K24" t="s">
        <v>13</v>
      </c>
      <c r="L24" t="s">
        <v>24</v>
      </c>
      <c r="M24" t="s">
        <v>25</v>
      </c>
      <c r="N24" t="s">
        <v>47</v>
      </c>
      <c r="O24" t="s">
        <v>70</v>
      </c>
      <c r="P24" t="s">
        <v>70</v>
      </c>
      <c r="Q24" t="s">
        <v>70</v>
      </c>
      <c r="R24" t="s">
        <v>70</v>
      </c>
    </row>
    <row r="25" spans="1:18">
      <c r="A25">
        <v>23</v>
      </c>
      <c r="B25" t="s">
        <v>26</v>
      </c>
      <c r="C25" t="s">
        <v>22</v>
      </c>
      <c r="D25" t="s">
        <v>24</v>
      </c>
      <c r="E25" t="s">
        <v>31</v>
      </c>
      <c r="F25">
        <v>5000</v>
      </c>
      <c r="G25" t="s">
        <v>9</v>
      </c>
      <c r="H25" t="s">
        <v>10</v>
      </c>
      <c r="I25" t="s">
        <v>24</v>
      </c>
      <c r="J25" t="s">
        <v>12</v>
      </c>
      <c r="K25" t="s">
        <v>24</v>
      </c>
      <c r="L25" t="s">
        <v>24</v>
      </c>
      <c r="M25" t="s">
        <v>25</v>
      </c>
      <c r="N25" t="s">
        <v>45</v>
      </c>
      <c r="O25" t="s">
        <v>70</v>
      </c>
      <c r="P25" t="s">
        <v>70</v>
      </c>
      <c r="Q25" t="s">
        <v>70</v>
      </c>
      <c r="R25" t="s">
        <v>70</v>
      </c>
    </row>
    <row r="26" spans="1:18">
      <c r="A26">
        <v>24</v>
      </c>
      <c r="B26" t="s">
        <v>26</v>
      </c>
      <c r="C26" t="s">
        <v>22</v>
      </c>
      <c r="D26" t="s">
        <v>24</v>
      </c>
      <c r="E26" t="s">
        <v>33</v>
      </c>
      <c r="F26">
        <v>5000</v>
      </c>
      <c r="G26" t="s">
        <v>9</v>
      </c>
      <c r="H26" t="s">
        <v>10</v>
      </c>
      <c r="I26" t="s">
        <v>11</v>
      </c>
      <c r="J26" t="s">
        <v>24</v>
      </c>
      <c r="K26" t="s">
        <v>24</v>
      </c>
      <c r="L26" t="s">
        <v>24</v>
      </c>
      <c r="M26" t="s">
        <v>25</v>
      </c>
      <c r="N26" t="s">
        <v>45</v>
      </c>
      <c r="O26" t="s">
        <v>70</v>
      </c>
      <c r="P26" t="s">
        <v>70</v>
      </c>
      <c r="Q26" t="s">
        <v>70</v>
      </c>
      <c r="R26" t="s">
        <v>70</v>
      </c>
    </row>
    <row r="27" spans="1:18">
      <c r="A27">
        <v>25</v>
      </c>
      <c r="B27" t="s">
        <v>26</v>
      </c>
      <c r="C27" t="s">
        <v>22</v>
      </c>
      <c r="D27" t="s">
        <v>24</v>
      </c>
      <c r="E27" t="s">
        <v>23</v>
      </c>
      <c r="F27">
        <v>5000</v>
      </c>
      <c r="G27" t="s">
        <v>9</v>
      </c>
      <c r="H27" t="s">
        <v>10</v>
      </c>
      <c r="I27" t="s">
        <v>24</v>
      </c>
      <c r="J27" t="s">
        <v>24</v>
      </c>
      <c r="K27" t="s">
        <v>13</v>
      </c>
      <c r="L27" t="s">
        <v>24</v>
      </c>
      <c r="M27" t="s">
        <v>25</v>
      </c>
      <c r="N27" t="s">
        <v>45</v>
      </c>
      <c r="O27" t="s">
        <v>70</v>
      </c>
      <c r="P27" t="s">
        <v>70</v>
      </c>
      <c r="Q27" t="s">
        <v>70</v>
      </c>
      <c r="R27" t="s">
        <v>70</v>
      </c>
    </row>
    <row r="28" spans="1:18">
      <c r="A28">
        <v>26</v>
      </c>
      <c r="B28" t="s">
        <v>26</v>
      </c>
      <c r="C28" t="s">
        <v>22</v>
      </c>
      <c r="D28" t="s">
        <v>24</v>
      </c>
      <c r="E28" t="s">
        <v>35</v>
      </c>
      <c r="F28">
        <v>5000</v>
      </c>
      <c r="G28" t="s">
        <v>9</v>
      </c>
      <c r="H28" t="s">
        <v>10</v>
      </c>
      <c r="I28" t="s">
        <v>11</v>
      </c>
      <c r="J28" t="s">
        <v>24</v>
      </c>
      <c r="K28" t="s">
        <v>24</v>
      </c>
      <c r="L28" t="s">
        <v>24</v>
      </c>
      <c r="M28" t="s">
        <v>25</v>
      </c>
      <c r="N28" t="s">
        <v>45</v>
      </c>
      <c r="O28" t="s">
        <v>70</v>
      </c>
      <c r="P28" t="s">
        <v>70</v>
      </c>
      <c r="Q28" t="s">
        <v>70</v>
      </c>
      <c r="R28" t="s">
        <v>70</v>
      </c>
    </row>
    <row r="29" spans="1:18">
      <c r="A29">
        <v>27</v>
      </c>
      <c r="B29" t="s">
        <v>26</v>
      </c>
      <c r="C29" t="s">
        <v>22</v>
      </c>
      <c r="D29" t="s">
        <v>24</v>
      </c>
      <c r="E29" t="s">
        <v>27</v>
      </c>
      <c r="F29">
        <v>6000</v>
      </c>
      <c r="G29" t="s">
        <v>9</v>
      </c>
      <c r="H29" t="s">
        <v>10</v>
      </c>
      <c r="I29" t="s">
        <v>24</v>
      </c>
      <c r="J29" t="s">
        <v>12</v>
      </c>
      <c r="K29" t="s">
        <v>24</v>
      </c>
      <c r="L29" t="s">
        <v>24</v>
      </c>
      <c r="M29" t="s">
        <v>25</v>
      </c>
      <c r="N29" t="s">
        <v>45</v>
      </c>
      <c r="O29" t="s">
        <v>70</v>
      </c>
      <c r="P29" t="s">
        <v>70</v>
      </c>
      <c r="Q29" t="s">
        <v>70</v>
      </c>
      <c r="R29" t="s">
        <v>70</v>
      </c>
    </row>
    <row r="30" spans="1:18">
      <c r="A30">
        <v>28</v>
      </c>
      <c r="B30" t="s">
        <v>26</v>
      </c>
      <c r="C30" t="s">
        <v>22</v>
      </c>
      <c r="D30" t="s">
        <v>24</v>
      </c>
      <c r="E30" t="s">
        <v>27</v>
      </c>
      <c r="F30">
        <v>6000</v>
      </c>
      <c r="G30" t="s">
        <v>9</v>
      </c>
      <c r="H30" t="s">
        <v>10</v>
      </c>
      <c r="I30" t="s">
        <v>24</v>
      </c>
      <c r="J30" t="s">
        <v>12</v>
      </c>
      <c r="K30" t="s">
        <v>24</v>
      </c>
      <c r="L30" t="s">
        <v>24</v>
      </c>
      <c r="M30" t="s">
        <v>25</v>
      </c>
      <c r="N30" t="s">
        <v>45</v>
      </c>
      <c r="O30" t="s">
        <v>69</v>
      </c>
      <c r="P30" t="s">
        <v>69</v>
      </c>
      <c r="Q30" t="s">
        <v>69</v>
      </c>
      <c r="R30" t="s">
        <v>69</v>
      </c>
    </row>
    <row r="31" spans="1:18">
      <c r="A31">
        <v>29</v>
      </c>
      <c r="B31" t="s">
        <v>26</v>
      </c>
      <c r="C31" t="s">
        <v>22</v>
      </c>
      <c r="D31" t="s">
        <v>24</v>
      </c>
      <c r="E31" t="s">
        <v>30</v>
      </c>
      <c r="F31">
        <v>5000</v>
      </c>
      <c r="G31" t="s">
        <v>9</v>
      </c>
      <c r="H31" t="s">
        <v>10</v>
      </c>
      <c r="I31" t="s">
        <v>24</v>
      </c>
      <c r="J31" t="s">
        <v>12</v>
      </c>
      <c r="K31" t="s">
        <v>24</v>
      </c>
      <c r="L31" t="s">
        <v>24</v>
      </c>
      <c r="M31" t="s">
        <v>25</v>
      </c>
      <c r="N31" t="s">
        <v>45</v>
      </c>
      <c r="O31" t="s">
        <v>70</v>
      </c>
      <c r="P31" t="s">
        <v>70</v>
      </c>
      <c r="Q31" t="s">
        <v>70</v>
      </c>
      <c r="R31" t="s">
        <v>70</v>
      </c>
    </row>
    <row r="32" spans="1:18">
      <c r="A32">
        <v>30</v>
      </c>
      <c r="B32" t="s">
        <v>21</v>
      </c>
      <c r="C32" t="s">
        <v>22</v>
      </c>
      <c r="D32" t="s">
        <v>24</v>
      </c>
      <c r="E32" t="s">
        <v>32</v>
      </c>
      <c r="F32">
        <v>5000</v>
      </c>
      <c r="G32" t="s">
        <v>9</v>
      </c>
      <c r="H32" t="s">
        <v>10</v>
      </c>
      <c r="I32" t="s">
        <v>11</v>
      </c>
      <c r="J32" t="s">
        <v>24</v>
      </c>
      <c r="K32" t="s">
        <v>24</v>
      </c>
      <c r="L32" t="s">
        <v>24</v>
      </c>
      <c r="M32" t="s">
        <v>25</v>
      </c>
      <c r="N32" t="s">
        <v>45</v>
      </c>
      <c r="O32" t="s">
        <v>70</v>
      </c>
      <c r="P32" t="s">
        <v>70</v>
      </c>
      <c r="Q32" t="s">
        <v>70</v>
      </c>
      <c r="R32" t="s">
        <v>70</v>
      </c>
    </row>
    <row r="33" spans="1:18">
      <c r="A33">
        <v>31</v>
      </c>
      <c r="B33" t="s">
        <v>21</v>
      </c>
      <c r="C33" t="s">
        <v>28</v>
      </c>
      <c r="D33" t="s">
        <v>34</v>
      </c>
      <c r="E33" t="s">
        <v>31</v>
      </c>
      <c r="F33">
        <v>5000</v>
      </c>
      <c r="G33" t="s">
        <v>9</v>
      </c>
      <c r="H33" t="s">
        <v>10</v>
      </c>
      <c r="I33" t="s">
        <v>11</v>
      </c>
      <c r="J33" t="s">
        <v>24</v>
      </c>
      <c r="K33" t="s">
        <v>24</v>
      </c>
      <c r="L33" t="s">
        <v>24</v>
      </c>
      <c r="M33" t="s">
        <v>25</v>
      </c>
      <c r="N33" t="s">
        <v>47</v>
      </c>
      <c r="O33" t="s">
        <v>69</v>
      </c>
      <c r="P33" t="s">
        <v>69</v>
      </c>
      <c r="Q33" t="s">
        <v>69</v>
      </c>
      <c r="R33" t="s">
        <v>69</v>
      </c>
    </row>
    <row r="34" spans="1:18">
      <c r="A34">
        <v>32</v>
      </c>
      <c r="B34" t="s">
        <v>26</v>
      </c>
      <c r="C34" t="s">
        <v>22</v>
      </c>
      <c r="D34" t="s">
        <v>24</v>
      </c>
      <c r="E34" t="s">
        <v>33</v>
      </c>
      <c r="F34">
        <v>5000</v>
      </c>
      <c r="G34" t="s">
        <v>9</v>
      </c>
      <c r="H34" t="s">
        <v>10</v>
      </c>
      <c r="I34" t="s">
        <v>24</v>
      </c>
      <c r="J34" t="s">
        <v>12</v>
      </c>
      <c r="K34" t="s">
        <v>24</v>
      </c>
      <c r="L34" t="s">
        <v>24</v>
      </c>
      <c r="M34" t="s">
        <v>25</v>
      </c>
      <c r="N34" t="s">
        <v>45</v>
      </c>
      <c r="O34" t="s">
        <v>70</v>
      </c>
      <c r="P34" t="s">
        <v>70</v>
      </c>
      <c r="Q34" t="s">
        <v>70</v>
      </c>
      <c r="R34" t="s">
        <v>70</v>
      </c>
    </row>
    <row r="35" spans="1:18">
      <c r="A35">
        <v>33</v>
      </c>
      <c r="B35" t="s">
        <v>26</v>
      </c>
      <c r="C35" t="s">
        <v>22</v>
      </c>
      <c r="D35" t="s">
        <v>24</v>
      </c>
      <c r="E35" t="s">
        <v>23</v>
      </c>
      <c r="F35">
        <v>5000</v>
      </c>
      <c r="G35" t="s">
        <v>9</v>
      </c>
      <c r="H35" t="s">
        <v>10</v>
      </c>
      <c r="I35" t="s">
        <v>24</v>
      </c>
      <c r="J35" t="s">
        <v>12</v>
      </c>
      <c r="K35" t="s">
        <v>24</v>
      </c>
      <c r="L35" t="s">
        <v>24</v>
      </c>
      <c r="M35" t="s">
        <v>25</v>
      </c>
      <c r="N35" t="s">
        <v>47</v>
      </c>
      <c r="O35" t="s">
        <v>70</v>
      </c>
      <c r="P35" t="s">
        <v>70</v>
      </c>
      <c r="Q35" t="s">
        <v>70</v>
      </c>
      <c r="R35" t="s">
        <v>70</v>
      </c>
    </row>
    <row r="36" spans="1:18">
      <c r="A36">
        <v>34</v>
      </c>
      <c r="B36" t="s">
        <v>26</v>
      </c>
      <c r="C36" t="s">
        <v>22</v>
      </c>
      <c r="D36" t="s">
        <v>24</v>
      </c>
      <c r="E36" t="s">
        <v>31</v>
      </c>
      <c r="F36">
        <v>5000</v>
      </c>
      <c r="G36" t="s">
        <v>9</v>
      </c>
      <c r="H36" t="s">
        <v>10</v>
      </c>
      <c r="I36" t="s">
        <v>24</v>
      </c>
      <c r="J36" t="s">
        <v>12</v>
      </c>
      <c r="K36" t="s">
        <v>24</v>
      </c>
      <c r="L36" t="s">
        <v>24</v>
      </c>
      <c r="M36" t="s">
        <v>25</v>
      </c>
      <c r="N36" t="s">
        <v>45</v>
      </c>
      <c r="O36" t="s">
        <v>70</v>
      </c>
      <c r="P36" t="s">
        <v>70</v>
      </c>
      <c r="Q36" t="s">
        <v>70</v>
      </c>
      <c r="R36" t="s">
        <v>70</v>
      </c>
    </row>
    <row r="37" spans="1:18">
      <c r="A37">
        <v>35</v>
      </c>
      <c r="B37" t="s">
        <v>26</v>
      </c>
      <c r="C37" t="s">
        <v>22</v>
      </c>
      <c r="D37" t="s">
        <v>24</v>
      </c>
      <c r="E37" t="s">
        <v>27</v>
      </c>
      <c r="F37">
        <v>6000</v>
      </c>
      <c r="G37" t="s">
        <v>9</v>
      </c>
      <c r="H37" t="s">
        <v>10</v>
      </c>
      <c r="I37" t="s">
        <v>24</v>
      </c>
      <c r="J37" t="s">
        <v>12</v>
      </c>
      <c r="K37" t="s">
        <v>24</v>
      </c>
      <c r="L37" t="s">
        <v>24</v>
      </c>
      <c r="M37" t="s">
        <v>25</v>
      </c>
      <c r="N37" t="s">
        <v>45</v>
      </c>
      <c r="O37" t="s">
        <v>70</v>
      </c>
      <c r="P37" t="s">
        <v>70</v>
      </c>
      <c r="Q37" t="s">
        <v>70</v>
      </c>
      <c r="R37" t="s">
        <v>70</v>
      </c>
    </row>
    <row r="38" spans="1:18">
      <c r="A38">
        <v>36</v>
      </c>
      <c r="B38" t="s">
        <v>21</v>
      </c>
      <c r="C38" t="s">
        <v>28</v>
      </c>
      <c r="D38" t="s">
        <v>34</v>
      </c>
      <c r="E38" t="s">
        <v>32</v>
      </c>
      <c r="F38">
        <v>5000</v>
      </c>
      <c r="G38" t="s">
        <v>9</v>
      </c>
      <c r="H38" t="s">
        <v>10</v>
      </c>
      <c r="I38" t="s">
        <v>24</v>
      </c>
      <c r="J38" t="s">
        <v>12</v>
      </c>
      <c r="K38" t="s">
        <v>24</v>
      </c>
      <c r="L38" t="s">
        <v>24</v>
      </c>
      <c r="M38" t="s">
        <v>25</v>
      </c>
      <c r="N38" t="s">
        <v>45</v>
      </c>
      <c r="O38" t="s">
        <v>70</v>
      </c>
      <c r="P38" t="s">
        <v>70</v>
      </c>
      <c r="Q38" t="s">
        <v>70</v>
      </c>
      <c r="R38" t="s">
        <v>70</v>
      </c>
    </row>
    <row r="39" spans="1:18">
      <c r="A39">
        <v>37</v>
      </c>
      <c r="B39" t="s">
        <v>26</v>
      </c>
      <c r="C39" t="s">
        <v>22</v>
      </c>
      <c r="D39" t="s">
        <v>24</v>
      </c>
      <c r="E39" t="s">
        <v>35</v>
      </c>
      <c r="F39">
        <v>5000</v>
      </c>
      <c r="G39" t="s">
        <v>9</v>
      </c>
      <c r="H39" t="s">
        <v>10</v>
      </c>
      <c r="I39" t="s">
        <v>24</v>
      </c>
      <c r="J39" t="s">
        <v>12</v>
      </c>
      <c r="K39" t="s">
        <v>24</v>
      </c>
      <c r="L39" t="s">
        <v>24</v>
      </c>
      <c r="M39" t="s">
        <v>25</v>
      </c>
      <c r="N39" t="s">
        <v>45</v>
      </c>
      <c r="O39" t="s">
        <v>70</v>
      </c>
      <c r="P39" t="s">
        <v>70</v>
      </c>
      <c r="Q39" t="s">
        <v>70</v>
      </c>
      <c r="R39" t="s">
        <v>70</v>
      </c>
    </row>
    <row r="40" spans="1:18">
      <c r="A40">
        <v>38</v>
      </c>
      <c r="B40" t="s">
        <v>26</v>
      </c>
      <c r="C40" t="s">
        <v>22</v>
      </c>
      <c r="D40" t="s">
        <v>24</v>
      </c>
      <c r="E40" t="s">
        <v>27</v>
      </c>
      <c r="F40">
        <v>6000</v>
      </c>
      <c r="G40" t="s">
        <v>9</v>
      </c>
      <c r="H40" t="s">
        <v>10</v>
      </c>
      <c r="I40" t="s">
        <v>24</v>
      </c>
      <c r="J40" t="s">
        <v>12</v>
      </c>
      <c r="K40" t="s">
        <v>24</v>
      </c>
      <c r="L40" t="s">
        <v>24</v>
      </c>
      <c r="M40" t="s">
        <v>25</v>
      </c>
      <c r="N40" t="s">
        <v>45</v>
      </c>
      <c r="O40" t="s">
        <v>70</v>
      </c>
      <c r="P40" t="s">
        <v>70</v>
      </c>
      <c r="Q40" t="s">
        <v>70</v>
      </c>
      <c r="R40" t="s">
        <v>70</v>
      </c>
    </row>
    <row r="41" spans="1:18">
      <c r="A41">
        <v>39</v>
      </c>
      <c r="B41" t="s">
        <v>26</v>
      </c>
      <c r="C41" t="s">
        <v>22</v>
      </c>
      <c r="D41" t="s">
        <v>24</v>
      </c>
      <c r="E41" t="s">
        <v>23</v>
      </c>
      <c r="F41">
        <v>5000</v>
      </c>
      <c r="G41" t="s">
        <v>9</v>
      </c>
      <c r="H41" t="s">
        <v>10</v>
      </c>
      <c r="I41" t="s">
        <v>11</v>
      </c>
      <c r="J41" t="s">
        <v>24</v>
      </c>
      <c r="K41" t="s">
        <v>24</v>
      </c>
      <c r="L41" t="s">
        <v>24</v>
      </c>
      <c r="M41" t="s">
        <v>25</v>
      </c>
      <c r="N41" t="s">
        <v>45</v>
      </c>
      <c r="O41" t="s">
        <v>70</v>
      </c>
      <c r="P41" t="s">
        <v>70</v>
      </c>
      <c r="Q41" t="s">
        <v>70</v>
      </c>
      <c r="R41" t="s">
        <v>70</v>
      </c>
    </row>
    <row r="42" spans="1:18">
      <c r="A42">
        <v>40</v>
      </c>
      <c r="B42" t="s">
        <v>26</v>
      </c>
      <c r="C42" t="s">
        <v>22</v>
      </c>
      <c r="D42" t="s">
        <v>24</v>
      </c>
      <c r="E42" t="s">
        <v>33</v>
      </c>
      <c r="F42">
        <v>5000</v>
      </c>
      <c r="G42" t="s">
        <v>9</v>
      </c>
      <c r="H42" t="s">
        <v>10</v>
      </c>
      <c r="I42" t="s">
        <v>11</v>
      </c>
      <c r="J42" t="s">
        <v>24</v>
      </c>
      <c r="K42" t="s">
        <v>24</v>
      </c>
      <c r="L42" t="s">
        <v>24</v>
      </c>
      <c r="M42" t="s">
        <v>25</v>
      </c>
      <c r="N42" t="s">
        <v>45</v>
      </c>
      <c r="O42" t="s">
        <v>70</v>
      </c>
      <c r="P42" t="s">
        <v>70</v>
      </c>
      <c r="Q42" t="s">
        <v>70</v>
      </c>
      <c r="R42" t="s">
        <v>70</v>
      </c>
    </row>
    <row r="43" spans="1:18">
      <c r="A43">
        <v>41</v>
      </c>
      <c r="B43" t="s">
        <v>26</v>
      </c>
      <c r="C43" t="s">
        <v>22</v>
      </c>
      <c r="D43" t="s">
        <v>24</v>
      </c>
      <c r="E43" t="s">
        <v>31</v>
      </c>
      <c r="F43">
        <v>5000</v>
      </c>
      <c r="G43" t="s">
        <v>9</v>
      </c>
      <c r="H43" t="s">
        <v>10</v>
      </c>
      <c r="I43" t="s">
        <v>24</v>
      </c>
      <c r="J43" t="s">
        <v>12</v>
      </c>
      <c r="K43" t="s">
        <v>24</v>
      </c>
      <c r="L43" t="s">
        <v>24</v>
      </c>
      <c r="M43" t="s">
        <v>25</v>
      </c>
      <c r="N43" t="s">
        <v>45</v>
      </c>
      <c r="O43" t="s">
        <v>70</v>
      </c>
      <c r="P43" t="s">
        <v>70</v>
      </c>
      <c r="Q43" t="s">
        <v>70</v>
      </c>
      <c r="R43" t="s">
        <v>70</v>
      </c>
    </row>
    <row r="44" spans="1:18">
      <c r="A44">
        <v>42</v>
      </c>
      <c r="B44" t="s">
        <v>21</v>
      </c>
      <c r="C44" t="s">
        <v>22</v>
      </c>
      <c r="D44" t="s">
        <v>24</v>
      </c>
      <c r="E44" t="s">
        <v>23</v>
      </c>
      <c r="F44">
        <v>5000</v>
      </c>
      <c r="G44" t="s">
        <v>9</v>
      </c>
      <c r="H44" t="s">
        <v>10</v>
      </c>
      <c r="I44" t="s">
        <v>11</v>
      </c>
      <c r="J44" t="s">
        <v>24</v>
      </c>
      <c r="K44" t="s">
        <v>24</v>
      </c>
      <c r="L44" t="s">
        <v>24</v>
      </c>
      <c r="M44" t="s">
        <v>25</v>
      </c>
      <c r="N44" t="s">
        <v>47</v>
      </c>
      <c r="O44" t="s">
        <v>70</v>
      </c>
      <c r="P44" t="s">
        <v>70</v>
      </c>
      <c r="Q44" t="s">
        <v>70</v>
      </c>
      <c r="R44" t="s">
        <v>70</v>
      </c>
    </row>
    <row r="45" spans="1:18">
      <c r="A45">
        <v>43</v>
      </c>
      <c r="B45" t="s">
        <v>26</v>
      </c>
      <c r="C45" t="s">
        <v>22</v>
      </c>
      <c r="D45" t="s">
        <v>24</v>
      </c>
      <c r="E45" t="s">
        <v>32</v>
      </c>
      <c r="F45">
        <v>5000</v>
      </c>
      <c r="G45" t="s">
        <v>9</v>
      </c>
      <c r="H45" t="s">
        <v>10</v>
      </c>
      <c r="I45" t="s">
        <v>24</v>
      </c>
      <c r="J45" t="s">
        <v>24</v>
      </c>
      <c r="K45" t="s">
        <v>13</v>
      </c>
      <c r="L45" t="s">
        <v>24</v>
      </c>
      <c r="M45" t="s">
        <v>25</v>
      </c>
      <c r="N45" t="s">
        <v>47</v>
      </c>
      <c r="O45" t="s">
        <v>70</v>
      </c>
      <c r="P45" t="s">
        <v>70</v>
      </c>
      <c r="Q45" t="s">
        <v>70</v>
      </c>
      <c r="R45" t="s">
        <v>70</v>
      </c>
    </row>
    <row r="46" spans="1:18">
      <c r="A46">
        <v>44</v>
      </c>
      <c r="B46" t="s">
        <v>26</v>
      </c>
      <c r="C46" t="s">
        <v>22</v>
      </c>
      <c r="D46" t="s">
        <v>24</v>
      </c>
      <c r="E46" t="s">
        <v>33</v>
      </c>
      <c r="F46">
        <v>5000</v>
      </c>
      <c r="G46" t="s">
        <v>9</v>
      </c>
      <c r="H46" t="s">
        <v>10</v>
      </c>
      <c r="I46" t="s">
        <v>11</v>
      </c>
      <c r="J46" t="s">
        <v>24</v>
      </c>
      <c r="K46" t="s">
        <v>24</v>
      </c>
      <c r="L46" t="s">
        <v>24</v>
      </c>
      <c r="M46" t="s">
        <v>25</v>
      </c>
      <c r="N46" t="s">
        <v>45</v>
      </c>
      <c r="O46" t="s">
        <v>70</v>
      </c>
      <c r="P46" t="s">
        <v>70</v>
      </c>
      <c r="Q46" t="s">
        <v>70</v>
      </c>
      <c r="R46" t="s">
        <v>70</v>
      </c>
    </row>
    <row r="47" spans="1:18">
      <c r="A47">
        <v>45</v>
      </c>
      <c r="B47" t="s">
        <v>26</v>
      </c>
      <c r="C47" t="s">
        <v>22</v>
      </c>
      <c r="D47" t="s">
        <v>24</v>
      </c>
      <c r="E47" t="s">
        <v>23</v>
      </c>
      <c r="F47">
        <v>5000</v>
      </c>
      <c r="G47" t="s">
        <v>9</v>
      </c>
      <c r="H47" t="s">
        <v>10</v>
      </c>
      <c r="I47" t="s">
        <v>24</v>
      </c>
      <c r="J47" t="s">
        <v>12</v>
      </c>
      <c r="K47" t="s">
        <v>24</v>
      </c>
      <c r="L47" t="s">
        <v>24</v>
      </c>
      <c r="M47" t="s">
        <v>25</v>
      </c>
      <c r="N47" t="s">
        <v>45</v>
      </c>
      <c r="O47" t="s">
        <v>70</v>
      </c>
      <c r="P47" t="s">
        <v>70</v>
      </c>
      <c r="Q47" t="s">
        <v>70</v>
      </c>
      <c r="R47" t="s">
        <v>69</v>
      </c>
    </row>
    <row r="48" spans="1:18">
      <c r="A48">
        <v>46</v>
      </c>
      <c r="B48" t="s">
        <v>26</v>
      </c>
      <c r="C48" t="s">
        <v>22</v>
      </c>
      <c r="D48" t="s">
        <v>24</v>
      </c>
      <c r="E48" t="s">
        <v>31</v>
      </c>
      <c r="F48">
        <v>5000</v>
      </c>
      <c r="G48" t="s">
        <v>9</v>
      </c>
      <c r="H48" t="s">
        <v>10</v>
      </c>
      <c r="I48" t="s">
        <v>24</v>
      </c>
      <c r="J48" t="s">
        <v>12</v>
      </c>
      <c r="K48" t="s">
        <v>24</v>
      </c>
      <c r="L48" t="s">
        <v>24</v>
      </c>
      <c r="M48" t="s">
        <v>25</v>
      </c>
      <c r="N48" t="s">
        <v>45</v>
      </c>
      <c r="O48" t="s">
        <v>70</v>
      </c>
      <c r="P48" t="s">
        <v>70</v>
      </c>
      <c r="Q48" t="s">
        <v>70</v>
      </c>
      <c r="R48" t="s">
        <v>70</v>
      </c>
    </row>
    <row r="49" spans="1:18">
      <c r="A49">
        <v>48</v>
      </c>
      <c r="B49" t="s">
        <v>21</v>
      </c>
      <c r="C49" t="s">
        <v>22</v>
      </c>
      <c r="D49" t="s">
        <v>24</v>
      </c>
      <c r="E49" t="s">
        <v>30</v>
      </c>
      <c r="F49">
        <v>5000</v>
      </c>
      <c r="G49" t="s">
        <v>9</v>
      </c>
      <c r="H49" t="s">
        <v>10</v>
      </c>
      <c r="I49" t="s">
        <v>24</v>
      </c>
      <c r="J49" t="s">
        <v>12</v>
      </c>
      <c r="K49" t="s">
        <v>24</v>
      </c>
      <c r="L49" t="s">
        <v>24</v>
      </c>
      <c r="M49" t="s">
        <v>25</v>
      </c>
      <c r="N49" t="s">
        <v>47</v>
      </c>
      <c r="O49" t="s">
        <v>70</v>
      </c>
      <c r="P49" t="s">
        <v>70</v>
      </c>
      <c r="Q49" t="s">
        <v>70</v>
      </c>
      <c r="R49" t="s">
        <v>70</v>
      </c>
    </row>
    <row r="50" spans="1:18">
      <c r="A50">
        <v>49</v>
      </c>
      <c r="B50" t="s">
        <v>26</v>
      </c>
      <c r="C50" t="s">
        <v>28</v>
      </c>
      <c r="D50" t="s">
        <v>34</v>
      </c>
      <c r="E50" t="s">
        <v>23</v>
      </c>
      <c r="F50">
        <v>5000</v>
      </c>
      <c r="G50" t="s">
        <v>9</v>
      </c>
      <c r="H50" t="s">
        <v>10</v>
      </c>
      <c r="I50" t="s">
        <v>24</v>
      </c>
      <c r="J50" t="s">
        <v>12</v>
      </c>
      <c r="K50" t="s">
        <v>24</v>
      </c>
      <c r="L50" t="s">
        <v>24</v>
      </c>
      <c r="M50" t="s">
        <v>25</v>
      </c>
      <c r="N50" t="s">
        <v>45</v>
      </c>
      <c r="O50" t="s">
        <v>70</v>
      </c>
      <c r="P50" t="s">
        <v>70</v>
      </c>
      <c r="Q50" t="s">
        <v>70</v>
      </c>
      <c r="R50" t="s">
        <v>70</v>
      </c>
    </row>
    <row r="51" spans="1:18">
      <c r="A51">
        <v>50</v>
      </c>
      <c r="B51" t="s">
        <v>26</v>
      </c>
      <c r="C51" t="s">
        <v>22</v>
      </c>
      <c r="D51" t="s">
        <v>24</v>
      </c>
      <c r="E51" t="s">
        <v>31</v>
      </c>
      <c r="F51">
        <v>5000</v>
      </c>
      <c r="G51" t="s">
        <v>9</v>
      </c>
      <c r="H51" t="s">
        <v>10</v>
      </c>
      <c r="I51" t="s">
        <v>24</v>
      </c>
      <c r="J51" t="s">
        <v>12</v>
      </c>
      <c r="K51" t="s">
        <v>24</v>
      </c>
      <c r="L51" t="s">
        <v>24</v>
      </c>
      <c r="M51" t="s">
        <v>25</v>
      </c>
      <c r="N51" t="s">
        <v>45</v>
      </c>
      <c r="O51" t="s">
        <v>70</v>
      </c>
      <c r="P51" t="s">
        <v>70</v>
      </c>
      <c r="Q51" t="s">
        <v>70</v>
      </c>
      <c r="R51" t="s">
        <v>70</v>
      </c>
    </row>
    <row r="52" spans="1:18">
      <c r="A52">
        <v>51</v>
      </c>
      <c r="B52" t="s">
        <v>26</v>
      </c>
      <c r="C52" t="s">
        <v>22</v>
      </c>
      <c r="D52" t="s">
        <v>24</v>
      </c>
      <c r="E52" t="s">
        <v>31</v>
      </c>
      <c r="F52">
        <v>5000</v>
      </c>
      <c r="G52" t="s">
        <v>9</v>
      </c>
      <c r="H52" t="s">
        <v>10</v>
      </c>
      <c r="I52" t="s">
        <v>11</v>
      </c>
      <c r="J52" t="s">
        <v>24</v>
      </c>
      <c r="K52" t="s">
        <v>24</v>
      </c>
      <c r="L52" t="s">
        <v>24</v>
      </c>
      <c r="M52" t="s">
        <v>25</v>
      </c>
      <c r="N52" t="s">
        <v>45</v>
      </c>
      <c r="O52" t="s">
        <v>69</v>
      </c>
      <c r="P52" t="s">
        <v>69</v>
      </c>
      <c r="Q52" t="s">
        <v>69</v>
      </c>
      <c r="R52" t="s">
        <v>69</v>
      </c>
    </row>
    <row r="53" spans="1:18">
      <c r="A53">
        <v>52</v>
      </c>
      <c r="B53" t="s">
        <v>26</v>
      </c>
      <c r="C53" t="s">
        <v>22</v>
      </c>
      <c r="D53" t="s">
        <v>24</v>
      </c>
      <c r="E53" t="s">
        <v>31</v>
      </c>
      <c r="F53">
        <v>5000</v>
      </c>
      <c r="G53" t="s">
        <v>9</v>
      </c>
      <c r="H53" t="s">
        <v>10</v>
      </c>
      <c r="I53" t="s">
        <v>11</v>
      </c>
      <c r="J53" t="s">
        <v>24</v>
      </c>
      <c r="K53" t="s">
        <v>24</v>
      </c>
      <c r="L53" t="s">
        <v>24</v>
      </c>
      <c r="M53" t="s">
        <v>25</v>
      </c>
      <c r="N53" t="s">
        <v>47</v>
      </c>
      <c r="O53" t="s">
        <v>70</v>
      </c>
      <c r="P53" t="s">
        <v>70</v>
      </c>
      <c r="Q53" t="s">
        <v>70</v>
      </c>
      <c r="R53" t="s">
        <v>70</v>
      </c>
    </row>
    <row r="54" spans="1:18">
      <c r="A54">
        <v>53</v>
      </c>
      <c r="B54" t="s">
        <v>21</v>
      </c>
      <c r="C54" t="s">
        <v>22</v>
      </c>
      <c r="D54" t="s">
        <v>24</v>
      </c>
      <c r="E54" t="s">
        <v>32</v>
      </c>
      <c r="F54">
        <v>5000</v>
      </c>
      <c r="G54" t="s">
        <v>9</v>
      </c>
      <c r="H54" t="s">
        <v>10</v>
      </c>
      <c r="I54" t="s">
        <v>24</v>
      </c>
      <c r="J54" t="s">
        <v>12</v>
      </c>
      <c r="K54" t="s">
        <v>24</v>
      </c>
      <c r="L54" t="s">
        <v>24</v>
      </c>
      <c r="M54" t="s">
        <v>25</v>
      </c>
      <c r="N54" t="s">
        <v>45</v>
      </c>
      <c r="O54" t="s">
        <v>70</v>
      </c>
      <c r="P54" t="s">
        <v>70</v>
      </c>
      <c r="Q54" t="s">
        <v>70</v>
      </c>
      <c r="R54" t="s">
        <v>70</v>
      </c>
    </row>
    <row r="55" spans="1:18">
      <c r="A55">
        <v>54</v>
      </c>
      <c r="B55" t="s">
        <v>26</v>
      </c>
      <c r="C55" t="s">
        <v>22</v>
      </c>
      <c r="D55" t="s">
        <v>24</v>
      </c>
      <c r="E55" t="s">
        <v>27</v>
      </c>
      <c r="F55">
        <v>6000</v>
      </c>
      <c r="G55" t="s">
        <v>9</v>
      </c>
      <c r="H55" t="s">
        <v>10</v>
      </c>
      <c r="I55" t="s">
        <v>24</v>
      </c>
      <c r="J55" t="s">
        <v>12</v>
      </c>
      <c r="K55" t="s">
        <v>24</v>
      </c>
      <c r="L55" t="s">
        <v>24</v>
      </c>
      <c r="M55" t="s">
        <v>25</v>
      </c>
      <c r="N55" t="s">
        <v>45</v>
      </c>
      <c r="O55" t="s">
        <v>70</v>
      </c>
      <c r="P55" t="s">
        <v>69</v>
      </c>
      <c r="Q55" t="s">
        <v>70</v>
      </c>
      <c r="R55" t="s">
        <v>69</v>
      </c>
    </row>
    <row r="56" spans="1:18">
      <c r="A56">
        <v>55</v>
      </c>
      <c r="B56" t="s">
        <v>26</v>
      </c>
      <c r="C56" t="s">
        <v>22</v>
      </c>
      <c r="D56" t="s">
        <v>24</v>
      </c>
      <c r="E56" t="s">
        <v>30</v>
      </c>
      <c r="F56">
        <v>5000</v>
      </c>
      <c r="G56" t="s">
        <v>9</v>
      </c>
      <c r="H56" t="s">
        <v>10</v>
      </c>
      <c r="I56" t="s">
        <v>24</v>
      </c>
      <c r="J56" t="s">
        <v>12</v>
      </c>
      <c r="K56" t="s">
        <v>24</v>
      </c>
      <c r="L56" t="s">
        <v>24</v>
      </c>
      <c r="M56" t="s">
        <v>25</v>
      </c>
      <c r="N56" t="s">
        <v>45</v>
      </c>
      <c r="O56" t="s">
        <v>70</v>
      </c>
      <c r="P56" t="s">
        <v>70</v>
      </c>
      <c r="Q56" t="s">
        <v>70</v>
      </c>
      <c r="R56" t="s">
        <v>70</v>
      </c>
    </row>
    <row r="57" spans="1:18">
      <c r="A57">
        <v>56</v>
      </c>
      <c r="B57" t="s">
        <v>26</v>
      </c>
      <c r="C57" t="s">
        <v>22</v>
      </c>
      <c r="D57" t="s">
        <v>24</v>
      </c>
      <c r="E57" t="s">
        <v>33</v>
      </c>
      <c r="F57">
        <v>5000</v>
      </c>
      <c r="G57" t="s">
        <v>9</v>
      </c>
      <c r="H57" t="s">
        <v>10</v>
      </c>
      <c r="I57" t="s">
        <v>24</v>
      </c>
      <c r="J57" t="s">
        <v>12</v>
      </c>
      <c r="K57" t="s">
        <v>24</v>
      </c>
      <c r="L57" t="s">
        <v>24</v>
      </c>
      <c r="M57" t="s">
        <v>25</v>
      </c>
      <c r="N57" t="s">
        <v>47</v>
      </c>
      <c r="O57" t="s">
        <v>70</v>
      </c>
      <c r="P57" t="s">
        <v>70</v>
      </c>
      <c r="Q57" t="s">
        <v>70</v>
      </c>
      <c r="R57" t="s">
        <v>70</v>
      </c>
    </row>
    <row r="58" spans="1:18">
      <c r="A58">
        <v>57</v>
      </c>
      <c r="B58" t="s">
        <v>26</v>
      </c>
      <c r="C58" t="s">
        <v>22</v>
      </c>
      <c r="D58" t="s">
        <v>24</v>
      </c>
      <c r="E58" t="s">
        <v>31</v>
      </c>
      <c r="F58">
        <v>5000</v>
      </c>
      <c r="G58" t="s">
        <v>9</v>
      </c>
      <c r="H58" t="s">
        <v>10</v>
      </c>
      <c r="I58" t="s">
        <v>11</v>
      </c>
      <c r="J58" t="s">
        <v>24</v>
      </c>
      <c r="K58" t="s">
        <v>24</v>
      </c>
      <c r="L58" t="s">
        <v>24</v>
      </c>
      <c r="M58" t="s">
        <v>25</v>
      </c>
      <c r="N58" t="s">
        <v>47</v>
      </c>
      <c r="O58" t="s">
        <v>70</v>
      </c>
      <c r="P58" t="s">
        <v>70</v>
      </c>
      <c r="Q58" t="s">
        <v>70</v>
      </c>
      <c r="R58" t="s">
        <v>70</v>
      </c>
    </row>
    <row r="59" spans="1:18">
      <c r="A59">
        <v>58</v>
      </c>
      <c r="B59" t="s">
        <v>26</v>
      </c>
      <c r="C59" t="s">
        <v>22</v>
      </c>
      <c r="D59" t="s">
        <v>24</v>
      </c>
      <c r="E59" t="s">
        <v>27</v>
      </c>
      <c r="F59">
        <v>6000</v>
      </c>
      <c r="G59" t="s">
        <v>9</v>
      </c>
      <c r="H59" t="s">
        <v>10</v>
      </c>
      <c r="I59" t="s">
        <v>24</v>
      </c>
      <c r="J59" t="s">
        <v>12</v>
      </c>
      <c r="K59" t="s">
        <v>24</v>
      </c>
      <c r="L59" t="s">
        <v>24</v>
      </c>
      <c r="M59" t="s">
        <v>25</v>
      </c>
      <c r="N59" t="s">
        <v>45</v>
      </c>
      <c r="O59" t="s">
        <v>70</v>
      </c>
      <c r="P59" t="s">
        <v>70</v>
      </c>
      <c r="Q59" t="s">
        <v>70</v>
      </c>
      <c r="R59" t="s">
        <v>69</v>
      </c>
    </row>
    <row r="60" spans="1:18">
      <c r="A60">
        <v>59</v>
      </c>
      <c r="B60" t="s">
        <v>26</v>
      </c>
      <c r="C60" t="s">
        <v>22</v>
      </c>
      <c r="D60" t="s">
        <v>24</v>
      </c>
      <c r="E60" t="s">
        <v>27</v>
      </c>
      <c r="F60">
        <v>6000</v>
      </c>
      <c r="G60" t="s">
        <v>9</v>
      </c>
      <c r="H60" t="s">
        <v>10</v>
      </c>
      <c r="I60" t="s">
        <v>24</v>
      </c>
      <c r="J60" t="s">
        <v>12</v>
      </c>
      <c r="K60" t="s">
        <v>24</v>
      </c>
      <c r="L60" t="s">
        <v>24</v>
      </c>
      <c r="M60" t="s">
        <v>25</v>
      </c>
      <c r="N60" t="s">
        <v>45</v>
      </c>
      <c r="O60" t="s">
        <v>70</v>
      </c>
      <c r="P60" t="s">
        <v>70</v>
      </c>
      <c r="Q60" t="s">
        <v>70</v>
      </c>
      <c r="R60" t="s">
        <v>70</v>
      </c>
    </row>
    <row r="61" spans="1:18">
      <c r="A61">
        <v>60</v>
      </c>
      <c r="B61" t="s">
        <v>26</v>
      </c>
      <c r="C61" t="s">
        <v>37</v>
      </c>
      <c r="D61" t="s">
        <v>34</v>
      </c>
      <c r="E61" t="s">
        <v>24</v>
      </c>
      <c r="F61">
        <v>5000</v>
      </c>
      <c r="G61" t="s">
        <v>9</v>
      </c>
      <c r="H61" t="s">
        <v>10</v>
      </c>
      <c r="I61" t="s">
        <v>24</v>
      </c>
      <c r="J61" t="s">
        <v>12</v>
      </c>
      <c r="K61" t="s">
        <v>24</v>
      </c>
      <c r="L61" t="s">
        <v>24</v>
      </c>
      <c r="M61" t="s">
        <v>25</v>
      </c>
      <c r="N61" t="s">
        <v>45</v>
      </c>
      <c r="O61" t="s">
        <v>70</v>
      </c>
      <c r="P61" t="s">
        <v>70</v>
      </c>
      <c r="Q61" t="s">
        <v>70</v>
      </c>
      <c r="R61" t="s">
        <v>70</v>
      </c>
    </row>
    <row r="62" spans="1:18">
      <c r="A62">
        <v>62</v>
      </c>
      <c r="B62" t="s">
        <v>26</v>
      </c>
      <c r="C62" t="s">
        <v>22</v>
      </c>
      <c r="D62" t="s">
        <v>24</v>
      </c>
      <c r="E62" t="s">
        <v>23</v>
      </c>
      <c r="F62">
        <v>5000</v>
      </c>
      <c r="G62" t="s">
        <v>9</v>
      </c>
      <c r="H62" t="s">
        <v>10</v>
      </c>
      <c r="I62" t="s">
        <v>11</v>
      </c>
      <c r="J62" t="s">
        <v>24</v>
      </c>
      <c r="K62" t="s">
        <v>24</v>
      </c>
      <c r="L62" t="s">
        <v>24</v>
      </c>
      <c r="M62" t="s">
        <v>25</v>
      </c>
      <c r="N62" t="s">
        <v>45</v>
      </c>
      <c r="O62" t="s">
        <v>70</v>
      </c>
      <c r="P62" t="s">
        <v>70</v>
      </c>
      <c r="Q62" t="s">
        <v>70</v>
      </c>
      <c r="R62" t="s">
        <v>69</v>
      </c>
    </row>
    <row r="63" spans="1:18">
      <c r="A63">
        <v>63</v>
      </c>
      <c r="B63" t="s">
        <v>26</v>
      </c>
      <c r="C63" t="s">
        <v>37</v>
      </c>
      <c r="D63" t="s">
        <v>29</v>
      </c>
      <c r="E63" t="s">
        <v>24</v>
      </c>
      <c r="F63">
        <v>5000</v>
      </c>
      <c r="G63" t="s">
        <v>9</v>
      </c>
      <c r="H63" t="s">
        <v>10</v>
      </c>
      <c r="I63" t="s">
        <v>24</v>
      </c>
      <c r="J63" t="s">
        <v>24</v>
      </c>
      <c r="K63" t="s">
        <v>24</v>
      </c>
      <c r="L63" t="s">
        <v>24</v>
      </c>
      <c r="M63" t="s">
        <v>25</v>
      </c>
      <c r="N63" t="s">
        <v>47</v>
      </c>
      <c r="O63" t="s">
        <v>70</v>
      </c>
      <c r="P63" t="s">
        <v>70</v>
      </c>
      <c r="Q63" t="s">
        <v>70</v>
      </c>
      <c r="R63" t="s">
        <v>69</v>
      </c>
    </row>
    <row r="64" spans="1:18">
      <c r="A64">
        <v>64</v>
      </c>
      <c r="B64" t="s">
        <v>26</v>
      </c>
      <c r="C64" t="s">
        <v>22</v>
      </c>
      <c r="D64" t="s">
        <v>24</v>
      </c>
      <c r="E64" t="s">
        <v>23</v>
      </c>
      <c r="F64">
        <v>5000</v>
      </c>
      <c r="G64" t="s">
        <v>9</v>
      </c>
      <c r="H64" t="s">
        <v>10</v>
      </c>
      <c r="I64" t="s">
        <v>11</v>
      </c>
      <c r="J64" t="s">
        <v>24</v>
      </c>
      <c r="K64" t="s">
        <v>24</v>
      </c>
      <c r="L64" t="s">
        <v>24</v>
      </c>
      <c r="M64" t="s">
        <v>25</v>
      </c>
      <c r="N64" t="s">
        <v>45</v>
      </c>
      <c r="O64" t="s">
        <v>70</v>
      </c>
      <c r="P64" t="s">
        <v>70</v>
      </c>
      <c r="Q64" t="s">
        <v>70</v>
      </c>
      <c r="R64" t="s">
        <v>70</v>
      </c>
    </row>
    <row r="65" spans="1:18">
      <c r="A65">
        <v>66</v>
      </c>
      <c r="B65" t="s">
        <v>26</v>
      </c>
      <c r="C65" t="s">
        <v>22</v>
      </c>
      <c r="D65" t="s">
        <v>24</v>
      </c>
      <c r="E65" t="s">
        <v>30</v>
      </c>
      <c r="F65">
        <v>5000</v>
      </c>
      <c r="G65" t="s">
        <v>9</v>
      </c>
      <c r="H65" t="s">
        <v>10</v>
      </c>
      <c r="I65" t="s">
        <v>24</v>
      </c>
      <c r="J65" t="s">
        <v>12</v>
      </c>
      <c r="K65" t="s">
        <v>24</v>
      </c>
      <c r="L65" t="s">
        <v>24</v>
      </c>
      <c r="M65" t="s">
        <v>25</v>
      </c>
      <c r="N65" t="s">
        <v>45</v>
      </c>
      <c r="O65" t="s">
        <v>70</v>
      </c>
      <c r="P65" t="s">
        <v>70</v>
      </c>
      <c r="Q65" t="s">
        <v>70</v>
      </c>
      <c r="R65" t="s">
        <v>70</v>
      </c>
    </row>
    <row r="66" spans="1:18">
      <c r="A66">
        <v>67</v>
      </c>
      <c r="B66" t="s">
        <v>26</v>
      </c>
      <c r="C66" t="s">
        <v>22</v>
      </c>
      <c r="D66" t="s">
        <v>24</v>
      </c>
      <c r="E66" t="s">
        <v>32</v>
      </c>
      <c r="F66">
        <v>5000</v>
      </c>
      <c r="G66" t="s">
        <v>9</v>
      </c>
      <c r="H66" t="s">
        <v>10</v>
      </c>
      <c r="I66" t="s">
        <v>24</v>
      </c>
      <c r="J66" t="s">
        <v>24</v>
      </c>
      <c r="K66" t="s">
        <v>13</v>
      </c>
      <c r="L66" t="s">
        <v>24</v>
      </c>
      <c r="M66" t="s">
        <v>25</v>
      </c>
      <c r="N66" t="s">
        <v>47</v>
      </c>
      <c r="O66" t="s">
        <v>70</v>
      </c>
      <c r="P66" t="s">
        <v>70</v>
      </c>
      <c r="Q66" t="s">
        <v>70</v>
      </c>
      <c r="R66" t="s">
        <v>70</v>
      </c>
    </row>
    <row r="67" spans="1:18">
      <c r="A67">
        <v>68</v>
      </c>
      <c r="B67" t="s">
        <v>26</v>
      </c>
      <c r="C67" t="s">
        <v>22</v>
      </c>
      <c r="D67" t="s">
        <v>24</v>
      </c>
      <c r="E67" t="s">
        <v>23</v>
      </c>
      <c r="F67">
        <v>5000</v>
      </c>
      <c r="G67" t="s">
        <v>9</v>
      </c>
      <c r="H67" t="s">
        <v>10</v>
      </c>
      <c r="I67" t="s">
        <v>11</v>
      </c>
      <c r="J67" t="s">
        <v>24</v>
      </c>
      <c r="K67" t="s">
        <v>24</v>
      </c>
      <c r="L67" t="s">
        <v>24</v>
      </c>
      <c r="M67" t="s">
        <v>25</v>
      </c>
      <c r="N67" t="s">
        <v>45</v>
      </c>
      <c r="O67" t="s">
        <v>70</v>
      </c>
      <c r="P67" t="s">
        <v>70</v>
      </c>
      <c r="Q67" t="s">
        <v>70</v>
      </c>
      <c r="R67" t="s">
        <v>70</v>
      </c>
    </row>
    <row r="68" spans="1:18">
      <c r="A68">
        <v>69</v>
      </c>
      <c r="B68" t="s">
        <v>26</v>
      </c>
      <c r="C68" t="s">
        <v>22</v>
      </c>
      <c r="D68" t="s">
        <v>24</v>
      </c>
      <c r="E68" t="s">
        <v>23</v>
      </c>
      <c r="F68">
        <v>5000</v>
      </c>
      <c r="G68" t="s">
        <v>9</v>
      </c>
      <c r="H68" t="s">
        <v>10</v>
      </c>
      <c r="I68" t="s">
        <v>24</v>
      </c>
      <c r="J68" t="s">
        <v>12</v>
      </c>
      <c r="K68" t="s">
        <v>24</v>
      </c>
      <c r="L68" t="s">
        <v>24</v>
      </c>
      <c r="M68" t="s">
        <v>25</v>
      </c>
      <c r="N68" t="s">
        <v>45</v>
      </c>
      <c r="O68" t="s">
        <v>70</v>
      </c>
      <c r="P68" t="s">
        <v>70</v>
      </c>
      <c r="Q68" t="s">
        <v>70</v>
      </c>
      <c r="R68" t="s">
        <v>70</v>
      </c>
    </row>
    <row r="69" spans="1:18">
      <c r="A69">
        <v>70</v>
      </c>
      <c r="B69" t="s">
        <v>26</v>
      </c>
      <c r="C69" t="s">
        <v>22</v>
      </c>
      <c r="D69" t="s">
        <v>24</v>
      </c>
      <c r="E69" t="s">
        <v>23</v>
      </c>
      <c r="F69">
        <v>5000</v>
      </c>
      <c r="G69" t="s">
        <v>9</v>
      </c>
      <c r="H69" t="s">
        <v>10</v>
      </c>
      <c r="I69" t="s">
        <v>24</v>
      </c>
      <c r="J69" t="s">
        <v>12</v>
      </c>
      <c r="K69" t="s">
        <v>24</v>
      </c>
      <c r="L69" t="s">
        <v>24</v>
      </c>
      <c r="M69" t="s">
        <v>25</v>
      </c>
      <c r="N69" t="s">
        <v>45</v>
      </c>
      <c r="O69" t="s">
        <v>70</v>
      </c>
      <c r="P69" t="s">
        <v>70</v>
      </c>
      <c r="Q69" t="s">
        <v>70</v>
      </c>
      <c r="R69" t="s">
        <v>70</v>
      </c>
    </row>
    <row r="70" spans="1:18">
      <c r="A70">
        <v>71</v>
      </c>
      <c r="B70" t="s">
        <v>26</v>
      </c>
      <c r="C70" t="s">
        <v>22</v>
      </c>
      <c r="D70" t="s">
        <v>24</v>
      </c>
      <c r="E70" t="s">
        <v>23</v>
      </c>
      <c r="F70">
        <v>5000</v>
      </c>
      <c r="G70" t="s">
        <v>9</v>
      </c>
      <c r="H70" t="s">
        <v>10</v>
      </c>
      <c r="I70" t="s">
        <v>11</v>
      </c>
      <c r="J70" t="s">
        <v>24</v>
      </c>
      <c r="K70" t="s">
        <v>24</v>
      </c>
      <c r="L70" t="s">
        <v>24</v>
      </c>
      <c r="M70" t="s">
        <v>25</v>
      </c>
      <c r="N70" t="s">
        <v>45</v>
      </c>
      <c r="O70" t="s">
        <v>70</v>
      </c>
      <c r="P70" t="s">
        <v>70</v>
      </c>
      <c r="Q70" t="s">
        <v>70</v>
      </c>
      <c r="R70" t="s">
        <v>70</v>
      </c>
    </row>
    <row r="71" spans="1:18">
      <c r="A71">
        <v>72</v>
      </c>
      <c r="B71" t="s">
        <v>21</v>
      </c>
      <c r="C71" t="s">
        <v>22</v>
      </c>
      <c r="D71" t="s">
        <v>24</v>
      </c>
      <c r="E71" t="s">
        <v>32</v>
      </c>
      <c r="F71">
        <v>5000</v>
      </c>
      <c r="G71" t="s">
        <v>9</v>
      </c>
      <c r="H71" t="s">
        <v>10</v>
      </c>
      <c r="I71" t="s">
        <v>24</v>
      </c>
      <c r="J71" t="s">
        <v>24</v>
      </c>
      <c r="K71" t="s">
        <v>13</v>
      </c>
      <c r="L71" t="s">
        <v>24</v>
      </c>
      <c r="M71" t="s">
        <v>25</v>
      </c>
      <c r="N71" t="s">
        <v>47</v>
      </c>
      <c r="O71" t="s">
        <v>69</v>
      </c>
      <c r="P71" t="s">
        <v>69</v>
      </c>
      <c r="Q71" t="s">
        <v>69</v>
      </c>
      <c r="R71" t="s">
        <v>69</v>
      </c>
    </row>
    <row r="72" spans="1:18">
      <c r="A72">
        <v>73</v>
      </c>
      <c r="B72" t="s">
        <v>26</v>
      </c>
      <c r="C72" t="s">
        <v>22</v>
      </c>
      <c r="D72" t="s">
        <v>24</v>
      </c>
      <c r="E72" t="s">
        <v>31</v>
      </c>
      <c r="F72">
        <v>5000</v>
      </c>
      <c r="G72" t="s">
        <v>9</v>
      </c>
      <c r="H72" t="s">
        <v>10</v>
      </c>
      <c r="I72" t="s">
        <v>24</v>
      </c>
      <c r="J72" t="s">
        <v>12</v>
      </c>
      <c r="K72" t="s">
        <v>24</v>
      </c>
      <c r="L72" t="s">
        <v>24</v>
      </c>
      <c r="M72" t="s">
        <v>25</v>
      </c>
      <c r="N72" t="s">
        <v>45</v>
      </c>
      <c r="O72" t="s">
        <v>70</v>
      </c>
      <c r="P72" t="s">
        <v>70</v>
      </c>
      <c r="Q72" t="s">
        <v>70</v>
      </c>
      <c r="R72" t="s">
        <v>70</v>
      </c>
    </row>
    <row r="73" spans="1:18">
      <c r="A73">
        <v>74</v>
      </c>
      <c r="B73" t="s">
        <v>26</v>
      </c>
      <c r="C73" t="s">
        <v>22</v>
      </c>
      <c r="D73" t="s">
        <v>24</v>
      </c>
      <c r="E73" t="s">
        <v>23</v>
      </c>
      <c r="F73">
        <v>5000</v>
      </c>
      <c r="G73" t="s">
        <v>9</v>
      </c>
      <c r="H73" t="s">
        <v>10</v>
      </c>
      <c r="I73" t="s">
        <v>11</v>
      </c>
      <c r="J73" t="s">
        <v>24</v>
      </c>
      <c r="K73" t="s">
        <v>24</v>
      </c>
      <c r="L73" t="s">
        <v>24</v>
      </c>
      <c r="M73" t="s">
        <v>25</v>
      </c>
      <c r="N73" t="s">
        <v>45</v>
      </c>
      <c r="O73" t="s">
        <v>70</v>
      </c>
      <c r="P73" t="s">
        <v>70</v>
      </c>
      <c r="Q73" t="s">
        <v>70</v>
      </c>
      <c r="R73" t="s">
        <v>70</v>
      </c>
    </row>
    <row r="74" spans="1:18">
      <c r="A74">
        <v>75</v>
      </c>
      <c r="B74" t="s">
        <v>26</v>
      </c>
      <c r="C74" t="s">
        <v>22</v>
      </c>
      <c r="D74" t="s">
        <v>24</v>
      </c>
      <c r="E74" t="s">
        <v>31</v>
      </c>
      <c r="F74">
        <v>5000</v>
      </c>
      <c r="G74" t="s">
        <v>9</v>
      </c>
      <c r="H74" t="s">
        <v>10</v>
      </c>
      <c r="I74" t="s">
        <v>24</v>
      </c>
      <c r="J74" t="s">
        <v>12</v>
      </c>
      <c r="K74" t="s">
        <v>24</v>
      </c>
      <c r="L74" t="s">
        <v>24</v>
      </c>
      <c r="M74" t="s">
        <v>25</v>
      </c>
      <c r="N74" t="s">
        <v>45</v>
      </c>
      <c r="O74" t="s">
        <v>70</v>
      </c>
      <c r="P74" t="s">
        <v>70</v>
      </c>
      <c r="Q74" t="s">
        <v>70</v>
      </c>
      <c r="R74" t="s">
        <v>70</v>
      </c>
    </row>
    <row r="75" spans="1:18">
      <c r="A75">
        <v>76</v>
      </c>
      <c r="B75" t="s">
        <v>21</v>
      </c>
      <c r="C75" t="s">
        <v>22</v>
      </c>
      <c r="D75" t="s">
        <v>24</v>
      </c>
      <c r="E75" t="s">
        <v>31</v>
      </c>
      <c r="F75">
        <v>5000</v>
      </c>
      <c r="G75" t="s">
        <v>9</v>
      </c>
      <c r="H75" t="s">
        <v>10</v>
      </c>
      <c r="I75" t="s">
        <v>24</v>
      </c>
      <c r="J75" t="s">
        <v>24</v>
      </c>
      <c r="K75" t="s">
        <v>13</v>
      </c>
      <c r="L75" t="s">
        <v>24</v>
      </c>
      <c r="M75" t="s">
        <v>25</v>
      </c>
      <c r="N75" t="s">
        <v>45</v>
      </c>
      <c r="O75" t="s">
        <v>70</v>
      </c>
      <c r="P75" t="s">
        <v>70</v>
      </c>
      <c r="Q75" t="s">
        <v>70</v>
      </c>
      <c r="R75" t="s">
        <v>70</v>
      </c>
    </row>
    <row r="76" spans="1:18">
      <c r="A76">
        <v>77</v>
      </c>
      <c r="B76" t="s">
        <v>26</v>
      </c>
      <c r="C76" t="s">
        <v>22</v>
      </c>
      <c r="D76" t="s">
        <v>24</v>
      </c>
      <c r="E76" t="s">
        <v>23</v>
      </c>
      <c r="F76">
        <v>5000</v>
      </c>
      <c r="G76" t="s">
        <v>9</v>
      </c>
      <c r="H76" t="s">
        <v>10</v>
      </c>
      <c r="I76" t="s">
        <v>24</v>
      </c>
      <c r="J76" t="s">
        <v>12</v>
      </c>
      <c r="K76" t="s">
        <v>24</v>
      </c>
      <c r="L76" t="s">
        <v>24</v>
      </c>
      <c r="M76" t="s">
        <v>25</v>
      </c>
      <c r="N76" t="s">
        <v>45</v>
      </c>
      <c r="O76" t="s">
        <v>70</v>
      </c>
      <c r="P76" t="s">
        <v>70</v>
      </c>
      <c r="Q76" t="s">
        <v>70</v>
      </c>
      <c r="R76" t="s">
        <v>70</v>
      </c>
    </row>
    <row r="77" spans="1:18">
      <c r="A77">
        <v>78</v>
      </c>
      <c r="B77" t="s">
        <v>26</v>
      </c>
      <c r="C77" t="s">
        <v>22</v>
      </c>
      <c r="D77" t="s">
        <v>24</v>
      </c>
      <c r="E77" t="s">
        <v>23</v>
      </c>
      <c r="F77">
        <v>5000</v>
      </c>
      <c r="G77" t="s">
        <v>9</v>
      </c>
      <c r="H77" t="s">
        <v>10</v>
      </c>
      <c r="I77" t="s">
        <v>11</v>
      </c>
      <c r="J77" t="s">
        <v>24</v>
      </c>
      <c r="K77" t="s">
        <v>24</v>
      </c>
      <c r="L77" t="s">
        <v>24</v>
      </c>
      <c r="M77" t="s">
        <v>25</v>
      </c>
      <c r="N77" t="s">
        <v>45</v>
      </c>
      <c r="O77" t="s">
        <v>70</v>
      </c>
      <c r="P77" t="s">
        <v>70</v>
      </c>
      <c r="Q77" t="s">
        <v>70</v>
      </c>
      <c r="R77" t="s">
        <v>70</v>
      </c>
    </row>
    <row r="78" spans="1:18">
      <c r="A78">
        <v>79</v>
      </c>
      <c r="B78" t="s">
        <v>26</v>
      </c>
      <c r="C78" t="s">
        <v>28</v>
      </c>
      <c r="D78" t="s">
        <v>34</v>
      </c>
      <c r="E78" t="s">
        <v>31</v>
      </c>
      <c r="F78">
        <v>5000</v>
      </c>
      <c r="G78" t="s">
        <v>9</v>
      </c>
      <c r="H78" t="s">
        <v>10</v>
      </c>
      <c r="I78" t="s">
        <v>24</v>
      </c>
      <c r="J78" t="s">
        <v>12</v>
      </c>
      <c r="K78" t="s">
        <v>24</v>
      </c>
      <c r="L78" t="s">
        <v>24</v>
      </c>
      <c r="M78" t="s">
        <v>25</v>
      </c>
      <c r="N78" t="s">
        <v>45</v>
      </c>
      <c r="O78" t="s">
        <v>70</v>
      </c>
      <c r="P78" t="s">
        <v>70</v>
      </c>
      <c r="Q78" t="s">
        <v>70</v>
      </c>
      <c r="R78" t="s">
        <v>70</v>
      </c>
    </row>
    <row r="79" spans="1:18">
      <c r="A79">
        <v>80</v>
      </c>
      <c r="B79" t="s">
        <v>26</v>
      </c>
      <c r="C79" t="s">
        <v>22</v>
      </c>
      <c r="D79" t="s">
        <v>24</v>
      </c>
      <c r="E79" t="s">
        <v>32</v>
      </c>
      <c r="F79">
        <v>5000</v>
      </c>
      <c r="G79" t="s">
        <v>9</v>
      </c>
      <c r="H79" t="s">
        <v>10</v>
      </c>
      <c r="I79" t="s">
        <v>11</v>
      </c>
      <c r="J79" t="s">
        <v>24</v>
      </c>
      <c r="K79" t="s">
        <v>24</v>
      </c>
      <c r="L79" t="s">
        <v>24</v>
      </c>
      <c r="M79" t="s">
        <v>25</v>
      </c>
      <c r="N79" t="s">
        <v>45</v>
      </c>
      <c r="O79" t="s">
        <v>70</v>
      </c>
      <c r="P79" t="s">
        <v>70</v>
      </c>
      <c r="Q79" t="s">
        <v>70</v>
      </c>
      <c r="R79" t="s">
        <v>70</v>
      </c>
    </row>
    <row r="80" spans="1:18">
      <c r="A80">
        <v>81</v>
      </c>
      <c r="B80" t="s">
        <v>26</v>
      </c>
      <c r="C80" t="s">
        <v>22</v>
      </c>
      <c r="D80" t="s">
        <v>24</v>
      </c>
      <c r="E80" t="s">
        <v>31</v>
      </c>
      <c r="F80">
        <v>5000</v>
      </c>
      <c r="G80" t="s">
        <v>9</v>
      </c>
      <c r="H80" t="s">
        <v>10</v>
      </c>
      <c r="I80" t="s">
        <v>11</v>
      </c>
      <c r="J80" t="s">
        <v>24</v>
      </c>
      <c r="K80" t="s">
        <v>24</v>
      </c>
      <c r="L80" t="s">
        <v>24</v>
      </c>
      <c r="M80" t="s">
        <v>25</v>
      </c>
      <c r="N80" t="s">
        <v>45</v>
      </c>
      <c r="O80" t="s">
        <v>70</v>
      </c>
      <c r="P80" t="s">
        <v>70</v>
      </c>
      <c r="Q80" t="s">
        <v>70</v>
      </c>
      <c r="R80" t="s">
        <v>69</v>
      </c>
    </row>
    <row r="81" spans="1:18">
      <c r="A81">
        <v>82</v>
      </c>
      <c r="B81" t="s">
        <v>26</v>
      </c>
      <c r="C81" t="s">
        <v>22</v>
      </c>
      <c r="D81" t="s">
        <v>24</v>
      </c>
      <c r="E81" t="s">
        <v>23</v>
      </c>
      <c r="F81">
        <v>5000</v>
      </c>
      <c r="G81" t="s">
        <v>9</v>
      </c>
      <c r="H81" t="s">
        <v>10</v>
      </c>
      <c r="I81" t="s">
        <v>11</v>
      </c>
      <c r="J81" t="s">
        <v>24</v>
      </c>
      <c r="K81" t="s">
        <v>24</v>
      </c>
      <c r="L81" t="s">
        <v>24</v>
      </c>
      <c r="M81" t="s">
        <v>25</v>
      </c>
      <c r="N81" t="s">
        <v>47</v>
      </c>
      <c r="O81" t="s">
        <v>69</v>
      </c>
      <c r="P81" t="s">
        <v>69</v>
      </c>
      <c r="Q81" t="s">
        <v>69</v>
      </c>
      <c r="R81" t="s">
        <v>69</v>
      </c>
    </row>
    <row r="82" spans="1:18">
      <c r="A82">
        <v>83</v>
      </c>
      <c r="B82" t="s">
        <v>26</v>
      </c>
      <c r="C82" t="s">
        <v>22</v>
      </c>
      <c r="D82" t="s">
        <v>24</v>
      </c>
      <c r="E82" t="s">
        <v>27</v>
      </c>
      <c r="F82">
        <v>6000</v>
      </c>
      <c r="G82" t="s">
        <v>9</v>
      </c>
      <c r="H82" t="s">
        <v>10</v>
      </c>
      <c r="I82" t="s">
        <v>24</v>
      </c>
      <c r="J82" t="s">
        <v>12</v>
      </c>
      <c r="K82" t="s">
        <v>24</v>
      </c>
      <c r="L82" t="s">
        <v>24</v>
      </c>
      <c r="M82" t="s">
        <v>25</v>
      </c>
      <c r="N82" t="s">
        <v>45</v>
      </c>
      <c r="O82" t="s">
        <v>70</v>
      </c>
      <c r="P82" t="s">
        <v>70</v>
      </c>
      <c r="Q82" t="s">
        <v>70</v>
      </c>
      <c r="R82" t="s">
        <v>70</v>
      </c>
    </row>
    <row r="83" spans="1:18">
      <c r="A83">
        <v>84</v>
      </c>
      <c r="B83" t="s">
        <v>26</v>
      </c>
      <c r="C83" t="s">
        <v>22</v>
      </c>
      <c r="D83" t="s">
        <v>24</v>
      </c>
      <c r="E83" t="s">
        <v>27</v>
      </c>
      <c r="F83">
        <v>6000</v>
      </c>
      <c r="G83" t="s">
        <v>9</v>
      </c>
      <c r="H83" t="s">
        <v>10</v>
      </c>
      <c r="I83" t="s">
        <v>24</v>
      </c>
      <c r="J83" t="s">
        <v>12</v>
      </c>
      <c r="K83" t="s">
        <v>24</v>
      </c>
      <c r="L83" t="s">
        <v>24</v>
      </c>
      <c r="M83" t="s">
        <v>25</v>
      </c>
      <c r="N83" t="s">
        <v>45</v>
      </c>
      <c r="O83" t="s">
        <v>70</v>
      </c>
      <c r="P83" t="s">
        <v>70</v>
      </c>
      <c r="Q83" t="s">
        <v>70</v>
      </c>
      <c r="R83" t="s">
        <v>70</v>
      </c>
    </row>
    <row r="84" spans="1:18">
      <c r="A84">
        <v>85</v>
      </c>
      <c r="B84" t="s">
        <v>26</v>
      </c>
      <c r="C84" t="s">
        <v>22</v>
      </c>
      <c r="D84" t="s">
        <v>24</v>
      </c>
      <c r="E84" t="s">
        <v>32</v>
      </c>
      <c r="F84">
        <v>5000</v>
      </c>
      <c r="G84" t="s">
        <v>9</v>
      </c>
      <c r="H84" t="s">
        <v>10</v>
      </c>
      <c r="I84" t="s">
        <v>24</v>
      </c>
      <c r="J84" t="s">
        <v>24</v>
      </c>
      <c r="K84" t="s">
        <v>13</v>
      </c>
      <c r="L84" t="s">
        <v>24</v>
      </c>
      <c r="M84" t="s">
        <v>25</v>
      </c>
      <c r="N84" t="s">
        <v>45</v>
      </c>
      <c r="O84" t="s">
        <v>69</v>
      </c>
      <c r="P84" t="s">
        <v>69</v>
      </c>
      <c r="Q84" t="s">
        <v>69</v>
      </c>
      <c r="R84" t="s">
        <v>69</v>
      </c>
    </row>
    <row r="85" spans="1:18">
      <c r="A85">
        <v>87</v>
      </c>
      <c r="B85" t="s">
        <v>21</v>
      </c>
      <c r="C85" t="s">
        <v>22</v>
      </c>
      <c r="D85" t="s">
        <v>24</v>
      </c>
      <c r="E85" t="s">
        <v>23</v>
      </c>
      <c r="F85">
        <v>5000</v>
      </c>
      <c r="G85" t="s">
        <v>9</v>
      </c>
      <c r="H85" t="s">
        <v>10</v>
      </c>
      <c r="I85" t="s">
        <v>24</v>
      </c>
      <c r="J85" t="s">
        <v>12</v>
      </c>
      <c r="K85" t="s">
        <v>24</v>
      </c>
      <c r="L85" t="s">
        <v>24</v>
      </c>
      <c r="M85" t="s">
        <v>25</v>
      </c>
      <c r="N85" t="s">
        <v>45</v>
      </c>
      <c r="O85" t="s">
        <v>70</v>
      </c>
      <c r="P85" t="s">
        <v>70</v>
      </c>
      <c r="Q85" t="s">
        <v>70</v>
      </c>
      <c r="R85" t="s">
        <v>70</v>
      </c>
    </row>
    <row r="86" spans="1:18">
      <c r="A86">
        <v>88</v>
      </c>
      <c r="B86" t="s">
        <v>26</v>
      </c>
      <c r="C86" t="s">
        <v>22</v>
      </c>
      <c r="D86" t="s">
        <v>24</v>
      </c>
      <c r="E86" t="s">
        <v>27</v>
      </c>
      <c r="F86">
        <v>6000</v>
      </c>
      <c r="G86" t="s">
        <v>24</v>
      </c>
      <c r="H86" t="s">
        <v>10</v>
      </c>
      <c r="I86" t="s">
        <v>24</v>
      </c>
      <c r="J86" t="s">
        <v>12</v>
      </c>
      <c r="K86" t="s">
        <v>24</v>
      </c>
      <c r="L86" t="s">
        <v>24</v>
      </c>
      <c r="M86" t="s">
        <v>25</v>
      </c>
      <c r="N86" t="s">
        <v>45</v>
      </c>
      <c r="O86" t="s">
        <v>70</v>
      </c>
      <c r="P86" t="s">
        <v>70</v>
      </c>
      <c r="Q86" t="s">
        <v>70</v>
      </c>
      <c r="R86" t="s">
        <v>70</v>
      </c>
    </row>
    <row r="87" spans="1:18">
      <c r="A87">
        <v>89</v>
      </c>
      <c r="B87" t="s">
        <v>26</v>
      </c>
      <c r="C87" t="s">
        <v>37</v>
      </c>
      <c r="D87" t="s">
        <v>34</v>
      </c>
      <c r="E87" t="s">
        <v>24</v>
      </c>
      <c r="F87">
        <v>5000</v>
      </c>
      <c r="G87" t="s">
        <v>9</v>
      </c>
      <c r="H87" t="s">
        <v>10</v>
      </c>
      <c r="I87" t="s">
        <v>24</v>
      </c>
      <c r="J87" t="s">
        <v>12</v>
      </c>
      <c r="K87" t="s">
        <v>24</v>
      </c>
      <c r="L87" t="s">
        <v>24</v>
      </c>
      <c r="M87" t="s">
        <v>25</v>
      </c>
      <c r="N87" t="s">
        <v>45</v>
      </c>
      <c r="O87" t="s">
        <v>70</v>
      </c>
      <c r="P87" t="s">
        <v>70</v>
      </c>
      <c r="Q87" t="s">
        <v>70</v>
      </c>
      <c r="R87" t="s">
        <v>70</v>
      </c>
    </row>
    <row r="88" spans="1:18">
      <c r="A88">
        <v>90</v>
      </c>
      <c r="B88" t="s">
        <v>26</v>
      </c>
      <c r="C88" t="s">
        <v>22</v>
      </c>
      <c r="D88" t="s">
        <v>24</v>
      </c>
      <c r="E88" t="s">
        <v>30</v>
      </c>
      <c r="F88">
        <v>5000</v>
      </c>
      <c r="G88" t="s">
        <v>9</v>
      </c>
      <c r="H88" t="s">
        <v>10</v>
      </c>
      <c r="I88" t="s">
        <v>24</v>
      </c>
      <c r="J88" t="s">
        <v>12</v>
      </c>
      <c r="K88" t="s">
        <v>24</v>
      </c>
      <c r="L88" t="s">
        <v>24</v>
      </c>
      <c r="M88" t="s">
        <v>25</v>
      </c>
      <c r="N88" t="s">
        <v>45</v>
      </c>
      <c r="O88" t="s">
        <v>70</v>
      </c>
      <c r="P88" t="s">
        <v>70</v>
      </c>
      <c r="Q88" t="s">
        <v>70</v>
      </c>
      <c r="R88" t="s">
        <v>70</v>
      </c>
    </row>
    <row r="89" spans="1:18">
      <c r="A89">
        <v>91</v>
      </c>
      <c r="B89" t="s">
        <v>21</v>
      </c>
      <c r="C89" t="s">
        <v>22</v>
      </c>
      <c r="D89" t="s">
        <v>24</v>
      </c>
      <c r="E89" t="s">
        <v>23</v>
      </c>
      <c r="F89">
        <v>5000</v>
      </c>
      <c r="G89" t="s">
        <v>9</v>
      </c>
      <c r="H89" t="s">
        <v>10</v>
      </c>
      <c r="I89" t="s">
        <v>24</v>
      </c>
      <c r="J89" t="s">
        <v>12</v>
      </c>
      <c r="K89" t="s">
        <v>24</v>
      </c>
      <c r="L89" t="s">
        <v>24</v>
      </c>
      <c r="M89" t="s">
        <v>25</v>
      </c>
      <c r="N89" t="s">
        <v>47</v>
      </c>
      <c r="O89" t="s">
        <v>70</v>
      </c>
      <c r="P89" t="s">
        <v>70</v>
      </c>
      <c r="Q89" t="s">
        <v>70</v>
      </c>
      <c r="R89" t="s">
        <v>70</v>
      </c>
    </row>
    <row r="90" spans="1:18">
      <c r="A90">
        <v>92</v>
      </c>
      <c r="B90" t="s">
        <v>26</v>
      </c>
      <c r="C90" t="s">
        <v>22</v>
      </c>
      <c r="D90" t="s">
        <v>24</v>
      </c>
      <c r="E90" t="s">
        <v>32</v>
      </c>
      <c r="F90">
        <v>5000</v>
      </c>
      <c r="G90" t="s">
        <v>9</v>
      </c>
      <c r="H90" t="s">
        <v>10</v>
      </c>
      <c r="I90" t="s">
        <v>24</v>
      </c>
      <c r="J90" t="s">
        <v>12</v>
      </c>
      <c r="K90" t="s">
        <v>24</v>
      </c>
      <c r="L90" t="s">
        <v>24</v>
      </c>
      <c r="M90" t="s">
        <v>25</v>
      </c>
      <c r="N90" t="s">
        <v>45</v>
      </c>
      <c r="O90" t="s">
        <v>70</v>
      </c>
      <c r="P90" t="s">
        <v>70</v>
      </c>
      <c r="Q90" t="s">
        <v>70</v>
      </c>
      <c r="R90" t="s">
        <v>70</v>
      </c>
    </row>
    <row r="91" spans="1:18">
      <c r="A91">
        <v>93</v>
      </c>
      <c r="B91" t="s">
        <v>26</v>
      </c>
      <c r="C91" t="s">
        <v>22</v>
      </c>
      <c r="D91" t="s">
        <v>24</v>
      </c>
      <c r="E91" t="s">
        <v>27</v>
      </c>
      <c r="F91">
        <v>6000</v>
      </c>
      <c r="G91" t="s">
        <v>24</v>
      </c>
      <c r="H91" t="s">
        <v>10</v>
      </c>
      <c r="I91" t="s">
        <v>24</v>
      </c>
      <c r="J91" t="s">
        <v>12</v>
      </c>
      <c r="K91" t="s">
        <v>24</v>
      </c>
      <c r="L91" t="s">
        <v>24</v>
      </c>
      <c r="M91" t="s">
        <v>25</v>
      </c>
      <c r="N91" t="s">
        <v>45</v>
      </c>
      <c r="O91" t="s">
        <v>70</v>
      </c>
      <c r="P91" t="s">
        <v>70</v>
      </c>
      <c r="Q91" t="s">
        <v>70</v>
      </c>
      <c r="R91" t="s">
        <v>70</v>
      </c>
    </row>
    <row r="92" spans="1:18">
      <c r="A92">
        <v>94</v>
      </c>
      <c r="B92" t="s">
        <v>26</v>
      </c>
      <c r="C92" t="s">
        <v>22</v>
      </c>
      <c r="D92" t="s">
        <v>24</v>
      </c>
      <c r="E92" t="s">
        <v>27</v>
      </c>
      <c r="F92">
        <v>6000</v>
      </c>
      <c r="G92" t="s">
        <v>24</v>
      </c>
      <c r="H92" t="s">
        <v>10</v>
      </c>
      <c r="I92" t="s">
        <v>24</v>
      </c>
      <c r="J92" t="s">
        <v>12</v>
      </c>
      <c r="K92" t="s">
        <v>24</v>
      </c>
      <c r="L92" t="s">
        <v>24</v>
      </c>
      <c r="M92" t="s">
        <v>25</v>
      </c>
      <c r="N92" t="s">
        <v>45</v>
      </c>
      <c r="O92" t="s">
        <v>70</v>
      </c>
      <c r="P92" t="s">
        <v>70</v>
      </c>
      <c r="Q92" t="s">
        <v>70</v>
      </c>
      <c r="R92" t="s">
        <v>70</v>
      </c>
    </row>
    <row r="93" spans="1:18">
      <c r="A93">
        <v>95</v>
      </c>
      <c r="B93" t="s">
        <v>26</v>
      </c>
      <c r="C93" t="s">
        <v>22</v>
      </c>
      <c r="D93" t="s">
        <v>24</v>
      </c>
      <c r="E93" t="s">
        <v>27</v>
      </c>
      <c r="F93">
        <v>6000</v>
      </c>
      <c r="G93" t="s">
        <v>9</v>
      </c>
      <c r="H93" t="s">
        <v>10</v>
      </c>
      <c r="I93" t="s">
        <v>24</v>
      </c>
      <c r="J93" t="s">
        <v>24</v>
      </c>
      <c r="K93" t="s">
        <v>24</v>
      </c>
      <c r="L93" t="s">
        <v>24</v>
      </c>
      <c r="M93" t="s">
        <v>25</v>
      </c>
      <c r="N93" t="s">
        <v>47</v>
      </c>
      <c r="O93" t="s">
        <v>70</v>
      </c>
      <c r="P93" t="s">
        <v>70</v>
      </c>
      <c r="Q93" t="s">
        <v>70</v>
      </c>
      <c r="R93" t="s">
        <v>70</v>
      </c>
    </row>
    <row r="94" spans="1:18">
      <c r="A94">
        <v>96</v>
      </c>
      <c r="B94" t="s">
        <v>26</v>
      </c>
      <c r="C94" t="s">
        <v>22</v>
      </c>
      <c r="D94" t="s">
        <v>24</v>
      </c>
      <c r="E94" t="s">
        <v>23</v>
      </c>
      <c r="F94">
        <v>5000</v>
      </c>
      <c r="G94" t="s">
        <v>9</v>
      </c>
      <c r="H94" t="s">
        <v>10</v>
      </c>
      <c r="I94" t="s">
        <v>24</v>
      </c>
      <c r="J94" t="s">
        <v>12</v>
      </c>
      <c r="K94" t="s">
        <v>24</v>
      </c>
      <c r="L94" t="s">
        <v>24</v>
      </c>
      <c r="M94" t="s">
        <v>25</v>
      </c>
      <c r="N94" t="s">
        <v>45</v>
      </c>
      <c r="O94" t="s">
        <v>70</v>
      </c>
      <c r="P94" t="s">
        <v>70</v>
      </c>
      <c r="Q94" t="s">
        <v>70</v>
      </c>
      <c r="R94" t="s">
        <v>70</v>
      </c>
    </row>
    <row r="95" spans="1:18">
      <c r="A95">
        <v>97</v>
      </c>
      <c r="B95" t="s">
        <v>26</v>
      </c>
      <c r="C95" t="s">
        <v>22</v>
      </c>
      <c r="D95" t="s">
        <v>24</v>
      </c>
      <c r="E95" t="s">
        <v>30</v>
      </c>
      <c r="F95">
        <v>5000</v>
      </c>
      <c r="G95" t="s">
        <v>9</v>
      </c>
      <c r="H95" t="s">
        <v>24</v>
      </c>
      <c r="I95" t="s">
        <v>11</v>
      </c>
      <c r="J95" t="s">
        <v>12</v>
      </c>
      <c r="K95" t="s">
        <v>24</v>
      </c>
      <c r="L95" t="s">
        <v>24</v>
      </c>
      <c r="M95" t="s">
        <v>25</v>
      </c>
      <c r="N95" t="s">
        <v>47</v>
      </c>
      <c r="O95" t="s">
        <v>70</v>
      </c>
      <c r="P95" t="s">
        <v>70</v>
      </c>
      <c r="Q95" t="s">
        <v>70</v>
      </c>
      <c r="R95" t="s">
        <v>70</v>
      </c>
    </row>
    <row r="96" spans="1:18">
      <c r="A96">
        <v>98</v>
      </c>
      <c r="B96" t="s">
        <v>26</v>
      </c>
      <c r="C96" t="s">
        <v>22</v>
      </c>
      <c r="D96" t="s">
        <v>24</v>
      </c>
      <c r="E96" t="s">
        <v>23</v>
      </c>
      <c r="F96">
        <v>5000</v>
      </c>
      <c r="G96" t="s">
        <v>9</v>
      </c>
      <c r="H96" t="s">
        <v>10</v>
      </c>
      <c r="I96" t="s">
        <v>24</v>
      </c>
      <c r="J96" t="s">
        <v>12</v>
      </c>
      <c r="K96" t="s">
        <v>24</v>
      </c>
      <c r="L96" t="s">
        <v>24</v>
      </c>
      <c r="M96" t="s">
        <v>25</v>
      </c>
      <c r="N96" t="s">
        <v>45</v>
      </c>
      <c r="O96" t="s">
        <v>70</v>
      </c>
      <c r="P96" t="s">
        <v>70</v>
      </c>
      <c r="Q96" t="s">
        <v>70</v>
      </c>
      <c r="R96" t="s">
        <v>70</v>
      </c>
    </row>
    <row r="97" spans="1:18">
      <c r="A97">
        <v>99</v>
      </c>
      <c r="B97" t="s">
        <v>21</v>
      </c>
      <c r="C97" t="s">
        <v>22</v>
      </c>
      <c r="D97" t="s">
        <v>24</v>
      </c>
      <c r="E97" t="s">
        <v>23</v>
      </c>
      <c r="F97">
        <v>5000</v>
      </c>
      <c r="G97" t="s">
        <v>24</v>
      </c>
      <c r="H97" t="s">
        <v>10</v>
      </c>
      <c r="I97" t="s">
        <v>11</v>
      </c>
      <c r="J97" t="s">
        <v>12</v>
      </c>
      <c r="K97" t="s">
        <v>24</v>
      </c>
      <c r="L97" t="s">
        <v>24</v>
      </c>
      <c r="M97" t="s">
        <v>25</v>
      </c>
      <c r="N97" t="s">
        <v>45</v>
      </c>
      <c r="O97" t="s">
        <v>70</v>
      </c>
      <c r="P97" t="s">
        <v>70</v>
      </c>
      <c r="Q97" t="s">
        <v>70</v>
      </c>
      <c r="R97" t="s">
        <v>70</v>
      </c>
    </row>
    <row r="98" spans="1:18">
      <c r="A98">
        <v>100</v>
      </c>
      <c r="B98" t="s">
        <v>26</v>
      </c>
      <c r="C98" t="s">
        <v>22</v>
      </c>
      <c r="D98" t="s">
        <v>24</v>
      </c>
      <c r="E98" t="s">
        <v>30</v>
      </c>
      <c r="F98">
        <v>5000</v>
      </c>
      <c r="G98" t="s">
        <v>9</v>
      </c>
      <c r="H98" t="s">
        <v>10</v>
      </c>
      <c r="I98" t="s">
        <v>24</v>
      </c>
      <c r="J98" t="s">
        <v>12</v>
      </c>
      <c r="K98" t="s">
        <v>24</v>
      </c>
      <c r="L98" t="s">
        <v>24</v>
      </c>
      <c r="M98" t="s">
        <v>25</v>
      </c>
      <c r="N98" t="s">
        <v>47</v>
      </c>
      <c r="O98" t="s">
        <v>70</v>
      </c>
      <c r="P98" t="s">
        <v>70</v>
      </c>
      <c r="Q98" t="s">
        <v>70</v>
      </c>
      <c r="R98" t="s">
        <v>70</v>
      </c>
    </row>
    <row r="99" spans="1:18">
      <c r="A99">
        <v>101</v>
      </c>
      <c r="B99" t="s">
        <v>26</v>
      </c>
      <c r="C99" t="s">
        <v>22</v>
      </c>
      <c r="D99" t="s">
        <v>24</v>
      </c>
      <c r="E99" t="s">
        <v>31</v>
      </c>
      <c r="F99">
        <v>5000</v>
      </c>
      <c r="G99" t="s">
        <v>9</v>
      </c>
      <c r="H99" t="s">
        <v>24</v>
      </c>
      <c r="I99" t="s">
        <v>24</v>
      </c>
      <c r="J99" t="s">
        <v>12</v>
      </c>
      <c r="K99" t="s">
        <v>24</v>
      </c>
      <c r="L99" t="s">
        <v>24</v>
      </c>
      <c r="M99" t="s">
        <v>25</v>
      </c>
      <c r="N99" t="s">
        <v>47</v>
      </c>
      <c r="O99" t="s">
        <v>70</v>
      </c>
      <c r="P99" t="s">
        <v>70</v>
      </c>
      <c r="Q99" t="s">
        <v>70</v>
      </c>
      <c r="R99" t="s">
        <v>70</v>
      </c>
    </row>
    <row r="100" spans="1:18">
      <c r="A100">
        <v>102</v>
      </c>
      <c r="B100" t="s">
        <v>21</v>
      </c>
      <c r="C100" t="s">
        <v>37</v>
      </c>
      <c r="D100" t="s">
        <v>38</v>
      </c>
      <c r="E100" t="s">
        <v>24</v>
      </c>
      <c r="F100">
        <v>5000</v>
      </c>
      <c r="G100" t="s">
        <v>9</v>
      </c>
      <c r="H100" t="s">
        <v>10</v>
      </c>
      <c r="I100" t="s">
        <v>24</v>
      </c>
      <c r="J100" t="s">
        <v>12</v>
      </c>
      <c r="K100" t="s">
        <v>24</v>
      </c>
      <c r="L100" t="s">
        <v>24</v>
      </c>
      <c r="M100" t="s">
        <v>25</v>
      </c>
      <c r="N100" t="s">
        <v>45</v>
      </c>
      <c r="O100" t="s">
        <v>69</v>
      </c>
      <c r="P100" t="s">
        <v>69</v>
      </c>
      <c r="Q100" t="s">
        <v>69</v>
      </c>
      <c r="R100" t="s">
        <v>69</v>
      </c>
    </row>
    <row r="101" spans="1:18">
      <c r="A101">
        <v>103</v>
      </c>
      <c r="B101" t="s">
        <v>26</v>
      </c>
      <c r="C101" t="s">
        <v>37</v>
      </c>
      <c r="D101" t="s">
        <v>34</v>
      </c>
      <c r="E101" t="s">
        <v>24</v>
      </c>
      <c r="F101">
        <v>5000</v>
      </c>
      <c r="G101" t="s">
        <v>9</v>
      </c>
      <c r="H101" t="s">
        <v>10</v>
      </c>
      <c r="I101" t="s">
        <v>11</v>
      </c>
      <c r="J101" t="s">
        <v>24</v>
      </c>
      <c r="K101" t="s">
        <v>24</v>
      </c>
      <c r="L101" t="s">
        <v>24</v>
      </c>
      <c r="M101" t="s">
        <v>25</v>
      </c>
      <c r="N101" t="s">
        <v>45</v>
      </c>
      <c r="O101" t="s">
        <v>70</v>
      </c>
      <c r="P101" t="s">
        <v>70</v>
      </c>
      <c r="Q101" t="s">
        <v>70</v>
      </c>
      <c r="R101" t="s">
        <v>70</v>
      </c>
    </row>
    <row r="102" spans="1:18">
      <c r="A102">
        <v>104</v>
      </c>
      <c r="B102" t="s">
        <v>26</v>
      </c>
      <c r="C102" t="s">
        <v>22</v>
      </c>
      <c r="D102" t="s">
        <v>24</v>
      </c>
      <c r="E102" t="s">
        <v>31</v>
      </c>
      <c r="F102">
        <v>5000</v>
      </c>
      <c r="G102" t="s">
        <v>9</v>
      </c>
      <c r="H102" t="s">
        <v>10</v>
      </c>
      <c r="I102" t="s">
        <v>11</v>
      </c>
      <c r="J102" t="s">
        <v>24</v>
      </c>
      <c r="K102" t="s">
        <v>24</v>
      </c>
      <c r="L102" t="s">
        <v>24</v>
      </c>
      <c r="M102" t="s">
        <v>25</v>
      </c>
      <c r="N102" t="s">
        <v>45</v>
      </c>
      <c r="O102" t="s">
        <v>70</v>
      </c>
      <c r="P102" t="s">
        <v>70</v>
      </c>
      <c r="Q102" t="s">
        <v>70</v>
      </c>
      <c r="R102" t="s">
        <v>70</v>
      </c>
    </row>
    <row r="103" spans="1:18">
      <c r="A103">
        <v>105</v>
      </c>
      <c r="B103" t="s">
        <v>21</v>
      </c>
      <c r="C103" t="s">
        <v>22</v>
      </c>
      <c r="D103" t="s">
        <v>24</v>
      </c>
      <c r="E103" t="s">
        <v>30</v>
      </c>
      <c r="F103">
        <v>5000</v>
      </c>
      <c r="G103" t="s">
        <v>9</v>
      </c>
      <c r="H103" t="s">
        <v>10</v>
      </c>
      <c r="I103" t="s">
        <v>24</v>
      </c>
      <c r="J103" t="s">
        <v>24</v>
      </c>
      <c r="K103" t="s">
        <v>24</v>
      </c>
      <c r="L103" t="s">
        <v>24</v>
      </c>
      <c r="M103" t="s">
        <v>25</v>
      </c>
      <c r="N103" t="s">
        <v>47</v>
      </c>
      <c r="O103" t="s">
        <v>70</v>
      </c>
      <c r="P103" t="s">
        <v>70</v>
      </c>
      <c r="Q103" t="s">
        <v>70</v>
      </c>
      <c r="R103" t="s">
        <v>70</v>
      </c>
    </row>
    <row r="104" spans="1:18">
      <c r="A104">
        <v>106</v>
      </c>
      <c r="B104" t="s">
        <v>26</v>
      </c>
      <c r="C104" t="s">
        <v>37</v>
      </c>
      <c r="D104" t="s">
        <v>34</v>
      </c>
      <c r="E104" t="s">
        <v>24</v>
      </c>
      <c r="F104">
        <v>5000</v>
      </c>
      <c r="G104" t="s">
        <v>9</v>
      </c>
      <c r="H104" t="s">
        <v>10</v>
      </c>
      <c r="I104" t="s">
        <v>24</v>
      </c>
      <c r="J104" t="s">
        <v>12</v>
      </c>
      <c r="K104" t="s">
        <v>24</v>
      </c>
      <c r="L104" t="s">
        <v>24</v>
      </c>
      <c r="M104" t="s">
        <v>25</v>
      </c>
      <c r="N104" t="s">
        <v>45</v>
      </c>
      <c r="O104" t="s">
        <v>70</v>
      </c>
      <c r="P104" t="s">
        <v>70</v>
      </c>
      <c r="Q104" t="s">
        <v>70</v>
      </c>
      <c r="R104" t="s">
        <v>69</v>
      </c>
    </row>
    <row r="105" spans="1:18">
      <c r="A105">
        <v>107</v>
      </c>
      <c r="B105" t="s">
        <v>26</v>
      </c>
      <c r="C105" t="s">
        <v>37</v>
      </c>
      <c r="D105" t="s">
        <v>39</v>
      </c>
      <c r="E105" t="s">
        <v>24</v>
      </c>
      <c r="F105">
        <v>5000</v>
      </c>
      <c r="G105" t="s">
        <v>9</v>
      </c>
      <c r="H105" t="s">
        <v>10</v>
      </c>
      <c r="I105" t="s">
        <v>24</v>
      </c>
      <c r="J105" t="s">
        <v>24</v>
      </c>
      <c r="K105" t="s">
        <v>13</v>
      </c>
      <c r="L105" t="s">
        <v>24</v>
      </c>
      <c r="M105" t="s">
        <v>25</v>
      </c>
      <c r="N105" t="s">
        <v>45</v>
      </c>
      <c r="O105" t="s">
        <v>70</v>
      </c>
      <c r="P105" t="s">
        <v>70</v>
      </c>
      <c r="Q105" t="s">
        <v>70</v>
      </c>
      <c r="R105" t="s">
        <v>70</v>
      </c>
    </row>
    <row r="106" spans="1:18">
      <c r="A106">
        <v>108</v>
      </c>
      <c r="B106" t="s">
        <v>21</v>
      </c>
      <c r="C106" t="s">
        <v>22</v>
      </c>
      <c r="D106" t="s">
        <v>24</v>
      </c>
      <c r="E106" t="s">
        <v>23</v>
      </c>
      <c r="F106">
        <v>5000</v>
      </c>
      <c r="G106" t="s">
        <v>9</v>
      </c>
      <c r="H106" t="s">
        <v>10</v>
      </c>
      <c r="I106" t="s">
        <v>24</v>
      </c>
      <c r="J106" t="s">
        <v>12</v>
      </c>
      <c r="K106" t="s">
        <v>24</v>
      </c>
      <c r="L106" t="s">
        <v>24</v>
      </c>
      <c r="M106" t="s">
        <v>25</v>
      </c>
      <c r="N106" t="s">
        <v>45</v>
      </c>
      <c r="O106" t="s">
        <v>69</v>
      </c>
      <c r="P106" t="s">
        <v>69</v>
      </c>
      <c r="Q106" t="s">
        <v>69</v>
      </c>
      <c r="R106" t="s">
        <v>69</v>
      </c>
    </row>
    <row r="107" spans="1:18">
      <c r="A107">
        <v>109</v>
      </c>
      <c r="B107" t="s">
        <v>26</v>
      </c>
      <c r="C107" t="s">
        <v>28</v>
      </c>
      <c r="D107" t="s">
        <v>34</v>
      </c>
      <c r="E107" t="s">
        <v>23</v>
      </c>
      <c r="F107">
        <v>5000</v>
      </c>
      <c r="G107" t="s">
        <v>24</v>
      </c>
      <c r="H107" t="s">
        <v>10</v>
      </c>
      <c r="I107" t="s">
        <v>24</v>
      </c>
      <c r="J107" t="s">
        <v>24</v>
      </c>
      <c r="K107" t="s">
        <v>24</v>
      </c>
      <c r="L107" t="s">
        <v>24</v>
      </c>
      <c r="M107" t="s">
        <v>25</v>
      </c>
      <c r="N107" t="s">
        <v>45</v>
      </c>
      <c r="O107" t="s">
        <v>70</v>
      </c>
      <c r="P107" t="s">
        <v>70</v>
      </c>
      <c r="Q107" t="s">
        <v>70</v>
      </c>
      <c r="R107" t="s">
        <v>70</v>
      </c>
    </row>
    <row r="108" spans="1:18">
      <c r="A108">
        <v>110</v>
      </c>
      <c r="B108" t="s">
        <v>26</v>
      </c>
      <c r="C108" t="s">
        <v>22</v>
      </c>
      <c r="D108" t="s">
        <v>24</v>
      </c>
      <c r="E108" t="s">
        <v>23</v>
      </c>
      <c r="F108">
        <v>5000</v>
      </c>
      <c r="G108" t="s">
        <v>9</v>
      </c>
      <c r="H108" t="s">
        <v>10</v>
      </c>
      <c r="I108" t="s">
        <v>24</v>
      </c>
      <c r="J108" t="s">
        <v>24</v>
      </c>
      <c r="K108" t="s">
        <v>24</v>
      </c>
      <c r="L108" t="s">
        <v>24</v>
      </c>
      <c r="M108" t="s">
        <v>25</v>
      </c>
      <c r="N108" t="s">
        <v>45</v>
      </c>
      <c r="O108" t="s">
        <v>70</v>
      </c>
      <c r="P108" t="s">
        <v>70</v>
      </c>
      <c r="Q108" t="s">
        <v>70</v>
      </c>
      <c r="R108" t="s">
        <v>70</v>
      </c>
    </row>
    <row r="109" spans="1:18">
      <c r="A109">
        <v>111</v>
      </c>
      <c r="B109" t="s">
        <v>26</v>
      </c>
      <c r="C109" t="s">
        <v>28</v>
      </c>
      <c r="D109" t="s">
        <v>39</v>
      </c>
      <c r="E109" t="s">
        <v>30</v>
      </c>
      <c r="F109">
        <v>5000</v>
      </c>
      <c r="G109" t="s">
        <v>24</v>
      </c>
      <c r="H109" t="s">
        <v>10</v>
      </c>
      <c r="I109" t="s">
        <v>24</v>
      </c>
      <c r="J109" t="s">
        <v>24</v>
      </c>
      <c r="K109" t="s">
        <v>24</v>
      </c>
      <c r="L109" t="s">
        <v>24</v>
      </c>
      <c r="M109" t="s">
        <v>25</v>
      </c>
      <c r="N109" t="s">
        <v>47</v>
      </c>
      <c r="O109" t="s">
        <v>70</v>
      </c>
      <c r="P109" t="s">
        <v>70</v>
      </c>
      <c r="Q109" t="s">
        <v>70</v>
      </c>
      <c r="R109" t="s">
        <v>69</v>
      </c>
    </row>
    <row r="110" spans="1:18">
      <c r="A110">
        <v>112</v>
      </c>
      <c r="B110" t="s">
        <v>26</v>
      </c>
      <c r="C110" t="s">
        <v>28</v>
      </c>
      <c r="D110" t="s">
        <v>34</v>
      </c>
      <c r="E110" t="s">
        <v>23</v>
      </c>
      <c r="F110">
        <v>5000</v>
      </c>
      <c r="G110" t="s">
        <v>9</v>
      </c>
      <c r="H110" t="s">
        <v>10</v>
      </c>
      <c r="I110" t="s">
        <v>24</v>
      </c>
      <c r="J110" t="s">
        <v>24</v>
      </c>
      <c r="K110" t="s">
        <v>24</v>
      </c>
      <c r="L110" t="s">
        <v>24</v>
      </c>
      <c r="M110" t="s">
        <v>25</v>
      </c>
      <c r="N110" t="s">
        <v>45</v>
      </c>
      <c r="O110" t="s">
        <v>70</v>
      </c>
      <c r="P110" t="s">
        <v>70</v>
      </c>
      <c r="Q110" t="s">
        <v>69</v>
      </c>
      <c r="R110" t="s">
        <v>69</v>
      </c>
    </row>
    <row r="111" spans="1:18">
      <c r="A111">
        <v>113</v>
      </c>
      <c r="B111" t="s">
        <v>21</v>
      </c>
      <c r="C111" t="s">
        <v>37</v>
      </c>
      <c r="D111" t="s">
        <v>34</v>
      </c>
      <c r="E111" t="s">
        <v>24</v>
      </c>
      <c r="F111">
        <v>5000</v>
      </c>
      <c r="G111" t="s">
        <v>9</v>
      </c>
      <c r="H111" t="s">
        <v>10</v>
      </c>
      <c r="I111" t="s">
        <v>24</v>
      </c>
      <c r="J111" t="s">
        <v>12</v>
      </c>
      <c r="K111" t="s">
        <v>24</v>
      </c>
      <c r="L111" t="s">
        <v>24</v>
      </c>
      <c r="M111" t="s">
        <v>25</v>
      </c>
      <c r="N111" t="s">
        <v>45</v>
      </c>
      <c r="O111" t="s">
        <v>70</v>
      </c>
      <c r="P111" t="s">
        <v>70</v>
      </c>
      <c r="Q111" t="s">
        <v>70</v>
      </c>
      <c r="R111" t="s">
        <v>70</v>
      </c>
    </row>
    <row r="112" spans="1:18">
      <c r="A112">
        <v>114</v>
      </c>
      <c r="B112" t="s">
        <v>26</v>
      </c>
      <c r="C112" t="s">
        <v>22</v>
      </c>
      <c r="D112" t="s">
        <v>24</v>
      </c>
      <c r="E112" t="s">
        <v>33</v>
      </c>
      <c r="F112">
        <v>5000</v>
      </c>
      <c r="G112" t="s">
        <v>9</v>
      </c>
      <c r="H112" t="s">
        <v>10</v>
      </c>
      <c r="I112" t="s">
        <v>24</v>
      </c>
      <c r="J112" t="s">
        <v>24</v>
      </c>
      <c r="K112" t="s">
        <v>13</v>
      </c>
      <c r="L112" t="s">
        <v>24</v>
      </c>
      <c r="M112" t="s">
        <v>25</v>
      </c>
      <c r="N112" t="s">
        <v>47</v>
      </c>
      <c r="O112" t="s">
        <v>70</v>
      </c>
      <c r="P112" t="s">
        <v>70</v>
      </c>
      <c r="Q112" t="s">
        <v>70</v>
      </c>
      <c r="R112" t="s">
        <v>70</v>
      </c>
    </row>
    <row r="113" spans="1:18">
      <c r="A113">
        <v>115</v>
      </c>
      <c r="B113" t="s">
        <v>26</v>
      </c>
      <c r="C113" t="s">
        <v>22</v>
      </c>
      <c r="D113" t="s">
        <v>24</v>
      </c>
      <c r="E113" t="s">
        <v>31</v>
      </c>
      <c r="F113">
        <v>5000</v>
      </c>
      <c r="G113" t="s">
        <v>9</v>
      </c>
      <c r="H113" t="s">
        <v>10</v>
      </c>
      <c r="I113" t="s">
        <v>24</v>
      </c>
      <c r="J113" t="s">
        <v>24</v>
      </c>
      <c r="K113" t="s">
        <v>13</v>
      </c>
      <c r="L113" t="s">
        <v>24</v>
      </c>
      <c r="M113" t="s">
        <v>25</v>
      </c>
      <c r="N113" t="s">
        <v>45</v>
      </c>
      <c r="O113" t="s">
        <v>70</v>
      </c>
      <c r="P113" t="s">
        <v>70</v>
      </c>
      <c r="Q113" t="s">
        <v>70</v>
      </c>
      <c r="R113" t="s">
        <v>70</v>
      </c>
    </row>
    <row r="114" spans="1:18">
      <c r="A114">
        <v>116</v>
      </c>
      <c r="B114" t="s">
        <v>26</v>
      </c>
      <c r="C114" t="s">
        <v>37</v>
      </c>
      <c r="D114" t="s">
        <v>34</v>
      </c>
      <c r="E114" t="s">
        <v>24</v>
      </c>
      <c r="F114">
        <v>5000</v>
      </c>
      <c r="G114" t="s">
        <v>9</v>
      </c>
      <c r="H114" t="s">
        <v>10</v>
      </c>
      <c r="I114" t="s">
        <v>24</v>
      </c>
      <c r="J114" t="s">
        <v>24</v>
      </c>
      <c r="K114" t="s">
        <v>13</v>
      </c>
      <c r="L114" t="s">
        <v>24</v>
      </c>
      <c r="M114" t="s">
        <v>25</v>
      </c>
      <c r="N114" t="s">
        <v>45</v>
      </c>
      <c r="O114" t="s">
        <v>70</v>
      </c>
      <c r="P114" t="s">
        <v>70</v>
      </c>
      <c r="Q114" t="s">
        <v>70</v>
      </c>
      <c r="R114" t="s">
        <v>70</v>
      </c>
    </row>
    <row r="115" spans="1:18">
      <c r="A115">
        <v>117</v>
      </c>
      <c r="B115" t="s">
        <v>26</v>
      </c>
      <c r="C115" t="s">
        <v>22</v>
      </c>
      <c r="D115" t="s">
        <v>24</v>
      </c>
      <c r="E115" t="s">
        <v>23</v>
      </c>
      <c r="F115">
        <v>5000</v>
      </c>
      <c r="G115" t="s">
        <v>9</v>
      </c>
      <c r="H115" t="s">
        <v>10</v>
      </c>
      <c r="I115" t="s">
        <v>24</v>
      </c>
      <c r="J115" t="s">
        <v>12</v>
      </c>
      <c r="K115" t="s">
        <v>24</v>
      </c>
      <c r="L115" t="s">
        <v>24</v>
      </c>
      <c r="M115" t="s">
        <v>25</v>
      </c>
      <c r="N115" t="s">
        <v>45</v>
      </c>
      <c r="O115" t="s">
        <v>70</v>
      </c>
      <c r="P115" t="s">
        <v>70</v>
      </c>
      <c r="Q115" t="s">
        <v>70</v>
      </c>
      <c r="R115" t="s">
        <v>70</v>
      </c>
    </row>
    <row r="116" spans="1:18">
      <c r="A116">
        <v>118</v>
      </c>
      <c r="B116" t="s">
        <v>21</v>
      </c>
      <c r="C116" t="s">
        <v>28</v>
      </c>
      <c r="D116" t="s">
        <v>29</v>
      </c>
      <c r="E116" t="s">
        <v>31</v>
      </c>
      <c r="F116">
        <v>5000</v>
      </c>
      <c r="G116" t="s">
        <v>9</v>
      </c>
      <c r="H116" t="s">
        <v>10</v>
      </c>
      <c r="I116" t="s">
        <v>24</v>
      </c>
      <c r="J116" t="s">
        <v>24</v>
      </c>
      <c r="K116" t="s">
        <v>13</v>
      </c>
      <c r="L116" t="s">
        <v>24</v>
      </c>
      <c r="M116" t="s">
        <v>25</v>
      </c>
      <c r="N116" t="s">
        <v>47</v>
      </c>
      <c r="O116" t="s">
        <v>70</v>
      </c>
      <c r="P116" t="s">
        <v>70</v>
      </c>
      <c r="Q116" t="s">
        <v>70</v>
      </c>
      <c r="R116" t="s">
        <v>70</v>
      </c>
    </row>
    <row r="117" spans="1:18">
      <c r="A117">
        <v>119</v>
      </c>
      <c r="B117" t="s">
        <v>21</v>
      </c>
      <c r="C117" t="s">
        <v>22</v>
      </c>
      <c r="D117" t="s">
        <v>24</v>
      </c>
      <c r="E117" t="s">
        <v>32</v>
      </c>
      <c r="F117">
        <v>5000</v>
      </c>
      <c r="G117" t="s">
        <v>9</v>
      </c>
      <c r="H117" t="s">
        <v>10</v>
      </c>
      <c r="I117" t="s">
        <v>24</v>
      </c>
      <c r="J117" t="s">
        <v>24</v>
      </c>
      <c r="K117" t="s">
        <v>13</v>
      </c>
      <c r="L117" t="s">
        <v>24</v>
      </c>
      <c r="M117" t="s">
        <v>25</v>
      </c>
      <c r="N117" t="s">
        <v>45</v>
      </c>
      <c r="O117" t="s">
        <v>70</v>
      </c>
      <c r="P117" t="s">
        <v>70</v>
      </c>
      <c r="Q117" t="s">
        <v>70</v>
      </c>
      <c r="R117" t="s">
        <v>70</v>
      </c>
    </row>
    <row r="118" spans="1:18">
      <c r="A118">
        <v>120</v>
      </c>
      <c r="B118" t="s">
        <v>26</v>
      </c>
      <c r="C118" t="s">
        <v>22</v>
      </c>
      <c r="D118" t="s">
        <v>24</v>
      </c>
      <c r="E118" t="s">
        <v>33</v>
      </c>
      <c r="F118">
        <v>5000</v>
      </c>
      <c r="G118" t="s">
        <v>9</v>
      </c>
      <c r="H118" t="s">
        <v>10</v>
      </c>
      <c r="I118" t="s">
        <v>24</v>
      </c>
      <c r="J118" t="s">
        <v>12</v>
      </c>
      <c r="K118" t="s">
        <v>24</v>
      </c>
      <c r="L118" t="s">
        <v>24</v>
      </c>
      <c r="M118" t="s">
        <v>25</v>
      </c>
      <c r="N118" t="s">
        <v>45</v>
      </c>
      <c r="O118" t="s">
        <v>70</v>
      </c>
      <c r="P118" t="s">
        <v>70</v>
      </c>
      <c r="Q118" t="s">
        <v>70</v>
      </c>
      <c r="R118" t="s">
        <v>70</v>
      </c>
    </row>
    <row r="119" spans="1:18">
      <c r="A119">
        <v>121</v>
      </c>
      <c r="B119" t="s">
        <v>21</v>
      </c>
      <c r="C119" t="s">
        <v>37</v>
      </c>
      <c r="D119" t="s">
        <v>39</v>
      </c>
      <c r="E119" t="s">
        <v>24</v>
      </c>
      <c r="F119">
        <v>5000</v>
      </c>
      <c r="G119" t="s">
        <v>9</v>
      </c>
      <c r="H119" t="s">
        <v>10</v>
      </c>
      <c r="I119" t="s">
        <v>24</v>
      </c>
      <c r="J119" t="s">
        <v>12</v>
      </c>
      <c r="K119" t="s">
        <v>24</v>
      </c>
      <c r="L119" t="s">
        <v>24</v>
      </c>
      <c r="M119" t="s">
        <v>25</v>
      </c>
      <c r="N119" t="s">
        <v>45</v>
      </c>
      <c r="O119" t="s">
        <v>70</v>
      </c>
      <c r="P119" t="s">
        <v>70</v>
      </c>
      <c r="Q119" t="s">
        <v>70</v>
      </c>
      <c r="R119" t="s">
        <v>70</v>
      </c>
    </row>
    <row r="120" spans="1:18">
      <c r="A120">
        <v>122</v>
      </c>
      <c r="B120" t="s">
        <v>26</v>
      </c>
      <c r="C120" t="s">
        <v>22</v>
      </c>
      <c r="D120" t="s">
        <v>24</v>
      </c>
      <c r="E120" t="s">
        <v>30</v>
      </c>
      <c r="F120">
        <v>5000</v>
      </c>
      <c r="G120" t="s">
        <v>9</v>
      </c>
      <c r="H120" t="s">
        <v>10</v>
      </c>
      <c r="I120" t="s">
        <v>24</v>
      </c>
      <c r="J120" t="s">
        <v>12</v>
      </c>
      <c r="K120" t="s">
        <v>24</v>
      </c>
      <c r="L120" t="s">
        <v>24</v>
      </c>
      <c r="M120" t="s">
        <v>25</v>
      </c>
      <c r="N120" t="s">
        <v>45</v>
      </c>
      <c r="O120" t="s">
        <v>70</v>
      </c>
      <c r="P120" t="s">
        <v>70</v>
      </c>
      <c r="Q120" t="s">
        <v>70</v>
      </c>
      <c r="R120" t="s">
        <v>69</v>
      </c>
    </row>
    <row r="121" spans="1:18">
      <c r="A121">
        <v>123</v>
      </c>
      <c r="B121" t="s">
        <v>26</v>
      </c>
      <c r="C121" t="s">
        <v>22</v>
      </c>
      <c r="D121" t="s">
        <v>24</v>
      </c>
      <c r="E121" t="s">
        <v>23</v>
      </c>
      <c r="F121">
        <v>5000</v>
      </c>
      <c r="G121" t="s">
        <v>9</v>
      </c>
      <c r="H121" t="s">
        <v>24</v>
      </c>
      <c r="I121" t="s">
        <v>24</v>
      </c>
      <c r="J121" t="s">
        <v>12</v>
      </c>
      <c r="K121" t="s">
        <v>13</v>
      </c>
      <c r="L121" t="s">
        <v>24</v>
      </c>
      <c r="M121" t="s">
        <v>25</v>
      </c>
      <c r="N121" t="s">
        <v>47</v>
      </c>
      <c r="O121" t="s">
        <v>70</v>
      </c>
      <c r="P121" t="s">
        <v>70</v>
      </c>
      <c r="Q121" t="s">
        <v>70</v>
      </c>
      <c r="R121" t="s">
        <v>70</v>
      </c>
    </row>
    <row r="122" spans="1:18">
      <c r="A122">
        <v>124</v>
      </c>
      <c r="B122" t="s">
        <v>26</v>
      </c>
      <c r="C122" t="s">
        <v>37</v>
      </c>
      <c r="D122" t="s">
        <v>34</v>
      </c>
      <c r="E122" t="s">
        <v>24</v>
      </c>
      <c r="F122">
        <v>5000</v>
      </c>
      <c r="G122" t="s">
        <v>9</v>
      </c>
      <c r="H122" t="s">
        <v>10</v>
      </c>
      <c r="I122" t="s">
        <v>24</v>
      </c>
      <c r="J122" t="s">
        <v>12</v>
      </c>
      <c r="K122" t="s">
        <v>24</v>
      </c>
      <c r="L122" t="s">
        <v>24</v>
      </c>
      <c r="M122" t="s">
        <v>25</v>
      </c>
      <c r="N122" t="s">
        <v>45</v>
      </c>
      <c r="O122" t="s">
        <v>70</v>
      </c>
      <c r="P122" t="s">
        <v>70</v>
      </c>
      <c r="Q122" t="s">
        <v>70</v>
      </c>
      <c r="R122" t="s">
        <v>70</v>
      </c>
    </row>
    <row r="123" spans="1:18">
      <c r="A123">
        <v>125</v>
      </c>
      <c r="B123" t="s">
        <v>26</v>
      </c>
      <c r="C123" t="s">
        <v>28</v>
      </c>
      <c r="D123" t="s">
        <v>39</v>
      </c>
      <c r="E123" t="s">
        <v>30</v>
      </c>
      <c r="F123">
        <v>5000</v>
      </c>
      <c r="G123" t="s">
        <v>9</v>
      </c>
      <c r="H123" t="s">
        <v>10</v>
      </c>
      <c r="I123" t="s">
        <v>24</v>
      </c>
      <c r="J123" t="s">
        <v>12</v>
      </c>
      <c r="K123" t="s">
        <v>24</v>
      </c>
      <c r="L123" t="s">
        <v>24</v>
      </c>
      <c r="M123" t="s">
        <v>25</v>
      </c>
      <c r="N123" t="s">
        <v>47</v>
      </c>
      <c r="O123" t="s">
        <v>70</v>
      </c>
      <c r="P123" t="s">
        <v>70</v>
      </c>
      <c r="Q123" t="s">
        <v>70</v>
      </c>
      <c r="R123" t="s">
        <v>70</v>
      </c>
    </row>
    <row r="124" spans="1:18">
      <c r="A124">
        <v>126</v>
      </c>
      <c r="B124" t="s">
        <v>21</v>
      </c>
      <c r="C124" t="s">
        <v>22</v>
      </c>
      <c r="D124" t="s">
        <v>24</v>
      </c>
      <c r="E124" t="s">
        <v>23</v>
      </c>
      <c r="F124">
        <v>5000</v>
      </c>
      <c r="G124" t="s">
        <v>9</v>
      </c>
      <c r="H124" t="s">
        <v>10</v>
      </c>
      <c r="I124" t="s">
        <v>24</v>
      </c>
      <c r="J124" t="s">
        <v>12</v>
      </c>
      <c r="K124" t="s">
        <v>24</v>
      </c>
      <c r="L124" t="s">
        <v>24</v>
      </c>
      <c r="M124" t="s">
        <v>25</v>
      </c>
      <c r="N124" t="s">
        <v>45</v>
      </c>
      <c r="O124" t="s">
        <v>70</v>
      </c>
      <c r="P124" t="s">
        <v>70</v>
      </c>
      <c r="Q124" t="s">
        <v>70</v>
      </c>
      <c r="R124" t="s">
        <v>70</v>
      </c>
    </row>
    <row r="125" spans="1:18">
      <c r="A125">
        <v>127</v>
      </c>
      <c r="B125" t="s">
        <v>26</v>
      </c>
      <c r="C125" t="s">
        <v>22</v>
      </c>
      <c r="D125" t="s">
        <v>24</v>
      </c>
      <c r="E125" t="s">
        <v>32</v>
      </c>
      <c r="F125">
        <v>5000</v>
      </c>
      <c r="G125" t="s">
        <v>9</v>
      </c>
      <c r="H125" t="s">
        <v>10</v>
      </c>
      <c r="I125" t="s">
        <v>11</v>
      </c>
      <c r="J125" t="s">
        <v>24</v>
      </c>
      <c r="K125" t="s">
        <v>24</v>
      </c>
      <c r="L125" t="s">
        <v>24</v>
      </c>
      <c r="M125" t="s">
        <v>25</v>
      </c>
      <c r="N125" t="s">
        <v>47</v>
      </c>
      <c r="O125" t="s">
        <v>69</v>
      </c>
      <c r="P125" t="s">
        <v>69</v>
      </c>
      <c r="Q125" t="s">
        <v>70</v>
      </c>
      <c r="R125" t="s">
        <v>70</v>
      </c>
    </row>
    <row r="126" spans="1:18">
      <c r="A126">
        <v>128</v>
      </c>
      <c r="B126" t="s">
        <v>26</v>
      </c>
      <c r="C126" t="s">
        <v>37</v>
      </c>
      <c r="D126" t="s">
        <v>34</v>
      </c>
      <c r="E126" t="s">
        <v>24</v>
      </c>
      <c r="F126">
        <v>5000</v>
      </c>
      <c r="G126" t="s">
        <v>9</v>
      </c>
      <c r="H126" t="s">
        <v>10</v>
      </c>
      <c r="I126" t="s">
        <v>24</v>
      </c>
      <c r="J126" t="s">
        <v>12</v>
      </c>
      <c r="K126" t="s">
        <v>24</v>
      </c>
      <c r="L126" t="s">
        <v>24</v>
      </c>
      <c r="M126" t="s">
        <v>25</v>
      </c>
      <c r="N126" t="s">
        <v>45</v>
      </c>
      <c r="O126" t="s">
        <v>70</v>
      </c>
      <c r="P126" t="s">
        <v>70</v>
      </c>
      <c r="Q126" t="s">
        <v>70</v>
      </c>
      <c r="R126" t="s">
        <v>70</v>
      </c>
    </row>
    <row r="127" spans="1:18">
      <c r="A127">
        <v>129</v>
      </c>
      <c r="B127" t="s">
        <v>26</v>
      </c>
      <c r="C127" t="s">
        <v>22</v>
      </c>
      <c r="D127" t="s">
        <v>24</v>
      </c>
      <c r="E127" t="s">
        <v>30</v>
      </c>
      <c r="F127">
        <v>5000</v>
      </c>
      <c r="G127" t="s">
        <v>9</v>
      </c>
      <c r="H127" t="s">
        <v>10</v>
      </c>
      <c r="I127" t="s">
        <v>11</v>
      </c>
      <c r="J127" t="s">
        <v>24</v>
      </c>
      <c r="K127" t="s">
        <v>24</v>
      </c>
      <c r="L127" t="s">
        <v>24</v>
      </c>
      <c r="M127" t="s">
        <v>25</v>
      </c>
      <c r="N127" t="s">
        <v>45</v>
      </c>
      <c r="O127" t="s">
        <v>70</v>
      </c>
      <c r="P127" t="s">
        <v>70</v>
      </c>
      <c r="Q127" t="s">
        <v>70</v>
      </c>
      <c r="R127" t="s">
        <v>70</v>
      </c>
    </row>
    <row r="128" spans="1:18">
      <c r="A128">
        <v>130</v>
      </c>
      <c r="B128" t="s">
        <v>26</v>
      </c>
      <c r="C128" t="s">
        <v>22</v>
      </c>
      <c r="D128" t="s">
        <v>24</v>
      </c>
      <c r="E128" t="s">
        <v>33</v>
      </c>
      <c r="F128">
        <v>5000</v>
      </c>
      <c r="G128" t="s">
        <v>9</v>
      </c>
      <c r="H128" t="s">
        <v>10</v>
      </c>
      <c r="I128" t="s">
        <v>24</v>
      </c>
      <c r="J128" t="s">
        <v>12</v>
      </c>
      <c r="K128" t="s">
        <v>24</v>
      </c>
      <c r="L128" t="s">
        <v>24</v>
      </c>
      <c r="M128" t="s">
        <v>25</v>
      </c>
      <c r="N128" t="s">
        <v>45</v>
      </c>
      <c r="O128" t="s">
        <v>70</v>
      </c>
      <c r="P128" t="s">
        <v>70</v>
      </c>
      <c r="Q128" t="s">
        <v>70</v>
      </c>
      <c r="R128" t="s">
        <v>70</v>
      </c>
    </row>
    <row r="129" spans="1:18">
      <c r="A129">
        <v>132</v>
      </c>
      <c r="B129" t="s">
        <v>21</v>
      </c>
      <c r="C129" t="s">
        <v>22</v>
      </c>
      <c r="D129" t="s">
        <v>24</v>
      </c>
      <c r="E129" t="s">
        <v>33</v>
      </c>
      <c r="F129">
        <v>5000</v>
      </c>
      <c r="G129" t="s">
        <v>9</v>
      </c>
      <c r="H129" t="s">
        <v>10</v>
      </c>
      <c r="I129" t="s">
        <v>11</v>
      </c>
      <c r="J129" t="s">
        <v>24</v>
      </c>
      <c r="K129" t="s">
        <v>24</v>
      </c>
      <c r="L129" t="s">
        <v>24</v>
      </c>
      <c r="M129" t="s">
        <v>25</v>
      </c>
      <c r="N129" t="s">
        <v>47</v>
      </c>
      <c r="O129" t="s">
        <v>70</v>
      </c>
      <c r="P129" t="s">
        <v>70</v>
      </c>
      <c r="Q129" t="s">
        <v>70</v>
      </c>
      <c r="R129" t="s">
        <v>70</v>
      </c>
    </row>
    <row r="130" spans="1:18">
      <c r="A130">
        <v>133</v>
      </c>
      <c r="B130" t="s">
        <v>26</v>
      </c>
      <c r="C130" t="s">
        <v>37</v>
      </c>
      <c r="D130" t="s">
        <v>39</v>
      </c>
      <c r="E130" t="s">
        <v>24</v>
      </c>
      <c r="F130">
        <v>5000</v>
      </c>
      <c r="G130" t="s">
        <v>9</v>
      </c>
      <c r="H130" t="s">
        <v>10</v>
      </c>
      <c r="I130" t="s">
        <v>24</v>
      </c>
      <c r="J130" t="s">
        <v>12</v>
      </c>
      <c r="K130" t="s">
        <v>24</v>
      </c>
      <c r="L130" t="s">
        <v>24</v>
      </c>
      <c r="M130" t="s">
        <v>25</v>
      </c>
      <c r="N130" t="s">
        <v>45</v>
      </c>
      <c r="O130" t="s">
        <v>70</v>
      </c>
      <c r="P130" t="s">
        <v>70</v>
      </c>
      <c r="Q130" t="s">
        <v>70</v>
      </c>
      <c r="R130" t="s">
        <v>70</v>
      </c>
    </row>
    <row r="131" spans="1:18">
      <c r="A131">
        <v>134</v>
      </c>
      <c r="B131" t="s">
        <v>21</v>
      </c>
      <c r="C131" t="s">
        <v>37</v>
      </c>
      <c r="D131" t="s">
        <v>34</v>
      </c>
      <c r="E131" t="s">
        <v>24</v>
      </c>
      <c r="F131">
        <v>5000</v>
      </c>
      <c r="G131" t="s">
        <v>9</v>
      </c>
      <c r="H131" t="s">
        <v>10</v>
      </c>
      <c r="I131" t="s">
        <v>24</v>
      </c>
      <c r="J131" t="s">
        <v>12</v>
      </c>
      <c r="K131" t="s">
        <v>24</v>
      </c>
      <c r="L131" t="s">
        <v>24</v>
      </c>
      <c r="M131" t="s">
        <v>25</v>
      </c>
      <c r="N131" t="s">
        <v>45</v>
      </c>
      <c r="O131" t="s">
        <v>70</v>
      </c>
      <c r="P131" t="s">
        <v>70</v>
      </c>
      <c r="Q131" t="s">
        <v>70</v>
      </c>
      <c r="R131" t="s">
        <v>70</v>
      </c>
    </row>
    <row r="132" spans="1:18">
      <c r="A132">
        <v>135</v>
      </c>
      <c r="B132" t="s">
        <v>26</v>
      </c>
      <c r="C132" t="s">
        <v>37</v>
      </c>
      <c r="D132" t="s">
        <v>34</v>
      </c>
      <c r="E132" t="s">
        <v>24</v>
      </c>
      <c r="F132">
        <v>5000</v>
      </c>
      <c r="G132" t="s">
        <v>9</v>
      </c>
      <c r="H132" t="s">
        <v>10</v>
      </c>
      <c r="I132" t="s">
        <v>24</v>
      </c>
      <c r="J132" t="s">
        <v>24</v>
      </c>
      <c r="K132" t="s">
        <v>13</v>
      </c>
      <c r="L132" t="s">
        <v>24</v>
      </c>
      <c r="M132" t="s">
        <v>25</v>
      </c>
      <c r="N132" t="s">
        <v>47</v>
      </c>
      <c r="O132" t="s">
        <v>70</v>
      </c>
      <c r="P132" t="s">
        <v>70</v>
      </c>
      <c r="Q132" t="s">
        <v>70</v>
      </c>
      <c r="R132" t="s">
        <v>70</v>
      </c>
    </row>
    <row r="133" spans="1:18">
      <c r="A133">
        <v>136</v>
      </c>
      <c r="B133" t="s">
        <v>26</v>
      </c>
      <c r="C133" t="s">
        <v>22</v>
      </c>
      <c r="D133" t="s">
        <v>24</v>
      </c>
      <c r="E133" t="s">
        <v>32</v>
      </c>
      <c r="F133">
        <v>5000</v>
      </c>
      <c r="G133" t="s">
        <v>9</v>
      </c>
      <c r="H133" t="s">
        <v>10</v>
      </c>
      <c r="I133" t="s">
        <v>24</v>
      </c>
      <c r="J133" t="s">
        <v>12</v>
      </c>
      <c r="K133" t="s">
        <v>24</v>
      </c>
      <c r="L133" t="s">
        <v>24</v>
      </c>
      <c r="M133" t="s">
        <v>25</v>
      </c>
      <c r="N133" t="s">
        <v>45</v>
      </c>
      <c r="O133" t="s">
        <v>70</v>
      </c>
      <c r="P133" t="s">
        <v>70</v>
      </c>
      <c r="Q133" t="s">
        <v>70</v>
      </c>
      <c r="R133" t="s">
        <v>70</v>
      </c>
    </row>
    <row r="134" spans="1:18">
      <c r="A134">
        <v>137</v>
      </c>
      <c r="B134" t="s">
        <v>21</v>
      </c>
      <c r="C134" t="s">
        <v>22</v>
      </c>
      <c r="D134" t="s">
        <v>24</v>
      </c>
      <c r="E134" t="s">
        <v>31</v>
      </c>
      <c r="F134">
        <v>5000</v>
      </c>
      <c r="G134" t="s">
        <v>9</v>
      </c>
      <c r="H134" t="s">
        <v>10</v>
      </c>
      <c r="I134" t="s">
        <v>24</v>
      </c>
      <c r="J134" t="s">
        <v>12</v>
      </c>
      <c r="K134" t="s">
        <v>24</v>
      </c>
      <c r="L134" t="s">
        <v>24</v>
      </c>
      <c r="M134" t="s">
        <v>25</v>
      </c>
      <c r="N134" t="s">
        <v>45</v>
      </c>
      <c r="O134" t="s">
        <v>70</v>
      </c>
      <c r="P134" t="s">
        <v>70</v>
      </c>
      <c r="Q134" t="s">
        <v>70</v>
      </c>
      <c r="R134" t="s">
        <v>70</v>
      </c>
    </row>
    <row r="135" spans="1:18">
      <c r="A135">
        <v>138</v>
      </c>
      <c r="B135" t="s">
        <v>26</v>
      </c>
      <c r="C135" t="s">
        <v>37</v>
      </c>
      <c r="D135" t="s">
        <v>34</v>
      </c>
      <c r="E135" t="s">
        <v>24</v>
      </c>
      <c r="F135">
        <v>5000</v>
      </c>
      <c r="G135" t="s">
        <v>9</v>
      </c>
      <c r="H135" t="s">
        <v>10</v>
      </c>
      <c r="I135" t="s">
        <v>24</v>
      </c>
      <c r="J135" t="s">
        <v>24</v>
      </c>
      <c r="K135" t="s">
        <v>13</v>
      </c>
      <c r="L135" t="s">
        <v>24</v>
      </c>
      <c r="M135" t="s">
        <v>25</v>
      </c>
      <c r="N135" t="s">
        <v>47</v>
      </c>
      <c r="O135" t="s">
        <v>70</v>
      </c>
      <c r="P135" t="s">
        <v>70</v>
      </c>
      <c r="Q135" t="s">
        <v>70</v>
      </c>
      <c r="R135" t="s">
        <v>70</v>
      </c>
    </row>
    <row r="136" spans="1:18">
      <c r="A136">
        <v>139</v>
      </c>
      <c r="B136" t="s">
        <v>26</v>
      </c>
      <c r="C136" t="s">
        <v>22</v>
      </c>
      <c r="D136" t="s">
        <v>24</v>
      </c>
      <c r="E136" t="s">
        <v>33</v>
      </c>
      <c r="F136">
        <v>5000</v>
      </c>
      <c r="G136" t="s">
        <v>9</v>
      </c>
      <c r="H136" t="s">
        <v>10</v>
      </c>
      <c r="I136" t="s">
        <v>24</v>
      </c>
      <c r="J136" t="s">
        <v>12</v>
      </c>
      <c r="K136" t="s">
        <v>24</v>
      </c>
      <c r="L136" t="s">
        <v>24</v>
      </c>
      <c r="M136" t="s">
        <v>25</v>
      </c>
      <c r="N136" t="s">
        <v>45</v>
      </c>
      <c r="O136" t="s">
        <v>70</v>
      </c>
      <c r="P136" t="s">
        <v>70</v>
      </c>
      <c r="Q136" t="s">
        <v>70</v>
      </c>
      <c r="R136" t="s">
        <v>70</v>
      </c>
    </row>
    <row r="137" spans="1:18">
      <c r="A137">
        <v>140</v>
      </c>
      <c r="B137" t="s">
        <v>26</v>
      </c>
      <c r="C137" t="s">
        <v>22</v>
      </c>
      <c r="D137" t="s">
        <v>24</v>
      </c>
      <c r="E137" t="s">
        <v>31</v>
      </c>
      <c r="F137">
        <v>5000</v>
      </c>
      <c r="G137" t="s">
        <v>9</v>
      </c>
      <c r="H137" t="s">
        <v>10</v>
      </c>
      <c r="I137" t="s">
        <v>24</v>
      </c>
      <c r="J137" t="s">
        <v>12</v>
      </c>
      <c r="K137" t="s">
        <v>24</v>
      </c>
      <c r="L137" t="s">
        <v>24</v>
      </c>
      <c r="M137" t="s">
        <v>25</v>
      </c>
      <c r="N137" t="s">
        <v>45</v>
      </c>
      <c r="O137" t="s">
        <v>70</v>
      </c>
      <c r="P137" t="s">
        <v>70</v>
      </c>
      <c r="Q137" t="s">
        <v>70</v>
      </c>
      <c r="R137" t="s">
        <v>70</v>
      </c>
    </row>
    <row r="138" spans="1:18">
      <c r="A138">
        <v>141</v>
      </c>
      <c r="B138" t="s">
        <v>26</v>
      </c>
      <c r="C138" t="s">
        <v>28</v>
      </c>
      <c r="D138" t="s">
        <v>39</v>
      </c>
      <c r="E138" t="s">
        <v>33</v>
      </c>
      <c r="F138">
        <v>5000</v>
      </c>
      <c r="G138" t="s">
        <v>9</v>
      </c>
      <c r="H138" t="s">
        <v>24</v>
      </c>
      <c r="I138" t="s">
        <v>24</v>
      </c>
      <c r="J138" t="s">
        <v>12</v>
      </c>
      <c r="K138" t="s">
        <v>13</v>
      </c>
      <c r="L138" t="s">
        <v>24</v>
      </c>
      <c r="M138" t="s">
        <v>25</v>
      </c>
      <c r="N138" t="s">
        <v>47</v>
      </c>
      <c r="O138" t="s">
        <v>70</v>
      </c>
      <c r="P138" t="s">
        <v>70</v>
      </c>
      <c r="Q138" t="s">
        <v>70</v>
      </c>
      <c r="R138" t="s">
        <v>70</v>
      </c>
    </row>
    <row r="139" spans="1:18">
      <c r="A139">
        <v>142</v>
      </c>
      <c r="B139" t="s">
        <v>26</v>
      </c>
      <c r="C139" t="s">
        <v>22</v>
      </c>
      <c r="D139" t="s">
        <v>24</v>
      </c>
      <c r="E139" t="s">
        <v>31</v>
      </c>
      <c r="F139">
        <v>5000</v>
      </c>
      <c r="G139" t="s">
        <v>9</v>
      </c>
      <c r="H139" t="s">
        <v>10</v>
      </c>
      <c r="I139" t="s">
        <v>24</v>
      </c>
      <c r="J139" t="s">
        <v>24</v>
      </c>
      <c r="K139" t="s">
        <v>24</v>
      </c>
      <c r="L139" t="s">
        <v>24</v>
      </c>
      <c r="M139" t="s">
        <v>25</v>
      </c>
      <c r="N139" t="s">
        <v>45</v>
      </c>
      <c r="O139" t="s">
        <v>70</v>
      </c>
      <c r="P139" t="s">
        <v>70</v>
      </c>
      <c r="Q139" t="s">
        <v>70</v>
      </c>
      <c r="R139" t="s">
        <v>70</v>
      </c>
    </row>
    <row r="140" spans="1:18">
      <c r="A140">
        <v>143</v>
      </c>
      <c r="B140" t="s">
        <v>21</v>
      </c>
      <c r="C140" t="s">
        <v>22</v>
      </c>
      <c r="D140" t="s">
        <v>24</v>
      </c>
      <c r="E140" t="s">
        <v>23</v>
      </c>
      <c r="F140">
        <v>5000</v>
      </c>
      <c r="G140" t="s">
        <v>24</v>
      </c>
      <c r="H140" t="s">
        <v>10</v>
      </c>
      <c r="I140" t="s">
        <v>24</v>
      </c>
      <c r="J140" t="s">
        <v>24</v>
      </c>
      <c r="K140" t="s">
        <v>24</v>
      </c>
      <c r="L140" t="s">
        <v>24</v>
      </c>
      <c r="M140" t="s">
        <v>25</v>
      </c>
      <c r="N140" t="s">
        <v>45</v>
      </c>
      <c r="O140" t="s">
        <v>70</v>
      </c>
      <c r="P140" t="s">
        <v>70</v>
      </c>
      <c r="Q140" t="s">
        <v>70</v>
      </c>
      <c r="R140" t="s">
        <v>69</v>
      </c>
    </row>
    <row r="141" spans="1:18">
      <c r="A141">
        <v>144</v>
      </c>
      <c r="B141" t="s">
        <v>26</v>
      </c>
      <c r="C141" t="s">
        <v>28</v>
      </c>
      <c r="D141" t="s">
        <v>34</v>
      </c>
      <c r="E141" t="s">
        <v>30</v>
      </c>
      <c r="F141">
        <v>5000</v>
      </c>
      <c r="G141" t="s">
        <v>9</v>
      </c>
      <c r="H141" t="s">
        <v>10</v>
      </c>
      <c r="I141" t="s">
        <v>24</v>
      </c>
      <c r="J141" t="s">
        <v>24</v>
      </c>
      <c r="K141" t="s">
        <v>24</v>
      </c>
      <c r="L141" t="s">
        <v>24</v>
      </c>
      <c r="M141" t="s">
        <v>25</v>
      </c>
      <c r="N141" t="s">
        <v>47</v>
      </c>
      <c r="O141" t="s">
        <v>70</v>
      </c>
      <c r="P141" t="s">
        <v>70</v>
      </c>
      <c r="Q141" t="s">
        <v>70</v>
      </c>
      <c r="R141" t="s">
        <v>70</v>
      </c>
    </row>
    <row r="142" spans="1:18">
      <c r="A142">
        <v>145</v>
      </c>
      <c r="B142" t="s">
        <v>26</v>
      </c>
      <c r="C142" t="s">
        <v>37</v>
      </c>
      <c r="D142" t="s">
        <v>39</v>
      </c>
      <c r="E142" t="s">
        <v>24</v>
      </c>
      <c r="F142">
        <v>5000</v>
      </c>
      <c r="G142" t="s">
        <v>9</v>
      </c>
      <c r="H142" t="s">
        <v>10</v>
      </c>
      <c r="I142" t="s">
        <v>24</v>
      </c>
      <c r="J142" t="s">
        <v>24</v>
      </c>
      <c r="K142" t="s">
        <v>24</v>
      </c>
      <c r="L142" t="s">
        <v>24</v>
      </c>
      <c r="M142" t="s">
        <v>25</v>
      </c>
      <c r="N142" t="s">
        <v>45</v>
      </c>
      <c r="O142" t="s">
        <v>70</v>
      </c>
      <c r="P142" t="s">
        <v>70</v>
      </c>
      <c r="Q142" t="s">
        <v>70</v>
      </c>
      <c r="R142" t="s">
        <v>70</v>
      </c>
    </row>
    <row r="143" spans="1:18">
      <c r="A143">
        <v>146</v>
      </c>
      <c r="B143" t="s">
        <v>26</v>
      </c>
      <c r="C143" t="s">
        <v>22</v>
      </c>
      <c r="D143" t="s">
        <v>24</v>
      </c>
      <c r="E143" t="s">
        <v>23</v>
      </c>
      <c r="F143">
        <v>5000</v>
      </c>
      <c r="G143" t="s">
        <v>9</v>
      </c>
      <c r="H143" t="s">
        <v>10</v>
      </c>
      <c r="I143" t="s">
        <v>24</v>
      </c>
      <c r="J143" t="s">
        <v>24</v>
      </c>
      <c r="K143" t="s">
        <v>24</v>
      </c>
      <c r="L143" t="s">
        <v>24</v>
      </c>
      <c r="M143" t="s">
        <v>25</v>
      </c>
      <c r="N143" t="s">
        <v>45</v>
      </c>
      <c r="O143" t="s">
        <v>70</v>
      </c>
      <c r="P143" t="s">
        <v>70</v>
      </c>
      <c r="Q143" t="s">
        <v>70</v>
      </c>
      <c r="R143" t="s">
        <v>70</v>
      </c>
    </row>
    <row r="144" spans="1:18">
      <c r="A144">
        <v>148</v>
      </c>
      <c r="B144" t="s">
        <v>21</v>
      </c>
      <c r="C144" t="s">
        <v>37</v>
      </c>
      <c r="D144" t="s">
        <v>34</v>
      </c>
      <c r="E144" t="s">
        <v>24</v>
      </c>
      <c r="F144">
        <v>5000</v>
      </c>
      <c r="G144" t="s">
        <v>9</v>
      </c>
      <c r="H144" t="s">
        <v>10</v>
      </c>
      <c r="I144" t="s">
        <v>24</v>
      </c>
      <c r="J144" t="s">
        <v>24</v>
      </c>
      <c r="K144" t="s">
        <v>13</v>
      </c>
      <c r="L144" t="s">
        <v>24</v>
      </c>
      <c r="M144" t="s">
        <v>25</v>
      </c>
      <c r="N144" t="s">
        <v>45</v>
      </c>
      <c r="O144" t="s">
        <v>70</v>
      </c>
      <c r="P144" t="s">
        <v>70</v>
      </c>
      <c r="Q144" t="s">
        <v>70</v>
      </c>
      <c r="R144" t="s">
        <v>70</v>
      </c>
    </row>
    <row r="145" spans="1:18">
      <c r="A145">
        <v>149</v>
      </c>
      <c r="B145" t="s">
        <v>26</v>
      </c>
      <c r="C145" t="s">
        <v>22</v>
      </c>
      <c r="D145" t="s">
        <v>24</v>
      </c>
      <c r="E145" t="s">
        <v>23</v>
      </c>
      <c r="F145">
        <v>5000</v>
      </c>
      <c r="G145" t="s">
        <v>9</v>
      </c>
      <c r="H145" t="s">
        <v>24</v>
      </c>
      <c r="I145" t="s">
        <v>24</v>
      </c>
      <c r="J145" t="s">
        <v>12</v>
      </c>
      <c r="K145" t="s">
        <v>13</v>
      </c>
      <c r="L145" t="s">
        <v>24</v>
      </c>
      <c r="M145" t="s">
        <v>25</v>
      </c>
      <c r="N145" t="s">
        <v>45</v>
      </c>
      <c r="O145" t="s">
        <v>70</v>
      </c>
      <c r="P145" t="s">
        <v>70</v>
      </c>
      <c r="Q145" t="s">
        <v>70</v>
      </c>
      <c r="R145" t="s">
        <v>70</v>
      </c>
    </row>
    <row r="146" spans="1:18">
      <c r="A146">
        <v>150</v>
      </c>
      <c r="B146" t="s">
        <v>26</v>
      </c>
      <c r="C146" t="s">
        <v>22</v>
      </c>
      <c r="D146" t="s">
        <v>24</v>
      </c>
      <c r="E146" t="s">
        <v>30</v>
      </c>
      <c r="F146">
        <v>5000</v>
      </c>
      <c r="G146" t="s">
        <v>9</v>
      </c>
      <c r="H146" t="s">
        <v>10</v>
      </c>
      <c r="I146" t="s">
        <v>11</v>
      </c>
      <c r="J146" t="s">
        <v>24</v>
      </c>
      <c r="K146" t="s">
        <v>24</v>
      </c>
      <c r="L146" t="s">
        <v>24</v>
      </c>
      <c r="M146" t="s">
        <v>25</v>
      </c>
      <c r="N146" t="s">
        <v>45</v>
      </c>
      <c r="O146" t="s">
        <v>70</v>
      </c>
      <c r="P146" t="s">
        <v>70</v>
      </c>
      <c r="Q146" t="s">
        <v>70</v>
      </c>
      <c r="R146" t="s">
        <v>70</v>
      </c>
    </row>
    <row r="147" spans="1:18">
      <c r="A147">
        <v>151</v>
      </c>
      <c r="B147" t="s">
        <v>26</v>
      </c>
      <c r="C147" t="s">
        <v>22</v>
      </c>
      <c r="D147" t="s">
        <v>24</v>
      </c>
      <c r="E147" t="s">
        <v>23</v>
      </c>
      <c r="F147">
        <v>5000</v>
      </c>
      <c r="G147" t="s">
        <v>9</v>
      </c>
      <c r="H147" t="s">
        <v>10</v>
      </c>
      <c r="I147" t="s">
        <v>24</v>
      </c>
      <c r="J147" t="s">
        <v>24</v>
      </c>
      <c r="K147" t="s">
        <v>13</v>
      </c>
      <c r="L147" t="s">
        <v>24</v>
      </c>
      <c r="M147" t="s">
        <v>25</v>
      </c>
      <c r="N147" t="s">
        <v>45</v>
      </c>
      <c r="O147" t="s">
        <v>70</v>
      </c>
      <c r="P147" t="s">
        <v>70</v>
      </c>
      <c r="Q147" t="s">
        <v>70</v>
      </c>
      <c r="R147" t="s">
        <v>70</v>
      </c>
    </row>
    <row r="148" spans="1:18">
      <c r="A148">
        <v>152</v>
      </c>
      <c r="B148" t="s">
        <v>26</v>
      </c>
      <c r="C148" t="s">
        <v>37</v>
      </c>
      <c r="D148" t="s">
        <v>34</v>
      </c>
      <c r="E148" t="s">
        <v>24</v>
      </c>
      <c r="F148">
        <v>5000</v>
      </c>
      <c r="G148" t="s">
        <v>9</v>
      </c>
      <c r="H148" t="s">
        <v>10</v>
      </c>
      <c r="I148" t="s">
        <v>24</v>
      </c>
      <c r="J148" t="s">
        <v>12</v>
      </c>
      <c r="K148" t="s">
        <v>24</v>
      </c>
      <c r="L148" t="s">
        <v>24</v>
      </c>
      <c r="M148" t="s">
        <v>25</v>
      </c>
      <c r="N148" t="s">
        <v>45</v>
      </c>
      <c r="O148" t="s">
        <v>70</v>
      </c>
      <c r="P148" t="s">
        <v>70</v>
      </c>
      <c r="Q148" t="s">
        <v>70</v>
      </c>
      <c r="R148" t="s">
        <v>70</v>
      </c>
    </row>
    <row r="149" spans="1:18">
      <c r="A149">
        <v>153</v>
      </c>
      <c r="B149" t="s">
        <v>21</v>
      </c>
      <c r="C149" t="s">
        <v>22</v>
      </c>
      <c r="D149" t="s">
        <v>24</v>
      </c>
      <c r="E149" t="s">
        <v>23</v>
      </c>
      <c r="F149">
        <v>5000</v>
      </c>
      <c r="G149" t="s">
        <v>9</v>
      </c>
      <c r="H149" t="s">
        <v>10</v>
      </c>
      <c r="I149" t="s">
        <v>24</v>
      </c>
      <c r="J149" t="s">
        <v>12</v>
      </c>
      <c r="K149" t="s">
        <v>24</v>
      </c>
      <c r="L149" t="s">
        <v>24</v>
      </c>
      <c r="M149" t="s">
        <v>25</v>
      </c>
      <c r="N149" t="s">
        <v>45</v>
      </c>
      <c r="O149" t="s">
        <v>70</v>
      </c>
      <c r="P149" t="s">
        <v>70</v>
      </c>
      <c r="Q149" t="s">
        <v>70</v>
      </c>
      <c r="R149" t="s">
        <v>70</v>
      </c>
    </row>
    <row r="150" spans="1:18">
      <c r="A150">
        <v>154</v>
      </c>
      <c r="B150" t="s">
        <v>26</v>
      </c>
      <c r="C150" t="s">
        <v>22</v>
      </c>
      <c r="D150" t="s">
        <v>24</v>
      </c>
      <c r="E150" t="s">
        <v>23</v>
      </c>
      <c r="F150">
        <v>5000</v>
      </c>
      <c r="G150" t="s">
        <v>9</v>
      </c>
      <c r="H150" t="s">
        <v>10</v>
      </c>
      <c r="I150" t="s">
        <v>24</v>
      </c>
      <c r="J150" t="s">
        <v>12</v>
      </c>
      <c r="K150" t="s">
        <v>24</v>
      </c>
      <c r="L150" t="s">
        <v>24</v>
      </c>
      <c r="M150" t="s">
        <v>25</v>
      </c>
      <c r="N150" t="s">
        <v>45</v>
      </c>
      <c r="O150" t="s">
        <v>70</v>
      </c>
      <c r="P150" t="s">
        <v>70</v>
      </c>
      <c r="Q150" t="s">
        <v>70</v>
      </c>
      <c r="R150" t="s">
        <v>70</v>
      </c>
    </row>
    <row r="151" spans="1:18">
      <c r="A151">
        <v>155</v>
      </c>
      <c r="B151" t="s">
        <v>21</v>
      </c>
      <c r="C151" t="s">
        <v>28</v>
      </c>
      <c r="D151" t="s">
        <v>39</v>
      </c>
      <c r="E151" t="s">
        <v>31</v>
      </c>
      <c r="F151">
        <v>5000</v>
      </c>
      <c r="G151" t="s">
        <v>9</v>
      </c>
      <c r="H151" t="s">
        <v>10</v>
      </c>
      <c r="I151" t="s">
        <v>24</v>
      </c>
      <c r="J151" t="s">
        <v>12</v>
      </c>
      <c r="K151" t="s">
        <v>24</v>
      </c>
      <c r="L151" t="s">
        <v>24</v>
      </c>
      <c r="M151" t="s">
        <v>25</v>
      </c>
      <c r="N151" t="s">
        <v>45</v>
      </c>
      <c r="O151" t="s">
        <v>70</v>
      </c>
      <c r="P151" t="s">
        <v>70</v>
      </c>
      <c r="Q151" t="s">
        <v>70</v>
      </c>
      <c r="R151" t="s">
        <v>70</v>
      </c>
    </row>
    <row r="152" spans="1:18">
      <c r="A152">
        <v>156</v>
      </c>
      <c r="B152" t="s">
        <v>26</v>
      </c>
      <c r="C152" t="s">
        <v>37</v>
      </c>
      <c r="D152" t="s">
        <v>34</v>
      </c>
      <c r="E152" t="s">
        <v>24</v>
      </c>
      <c r="F152">
        <v>5000</v>
      </c>
      <c r="G152" t="s">
        <v>9</v>
      </c>
      <c r="H152" t="s">
        <v>10</v>
      </c>
      <c r="I152" t="s">
        <v>24</v>
      </c>
      <c r="J152" t="s">
        <v>12</v>
      </c>
      <c r="K152" t="s">
        <v>24</v>
      </c>
      <c r="L152" t="s">
        <v>24</v>
      </c>
      <c r="M152" t="s">
        <v>25</v>
      </c>
      <c r="N152" t="s">
        <v>45</v>
      </c>
      <c r="O152" t="s">
        <v>70</v>
      </c>
      <c r="P152" t="s">
        <v>70</v>
      </c>
      <c r="Q152" t="s">
        <v>70</v>
      </c>
      <c r="R152" t="s">
        <v>70</v>
      </c>
    </row>
    <row r="153" spans="1:18">
      <c r="A153">
        <v>157</v>
      </c>
      <c r="B153" t="s">
        <v>26</v>
      </c>
      <c r="C153" t="s">
        <v>22</v>
      </c>
      <c r="D153" t="s">
        <v>24</v>
      </c>
      <c r="E153" t="s">
        <v>23</v>
      </c>
      <c r="F153">
        <v>5000</v>
      </c>
      <c r="G153" t="s">
        <v>9</v>
      </c>
      <c r="H153" t="s">
        <v>10</v>
      </c>
      <c r="I153" t="s">
        <v>24</v>
      </c>
      <c r="J153" t="s">
        <v>12</v>
      </c>
      <c r="K153" t="s">
        <v>24</v>
      </c>
      <c r="L153" t="s">
        <v>24</v>
      </c>
      <c r="M153" t="s">
        <v>25</v>
      </c>
      <c r="N153" t="s">
        <v>45</v>
      </c>
      <c r="O153" t="s">
        <v>70</v>
      </c>
      <c r="P153" t="s">
        <v>70</v>
      </c>
      <c r="Q153" t="s">
        <v>70</v>
      </c>
      <c r="R153" t="s">
        <v>70</v>
      </c>
    </row>
    <row r="154" spans="1:18">
      <c r="A154">
        <v>158</v>
      </c>
      <c r="B154" t="s">
        <v>21</v>
      </c>
      <c r="C154" t="s">
        <v>28</v>
      </c>
      <c r="D154" t="s">
        <v>34</v>
      </c>
      <c r="E154" t="s">
        <v>23</v>
      </c>
      <c r="F154">
        <v>5000</v>
      </c>
      <c r="G154" t="s">
        <v>9</v>
      </c>
      <c r="H154" t="s">
        <v>10</v>
      </c>
      <c r="I154" t="s">
        <v>24</v>
      </c>
      <c r="J154" t="s">
        <v>12</v>
      </c>
      <c r="K154" t="s">
        <v>24</v>
      </c>
      <c r="L154" t="s">
        <v>24</v>
      </c>
      <c r="M154" t="s">
        <v>25</v>
      </c>
      <c r="N154" t="s">
        <v>45</v>
      </c>
      <c r="O154" t="s">
        <v>70</v>
      </c>
      <c r="P154" t="s">
        <v>70</v>
      </c>
      <c r="Q154" t="s">
        <v>70</v>
      </c>
      <c r="R154" t="s">
        <v>70</v>
      </c>
    </row>
    <row r="155" spans="1:18">
      <c r="A155">
        <v>159</v>
      </c>
      <c r="B155" t="s">
        <v>26</v>
      </c>
      <c r="C155" t="s">
        <v>37</v>
      </c>
      <c r="D155" t="s">
        <v>34</v>
      </c>
      <c r="E155" t="s">
        <v>24</v>
      </c>
      <c r="F155">
        <v>5000</v>
      </c>
      <c r="G155" t="s">
        <v>9</v>
      </c>
      <c r="H155" t="s">
        <v>10</v>
      </c>
      <c r="I155" t="s">
        <v>24</v>
      </c>
      <c r="J155" t="s">
        <v>12</v>
      </c>
      <c r="K155" t="s">
        <v>24</v>
      </c>
      <c r="L155" t="s">
        <v>24</v>
      </c>
      <c r="M155" t="s">
        <v>25</v>
      </c>
      <c r="N155" t="s">
        <v>45</v>
      </c>
      <c r="O155" t="s">
        <v>70</v>
      </c>
      <c r="P155" t="s">
        <v>70</v>
      </c>
      <c r="Q155" t="s">
        <v>70</v>
      </c>
      <c r="R155" t="s">
        <v>70</v>
      </c>
    </row>
    <row r="156" spans="1:18">
      <c r="A156">
        <v>160</v>
      </c>
      <c r="B156" t="s">
        <v>26</v>
      </c>
      <c r="C156" t="s">
        <v>22</v>
      </c>
      <c r="D156" t="s">
        <v>24</v>
      </c>
      <c r="E156" t="s">
        <v>23</v>
      </c>
      <c r="F156">
        <v>5000</v>
      </c>
      <c r="G156" t="s">
        <v>9</v>
      </c>
      <c r="H156" t="s">
        <v>10</v>
      </c>
      <c r="I156" t="s">
        <v>24</v>
      </c>
      <c r="J156" t="s">
        <v>24</v>
      </c>
      <c r="K156" t="s">
        <v>13</v>
      </c>
      <c r="L156" t="s">
        <v>24</v>
      </c>
      <c r="M156" t="s">
        <v>25</v>
      </c>
      <c r="N156" t="s">
        <v>45</v>
      </c>
      <c r="O156" t="s">
        <v>70</v>
      </c>
      <c r="P156" t="s">
        <v>70</v>
      </c>
      <c r="Q156" t="s">
        <v>70</v>
      </c>
      <c r="R156" t="s">
        <v>70</v>
      </c>
    </row>
    <row r="157" spans="1:18">
      <c r="A157">
        <v>161</v>
      </c>
      <c r="B157" t="s">
        <v>26</v>
      </c>
      <c r="C157" t="s">
        <v>22</v>
      </c>
      <c r="D157" t="s">
        <v>24</v>
      </c>
      <c r="E157" t="s">
        <v>30</v>
      </c>
      <c r="F157">
        <v>5000</v>
      </c>
      <c r="G157" t="s">
        <v>9</v>
      </c>
      <c r="H157" t="s">
        <v>10</v>
      </c>
      <c r="I157" t="s">
        <v>24</v>
      </c>
      <c r="J157" t="s">
        <v>12</v>
      </c>
      <c r="K157" t="s">
        <v>24</v>
      </c>
      <c r="L157" t="s">
        <v>24</v>
      </c>
      <c r="M157" t="s">
        <v>25</v>
      </c>
      <c r="N157" t="s">
        <v>45</v>
      </c>
      <c r="O157" t="s">
        <v>70</v>
      </c>
      <c r="P157" t="s">
        <v>70</v>
      </c>
      <c r="Q157" t="s">
        <v>70</v>
      </c>
      <c r="R157" t="s">
        <v>70</v>
      </c>
    </row>
    <row r="158" spans="1:18">
      <c r="A158">
        <v>162</v>
      </c>
      <c r="B158" t="s">
        <v>26</v>
      </c>
      <c r="C158" t="s">
        <v>22</v>
      </c>
      <c r="D158" t="s">
        <v>24</v>
      </c>
      <c r="E158" t="s">
        <v>23</v>
      </c>
      <c r="F158">
        <v>5000</v>
      </c>
      <c r="G158" t="s">
        <v>9</v>
      </c>
      <c r="H158" t="s">
        <v>10</v>
      </c>
      <c r="I158" t="s">
        <v>24</v>
      </c>
      <c r="J158" t="s">
        <v>12</v>
      </c>
      <c r="K158" t="s">
        <v>24</v>
      </c>
      <c r="L158" t="s">
        <v>24</v>
      </c>
      <c r="M158" t="s">
        <v>25</v>
      </c>
      <c r="N158" t="s">
        <v>45</v>
      </c>
      <c r="O158" t="s">
        <v>70</v>
      </c>
      <c r="P158" t="s">
        <v>70</v>
      </c>
      <c r="Q158" t="s">
        <v>70</v>
      </c>
      <c r="R158" t="s">
        <v>70</v>
      </c>
    </row>
    <row r="159" spans="1:18">
      <c r="A159">
        <v>163</v>
      </c>
      <c r="B159" t="s">
        <v>26</v>
      </c>
      <c r="C159" t="s">
        <v>22</v>
      </c>
      <c r="D159" t="s">
        <v>24</v>
      </c>
      <c r="E159" t="s">
        <v>31</v>
      </c>
      <c r="F159">
        <v>5000</v>
      </c>
      <c r="G159" t="s">
        <v>9</v>
      </c>
      <c r="H159" t="s">
        <v>10</v>
      </c>
      <c r="I159" t="s">
        <v>24</v>
      </c>
      <c r="J159" t="s">
        <v>24</v>
      </c>
      <c r="K159" t="s">
        <v>13</v>
      </c>
      <c r="L159" t="s">
        <v>24</v>
      </c>
      <c r="M159" t="s">
        <v>25</v>
      </c>
      <c r="N159" t="s">
        <v>45</v>
      </c>
      <c r="O159" t="s">
        <v>70</v>
      </c>
      <c r="P159" t="s">
        <v>70</v>
      </c>
      <c r="Q159" t="s">
        <v>70</v>
      </c>
      <c r="R159" t="s">
        <v>70</v>
      </c>
    </row>
    <row r="160" spans="1:18">
      <c r="A160">
        <v>164</v>
      </c>
      <c r="B160" t="s">
        <v>26</v>
      </c>
      <c r="C160" t="s">
        <v>22</v>
      </c>
      <c r="D160" t="s">
        <v>24</v>
      </c>
      <c r="E160" t="s">
        <v>30</v>
      </c>
      <c r="F160">
        <v>5000</v>
      </c>
      <c r="G160" t="s">
        <v>9</v>
      </c>
      <c r="H160" t="s">
        <v>10</v>
      </c>
      <c r="I160" t="s">
        <v>24</v>
      </c>
      <c r="J160" t="s">
        <v>12</v>
      </c>
      <c r="K160" t="s">
        <v>24</v>
      </c>
      <c r="L160" t="s">
        <v>24</v>
      </c>
      <c r="M160" t="s">
        <v>25</v>
      </c>
      <c r="N160" t="s">
        <v>47</v>
      </c>
      <c r="O160" t="s">
        <v>70</v>
      </c>
      <c r="P160" t="s">
        <v>70</v>
      </c>
      <c r="Q160" t="s">
        <v>70</v>
      </c>
      <c r="R160" t="s">
        <v>70</v>
      </c>
    </row>
    <row r="161" spans="1:18">
      <c r="A161">
        <v>165</v>
      </c>
      <c r="B161" t="s">
        <v>26</v>
      </c>
      <c r="C161" t="s">
        <v>22</v>
      </c>
      <c r="D161" t="s">
        <v>24</v>
      </c>
      <c r="E161" t="s">
        <v>27</v>
      </c>
      <c r="F161">
        <v>6000</v>
      </c>
      <c r="G161" t="s">
        <v>9</v>
      </c>
      <c r="H161" t="s">
        <v>10</v>
      </c>
      <c r="I161" t="s">
        <v>24</v>
      </c>
      <c r="J161" t="s">
        <v>12</v>
      </c>
      <c r="K161" t="s">
        <v>24</v>
      </c>
      <c r="L161" t="s">
        <v>24</v>
      </c>
      <c r="M161" t="s">
        <v>25</v>
      </c>
      <c r="N161" t="s">
        <v>45</v>
      </c>
      <c r="O161" t="s">
        <v>70</v>
      </c>
      <c r="P161" t="s">
        <v>70</v>
      </c>
      <c r="Q161" t="s">
        <v>70</v>
      </c>
      <c r="R161" t="s">
        <v>70</v>
      </c>
    </row>
    <row r="162" spans="1:18">
      <c r="A162">
        <v>166</v>
      </c>
      <c r="B162" t="s">
        <v>21</v>
      </c>
      <c r="C162" t="s">
        <v>22</v>
      </c>
      <c r="D162" t="s">
        <v>24</v>
      </c>
      <c r="E162" t="s">
        <v>23</v>
      </c>
      <c r="F162">
        <v>5000</v>
      </c>
      <c r="G162" t="s">
        <v>9</v>
      </c>
      <c r="H162" t="s">
        <v>10</v>
      </c>
      <c r="I162" t="s">
        <v>11</v>
      </c>
      <c r="J162" t="s">
        <v>24</v>
      </c>
      <c r="K162" t="s">
        <v>24</v>
      </c>
      <c r="L162" t="s">
        <v>24</v>
      </c>
      <c r="M162" t="s">
        <v>25</v>
      </c>
      <c r="N162" t="s">
        <v>47</v>
      </c>
      <c r="O162" t="s">
        <v>70</v>
      </c>
      <c r="P162" t="s">
        <v>70</v>
      </c>
      <c r="Q162" t="s">
        <v>70</v>
      </c>
      <c r="R162" t="s">
        <v>70</v>
      </c>
    </row>
    <row r="163" spans="1:18">
      <c r="A163">
        <v>167</v>
      </c>
      <c r="B163" t="s">
        <v>26</v>
      </c>
      <c r="C163" t="s">
        <v>22</v>
      </c>
      <c r="D163" t="s">
        <v>24</v>
      </c>
      <c r="E163" t="s">
        <v>23</v>
      </c>
      <c r="F163">
        <v>5000</v>
      </c>
      <c r="G163" t="s">
        <v>9</v>
      </c>
      <c r="H163" t="s">
        <v>10</v>
      </c>
      <c r="I163" t="s">
        <v>24</v>
      </c>
      <c r="J163" t="s">
        <v>12</v>
      </c>
      <c r="K163" t="s">
        <v>24</v>
      </c>
      <c r="L163" t="s">
        <v>24</v>
      </c>
      <c r="M163" t="s">
        <v>25</v>
      </c>
      <c r="N163" t="s">
        <v>45</v>
      </c>
      <c r="O163" t="s">
        <v>69</v>
      </c>
      <c r="P163" t="s">
        <v>69</v>
      </c>
      <c r="Q163" t="s">
        <v>69</v>
      </c>
      <c r="R163" t="s">
        <v>69</v>
      </c>
    </row>
    <row r="164" spans="1:18">
      <c r="A164">
        <v>168</v>
      </c>
      <c r="B164" t="s">
        <v>26</v>
      </c>
      <c r="C164" t="s">
        <v>22</v>
      </c>
      <c r="D164" t="s">
        <v>24</v>
      </c>
      <c r="E164" t="s">
        <v>27</v>
      </c>
      <c r="F164">
        <v>6000</v>
      </c>
      <c r="G164" t="s">
        <v>9</v>
      </c>
      <c r="H164" t="s">
        <v>10</v>
      </c>
      <c r="I164" t="s">
        <v>24</v>
      </c>
      <c r="J164" t="s">
        <v>12</v>
      </c>
      <c r="K164" t="s">
        <v>24</v>
      </c>
      <c r="L164" t="s">
        <v>24</v>
      </c>
      <c r="M164" t="s">
        <v>25</v>
      </c>
      <c r="N164" t="s">
        <v>45</v>
      </c>
      <c r="O164" t="s">
        <v>70</v>
      </c>
      <c r="P164" t="s">
        <v>69</v>
      </c>
      <c r="Q164" t="s">
        <v>69</v>
      </c>
      <c r="R164" t="s">
        <v>69</v>
      </c>
    </row>
    <row r="165" spans="1:18">
      <c r="A165">
        <v>169</v>
      </c>
      <c r="B165" t="s">
        <v>26</v>
      </c>
      <c r="C165" t="s">
        <v>22</v>
      </c>
      <c r="D165" t="s">
        <v>24</v>
      </c>
      <c r="E165" t="s">
        <v>30</v>
      </c>
      <c r="F165">
        <v>5000</v>
      </c>
      <c r="G165" t="s">
        <v>9</v>
      </c>
      <c r="H165" t="s">
        <v>10</v>
      </c>
      <c r="I165" t="s">
        <v>24</v>
      </c>
      <c r="J165" t="s">
        <v>12</v>
      </c>
      <c r="K165" t="s">
        <v>24</v>
      </c>
      <c r="L165" t="s">
        <v>24</v>
      </c>
      <c r="M165" t="s">
        <v>25</v>
      </c>
      <c r="N165" t="s">
        <v>45</v>
      </c>
      <c r="O165" t="s">
        <v>70</v>
      </c>
      <c r="P165" t="s">
        <v>69</v>
      </c>
      <c r="Q165" t="s">
        <v>69</v>
      </c>
      <c r="R165" t="s">
        <v>69</v>
      </c>
    </row>
    <row r="166" spans="1:18">
      <c r="A166">
        <v>170</v>
      </c>
      <c r="B166" t="s">
        <v>26</v>
      </c>
      <c r="C166" t="s">
        <v>22</v>
      </c>
      <c r="D166" t="s">
        <v>24</v>
      </c>
      <c r="E166" t="s">
        <v>27</v>
      </c>
      <c r="F166">
        <v>6000</v>
      </c>
      <c r="G166" t="s">
        <v>9</v>
      </c>
      <c r="H166" t="s">
        <v>10</v>
      </c>
      <c r="I166" t="s">
        <v>24</v>
      </c>
      <c r="J166" t="s">
        <v>12</v>
      </c>
      <c r="K166" t="s">
        <v>24</v>
      </c>
      <c r="L166" t="s">
        <v>24</v>
      </c>
      <c r="M166" t="s">
        <v>25</v>
      </c>
      <c r="N166" t="s">
        <v>45</v>
      </c>
      <c r="O166" t="s">
        <v>70</v>
      </c>
      <c r="P166" t="s">
        <v>70</v>
      </c>
      <c r="Q166" t="s">
        <v>70</v>
      </c>
      <c r="R166" t="s">
        <v>70</v>
      </c>
    </row>
    <row r="167" spans="1:18">
      <c r="A167">
        <v>171</v>
      </c>
      <c r="B167" t="s">
        <v>26</v>
      </c>
      <c r="C167" t="s">
        <v>22</v>
      </c>
      <c r="D167" t="s">
        <v>24</v>
      </c>
      <c r="E167" t="s">
        <v>27</v>
      </c>
      <c r="F167">
        <v>6000</v>
      </c>
      <c r="G167" t="s">
        <v>9</v>
      </c>
      <c r="H167" t="s">
        <v>10</v>
      </c>
      <c r="I167" t="s">
        <v>24</v>
      </c>
      <c r="J167" t="s">
        <v>12</v>
      </c>
      <c r="K167" t="s">
        <v>24</v>
      </c>
      <c r="L167" t="s">
        <v>24</v>
      </c>
      <c r="M167" t="s">
        <v>25</v>
      </c>
      <c r="N167" t="s">
        <v>45</v>
      </c>
      <c r="O167" t="s">
        <v>70</v>
      </c>
      <c r="P167" t="s">
        <v>70</v>
      </c>
      <c r="Q167" t="s">
        <v>70</v>
      </c>
      <c r="R167" t="s">
        <v>70</v>
      </c>
    </row>
    <row r="168" spans="1:18">
      <c r="A168">
        <v>172</v>
      </c>
      <c r="B168" t="s">
        <v>26</v>
      </c>
      <c r="C168" t="s">
        <v>37</v>
      </c>
      <c r="D168" t="s">
        <v>29</v>
      </c>
      <c r="E168" t="s">
        <v>24</v>
      </c>
      <c r="F168">
        <v>5000</v>
      </c>
      <c r="G168" t="s">
        <v>9</v>
      </c>
      <c r="H168" t="s">
        <v>10</v>
      </c>
      <c r="I168" t="s">
        <v>24</v>
      </c>
      <c r="J168" t="s">
        <v>24</v>
      </c>
      <c r="K168" t="s">
        <v>13</v>
      </c>
      <c r="L168" t="s">
        <v>24</v>
      </c>
      <c r="M168" t="s">
        <v>25</v>
      </c>
      <c r="N168" t="s">
        <v>47</v>
      </c>
      <c r="O168" t="s">
        <v>70</v>
      </c>
      <c r="P168" t="s">
        <v>70</v>
      </c>
      <c r="Q168" t="s">
        <v>70</v>
      </c>
      <c r="R168" t="s">
        <v>70</v>
      </c>
    </row>
    <row r="169" spans="1:18">
      <c r="A169">
        <v>173</v>
      </c>
      <c r="B169" t="s">
        <v>26</v>
      </c>
      <c r="C169" t="s">
        <v>22</v>
      </c>
      <c r="D169" t="s">
        <v>24</v>
      </c>
      <c r="E169" t="s">
        <v>23</v>
      </c>
      <c r="F169">
        <v>5000</v>
      </c>
      <c r="G169" t="s">
        <v>9</v>
      </c>
      <c r="H169" t="s">
        <v>10</v>
      </c>
      <c r="I169" t="s">
        <v>11</v>
      </c>
      <c r="J169" t="s">
        <v>24</v>
      </c>
      <c r="K169" t="s">
        <v>24</v>
      </c>
      <c r="L169" t="s">
        <v>24</v>
      </c>
      <c r="M169" t="s">
        <v>25</v>
      </c>
      <c r="N169" t="s">
        <v>45</v>
      </c>
      <c r="O169" t="s">
        <v>70</v>
      </c>
      <c r="P169" t="s">
        <v>70</v>
      </c>
      <c r="Q169" t="s">
        <v>70</v>
      </c>
      <c r="R169" t="s">
        <v>70</v>
      </c>
    </row>
    <row r="170" spans="1:18">
      <c r="A170">
        <v>174</v>
      </c>
      <c r="B170" t="s">
        <v>21</v>
      </c>
      <c r="C170" t="s">
        <v>28</v>
      </c>
      <c r="D170" t="s">
        <v>34</v>
      </c>
      <c r="E170" t="s">
        <v>30</v>
      </c>
      <c r="F170">
        <v>5000</v>
      </c>
      <c r="G170" t="s">
        <v>9</v>
      </c>
      <c r="H170" t="s">
        <v>10</v>
      </c>
      <c r="I170" t="s">
        <v>24</v>
      </c>
      <c r="J170" t="s">
        <v>24</v>
      </c>
      <c r="K170" t="s">
        <v>13</v>
      </c>
      <c r="L170" t="s">
        <v>24</v>
      </c>
      <c r="M170" t="s">
        <v>25</v>
      </c>
      <c r="N170" t="s">
        <v>45</v>
      </c>
      <c r="O170" t="s">
        <v>70</v>
      </c>
      <c r="P170" t="s">
        <v>70</v>
      </c>
      <c r="Q170" t="s">
        <v>70</v>
      </c>
      <c r="R170" t="s">
        <v>70</v>
      </c>
    </row>
    <row r="171" spans="1:18">
      <c r="A171">
        <v>175</v>
      </c>
      <c r="B171" t="s">
        <v>26</v>
      </c>
      <c r="C171" t="s">
        <v>22</v>
      </c>
      <c r="D171" t="s">
        <v>24</v>
      </c>
      <c r="E171" t="s">
        <v>23</v>
      </c>
      <c r="F171">
        <v>5000</v>
      </c>
      <c r="G171" t="s">
        <v>9</v>
      </c>
      <c r="H171" t="s">
        <v>10</v>
      </c>
      <c r="I171" t="s">
        <v>24</v>
      </c>
      <c r="J171" t="s">
        <v>24</v>
      </c>
      <c r="K171" t="s">
        <v>13</v>
      </c>
      <c r="L171" t="s">
        <v>24</v>
      </c>
      <c r="M171" t="s">
        <v>25</v>
      </c>
      <c r="N171" t="s">
        <v>45</v>
      </c>
      <c r="O171" t="s">
        <v>70</v>
      </c>
      <c r="P171" t="s">
        <v>70</v>
      </c>
      <c r="Q171" t="s">
        <v>70</v>
      </c>
      <c r="R171" t="s">
        <v>70</v>
      </c>
    </row>
    <row r="172" spans="1:18">
      <c r="A172">
        <v>176</v>
      </c>
      <c r="B172" t="s">
        <v>26</v>
      </c>
      <c r="C172" t="s">
        <v>37</v>
      </c>
      <c r="D172" t="s">
        <v>39</v>
      </c>
      <c r="E172" t="s">
        <v>24</v>
      </c>
      <c r="F172">
        <v>5000</v>
      </c>
      <c r="G172" t="s">
        <v>9</v>
      </c>
      <c r="H172" t="s">
        <v>10</v>
      </c>
      <c r="I172" t="s">
        <v>24</v>
      </c>
      <c r="J172" t="s">
        <v>24</v>
      </c>
      <c r="K172" t="s">
        <v>13</v>
      </c>
      <c r="L172" t="s">
        <v>24</v>
      </c>
      <c r="M172" t="s">
        <v>25</v>
      </c>
      <c r="N172" t="s">
        <v>45</v>
      </c>
      <c r="O172" t="s">
        <v>70</v>
      </c>
      <c r="P172" t="s">
        <v>70</v>
      </c>
      <c r="Q172" t="s">
        <v>70</v>
      </c>
      <c r="R172" t="s">
        <v>69</v>
      </c>
    </row>
    <row r="173" spans="1:18">
      <c r="A173">
        <v>177</v>
      </c>
      <c r="B173" t="s">
        <v>26</v>
      </c>
      <c r="C173" t="s">
        <v>22</v>
      </c>
      <c r="D173" t="s">
        <v>24</v>
      </c>
      <c r="E173" t="s">
        <v>23</v>
      </c>
      <c r="F173">
        <v>5000</v>
      </c>
      <c r="G173" t="s">
        <v>9</v>
      </c>
      <c r="H173" t="s">
        <v>10</v>
      </c>
      <c r="I173" t="s">
        <v>11</v>
      </c>
      <c r="J173" t="s">
        <v>24</v>
      </c>
      <c r="K173" t="s">
        <v>24</v>
      </c>
      <c r="L173" t="s">
        <v>24</v>
      </c>
      <c r="M173" t="s">
        <v>25</v>
      </c>
      <c r="N173" t="s">
        <v>45</v>
      </c>
      <c r="O173" t="s">
        <v>70</v>
      </c>
      <c r="P173" t="s">
        <v>70</v>
      </c>
      <c r="Q173" t="s">
        <v>70</v>
      </c>
      <c r="R173" t="s">
        <v>70</v>
      </c>
    </row>
    <row r="174" spans="1:18">
      <c r="A174">
        <v>178</v>
      </c>
      <c r="B174" t="s">
        <v>26</v>
      </c>
      <c r="C174" t="s">
        <v>22</v>
      </c>
      <c r="D174" t="s">
        <v>24</v>
      </c>
      <c r="E174" t="s">
        <v>30</v>
      </c>
      <c r="F174">
        <v>5000</v>
      </c>
      <c r="G174" t="s">
        <v>24</v>
      </c>
      <c r="H174" t="s">
        <v>10</v>
      </c>
      <c r="I174" t="s">
        <v>11</v>
      </c>
      <c r="J174" t="s">
        <v>24</v>
      </c>
      <c r="K174" t="s">
        <v>13</v>
      </c>
      <c r="L174" t="s">
        <v>24</v>
      </c>
      <c r="M174" t="s">
        <v>25</v>
      </c>
      <c r="N174" t="s">
        <v>47</v>
      </c>
      <c r="O174" t="s">
        <v>70</v>
      </c>
      <c r="P174" t="s">
        <v>70</v>
      </c>
      <c r="Q174" t="s">
        <v>70</v>
      </c>
      <c r="R174" t="s">
        <v>70</v>
      </c>
    </row>
    <row r="175" spans="1:18">
      <c r="A175">
        <v>179</v>
      </c>
      <c r="B175" t="s">
        <v>21</v>
      </c>
      <c r="C175" t="s">
        <v>28</v>
      </c>
      <c r="D175" t="s">
        <v>39</v>
      </c>
      <c r="E175" t="s">
        <v>23</v>
      </c>
      <c r="F175">
        <v>5000</v>
      </c>
      <c r="G175" t="s">
        <v>9</v>
      </c>
      <c r="H175" t="s">
        <v>10</v>
      </c>
      <c r="I175" t="s">
        <v>11</v>
      </c>
      <c r="J175" t="s">
        <v>24</v>
      </c>
      <c r="K175" t="s">
        <v>24</v>
      </c>
      <c r="L175" t="s">
        <v>24</v>
      </c>
      <c r="M175" t="s">
        <v>25</v>
      </c>
      <c r="N175" t="s">
        <v>45</v>
      </c>
      <c r="O175" t="s">
        <v>70</v>
      </c>
      <c r="P175" t="s">
        <v>70</v>
      </c>
      <c r="Q175" t="s">
        <v>70</v>
      </c>
      <c r="R175" t="s">
        <v>70</v>
      </c>
    </row>
    <row r="176" spans="1:18">
      <c r="A176">
        <v>180</v>
      </c>
      <c r="B176" t="s">
        <v>26</v>
      </c>
      <c r="C176" t="s">
        <v>37</v>
      </c>
      <c r="D176" t="s">
        <v>34</v>
      </c>
      <c r="E176" t="s">
        <v>24</v>
      </c>
      <c r="F176">
        <v>5000</v>
      </c>
      <c r="G176" t="s">
        <v>24</v>
      </c>
      <c r="H176" t="s">
        <v>10</v>
      </c>
      <c r="I176" t="s">
        <v>11</v>
      </c>
      <c r="J176" t="s">
        <v>24</v>
      </c>
      <c r="K176" t="s">
        <v>24</v>
      </c>
      <c r="L176" t="s">
        <v>24</v>
      </c>
      <c r="M176" t="s">
        <v>25</v>
      </c>
      <c r="N176" t="s">
        <v>45</v>
      </c>
      <c r="O176" t="s">
        <v>70</v>
      </c>
      <c r="P176" t="s">
        <v>70</v>
      </c>
      <c r="Q176" t="s">
        <v>70</v>
      </c>
      <c r="R176" t="s">
        <v>70</v>
      </c>
    </row>
    <row r="177" spans="1:18">
      <c r="A177">
        <v>181</v>
      </c>
      <c r="B177" t="s">
        <v>26</v>
      </c>
      <c r="C177" t="s">
        <v>37</v>
      </c>
      <c r="D177" t="s">
        <v>39</v>
      </c>
      <c r="E177" t="s">
        <v>24</v>
      </c>
      <c r="F177">
        <v>5000</v>
      </c>
      <c r="G177" t="s">
        <v>9</v>
      </c>
      <c r="H177" t="s">
        <v>10</v>
      </c>
      <c r="I177" t="s">
        <v>11</v>
      </c>
      <c r="J177" t="s">
        <v>24</v>
      </c>
      <c r="K177" t="s">
        <v>24</v>
      </c>
      <c r="L177" t="s">
        <v>24</v>
      </c>
      <c r="M177" t="s">
        <v>25</v>
      </c>
      <c r="N177" t="s">
        <v>47</v>
      </c>
      <c r="O177" t="s">
        <v>70</v>
      </c>
      <c r="P177" t="s">
        <v>70</v>
      </c>
      <c r="Q177" t="s">
        <v>70</v>
      </c>
      <c r="R177" t="s">
        <v>69</v>
      </c>
    </row>
    <row r="178" spans="1:18">
      <c r="A178">
        <v>182</v>
      </c>
      <c r="B178" t="s">
        <v>26</v>
      </c>
      <c r="C178" t="s">
        <v>22</v>
      </c>
      <c r="D178" t="s">
        <v>24</v>
      </c>
      <c r="E178" t="s">
        <v>31</v>
      </c>
      <c r="F178">
        <v>5000</v>
      </c>
      <c r="G178" t="s">
        <v>9</v>
      </c>
      <c r="H178" t="s">
        <v>10</v>
      </c>
      <c r="I178" t="s">
        <v>11</v>
      </c>
      <c r="J178" t="s">
        <v>24</v>
      </c>
      <c r="K178" t="s">
        <v>24</v>
      </c>
      <c r="L178" t="s">
        <v>24</v>
      </c>
      <c r="M178" t="s">
        <v>25</v>
      </c>
      <c r="N178" t="s">
        <v>45</v>
      </c>
      <c r="O178" t="s">
        <v>70</v>
      </c>
      <c r="P178" t="s">
        <v>70</v>
      </c>
      <c r="Q178" t="s">
        <v>70</v>
      </c>
      <c r="R178" t="s">
        <v>70</v>
      </c>
    </row>
    <row r="179" spans="1:18">
      <c r="A179">
        <v>183</v>
      </c>
      <c r="B179" t="s">
        <v>26</v>
      </c>
      <c r="C179" t="s">
        <v>28</v>
      </c>
      <c r="D179" t="s">
        <v>34</v>
      </c>
      <c r="E179" t="s">
        <v>30</v>
      </c>
      <c r="F179">
        <v>5000</v>
      </c>
      <c r="G179" t="s">
        <v>9</v>
      </c>
      <c r="H179" t="s">
        <v>10</v>
      </c>
      <c r="I179" t="s">
        <v>24</v>
      </c>
      <c r="J179" t="s">
        <v>24</v>
      </c>
      <c r="K179" t="s">
        <v>24</v>
      </c>
      <c r="L179" t="s">
        <v>24</v>
      </c>
      <c r="M179" t="s">
        <v>25</v>
      </c>
      <c r="N179" t="s">
        <v>45</v>
      </c>
      <c r="O179" t="s">
        <v>70</v>
      </c>
      <c r="P179" t="s">
        <v>70</v>
      </c>
      <c r="Q179" t="s">
        <v>70</v>
      </c>
      <c r="R179" t="s">
        <v>70</v>
      </c>
    </row>
    <row r="180" spans="1:18">
      <c r="A180">
        <v>184</v>
      </c>
      <c r="B180" t="s">
        <v>21</v>
      </c>
      <c r="C180" t="s">
        <v>22</v>
      </c>
      <c r="D180" t="s">
        <v>24</v>
      </c>
      <c r="E180" t="s">
        <v>23</v>
      </c>
      <c r="F180">
        <v>5000</v>
      </c>
      <c r="G180" t="s">
        <v>9</v>
      </c>
      <c r="H180" t="s">
        <v>10</v>
      </c>
      <c r="I180" t="s">
        <v>11</v>
      </c>
      <c r="J180" t="s">
        <v>24</v>
      </c>
      <c r="K180" t="s">
        <v>24</v>
      </c>
      <c r="L180" t="s">
        <v>24</v>
      </c>
      <c r="M180" t="s">
        <v>25</v>
      </c>
      <c r="N180" t="s">
        <v>47</v>
      </c>
      <c r="O180" t="s">
        <v>70</v>
      </c>
      <c r="P180" t="s">
        <v>70</v>
      </c>
      <c r="Q180" t="s">
        <v>70</v>
      </c>
      <c r="R180" t="s">
        <v>70</v>
      </c>
    </row>
    <row r="181" spans="1:18">
      <c r="A181">
        <v>185</v>
      </c>
      <c r="B181" t="s">
        <v>21</v>
      </c>
      <c r="C181" t="s">
        <v>37</v>
      </c>
      <c r="D181" t="s">
        <v>39</v>
      </c>
      <c r="E181" t="s">
        <v>24</v>
      </c>
      <c r="F181">
        <v>5000</v>
      </c>
      <c r="G181" t="s">
        <v>9</v>
      </c>
      <c r="H181" t="s">
        <v>10</v>
      </c>
      <c r="I181" t="s">
        <v>24</v>
      </c>
      <c r="J181" t="s">
        <v>24</v>
      </c>
      <c r="K181" t="s">
        <v>24</v>
      </c>
      <c r="L181" t="s">
        <v>24</v>
      </c>
      <c r="M181" t="s">
        <v>25</v>
      </c>
      <c r="N181" t="s">
        <v>47</v>
      </c>
      <c r="O181" t="s">
        <v>70</v>
      </c>
      <c r="P181" t="s">
        <v>70</v>
      </c>
      <c r="Q181" t="s">
        <v>70</v>
      </c>
      <c r="R181" t="s">
        <v>70</v>
      </c>
    </row>
    <row r="182" spans="1:18">
      <c r="A182">
        <v>186</v>
      </c>
      <c r="B182" t="s">
        <v>21</v>
      </c>
      <c r="C182" t="s">
        <v>22</v>
      </c>
      <c r="D182" t="s">
        <v>24</v>
      </c>
      <c r="E182" t="s">
        <v>30</v>
      </c>
      <c r="F182">
        <v>5000</v>
      </c>
      <c r="G182" t="s">
        <v>9</v>
      </c>
      <c r="H182" t="s">
        <v>10</v>
      </c>
      <c r="I182" t="s">
        <v>24</v>
      </c>
      <c r="J182" t="s">
        <v>24</v>
      </c>
      <c r="K182" t="s">
        <v>24</v>
      </c>
      <c r="L182" t="s">
        <v>24</v>
      </c>
      <c r="M182" t="s">
        <v>25</v>
      </c>
      <c r="N182" t="s">
        <v>45</v>
      </c>
      <c r="O182" t="s">
        <v>70</v>
      </c>
      <c r="P182" t="s">
        <v>70</v>
      </c>
      <c r="Q182" t="s">
        <v>70</v>
      </c>
      <c r="R182" t="s">
        <v>70</v>
      </c>
    </row>
    <row r="183" spans="1:18">
      <c r="A183">
        <v>187</v>
      </c>
      <c r="B183" t="s">
        <v>26</v>
      </c>
      <c r="C183" t="s">
        <v>37</v>
      </c>
      <c r="D183" t="s">
        <v>34</v>
      </c>
      <c r="E183" t="s">
        <v>24</v>
      </c>
      <c r="F183">
        <v>5000</v>
      </c>
      <c r="G183" t="s">
        <v>9</v>
      </c>
      <c r="H183" t="s">
        <v>10</v>
      </c>
      <c r="I183" t="s">
        <v>11</v>
      </c>
      <c r="J183" t="s">
        <v>24</v>
      </c>
      <c r="K183" t="s">
        <v>24</v>
      </c>
      <c r="L183" t="s">
        <v>24</v>
      </c>
      <c r="M183" t="s">
        <v>25</v>
      </c>
      <c r="N183" t="s">
        <v>45</v>
      </c>
      <c r="O183" t="s">
        <v>70</v>
      </c>
      <c r="P183" t="s">
        <v>70</v>
      </c>
      <c r="Q183" t="s">
        <v>70</v>
      </c>
      <c r="R183" t="s">
        <v>70</v>
      </c>
    </row>
    <row r="184" spans="1:18">
      <c r="A184">
        <v>188</v>
      </c>
      <c r="B184" t="s">
        <v>26</v>
      </c>
      <c r="C184" t="s">
        <v>22</v>
      </c>
      <c r="D184" t="s">
        <v>24</v>
      </c>
      <c r="E184" t="s">
        <v>31</v>
      </c>
      <c r="F184">
        <v>5000</v>
      </c>
      <c r="G184" t="s">
        <v>9</v>
      </c>
      <c r="H184" t="s">
        <v>10</v>
      </c>
      <c r="I184" t="s">
        <v>24</v>
      </c>
      <c r="J184" t="s">
        <v>24</v>
      </c>
      <c r="K184" t="s">
        <v>24</v>
      </c>
      <c r="L184" t="s">
        <v>24</v>
      </c>
      <c r="M184" t="s">
        <v>25</v>
      </c>
      <c r="N184" t="s">
        <v>45</v>
      </c>
      <c r="O184" t="s">
        <v>70</v>
      </c>
      <c r="P184" t="s">
        <v>70</v>
      </c>
      <c r="Q184" t="s">
        <v>70</v>
      </c>
      <c r="R184" t="s">
        <v>70</v>
      </c>
    </row>
    <row r="185" spans="1:18">
      <c r="A185">
        <v>189</v>
      </c>
      <c r="B185" t="s">
        <v>26</v>
      </c>
      <c r="C185" t="s">
        <v>22</v>
      </c>
      <c r="D185" t="s">
        <v>24</v>
      </c>
      <c r="E185" t="s">
        <v>30</v>
      </c>
      <c r="F185">
        <v>5000</v>
      </c>
      <c r="G185" t="s">
        <v>9</v>
      </c>
      <c r="H185" t="s">
        <v>10</v>
      </c>
      <c r="I185" t="s">
        <v>24</v>
      </c>
      <c r="J185" t="s">
        <v>24</v>
      </c>
      <c r="K185" t="s">
        <v>24</v>
      </c>
      <c r="L185" t="s">
        <v>24</v>
      </c>
      <c r="M185" t="s">
        <v>25</v>
      </c>
      <c r="N185" t="s">
        <v>45</v>
      </c>
      <c r="O185" t="s">
        <v>70</v>
      </c>
      <c r="P185" t="s">
        <v>70</v>
      </c>
      <c r="Q185" t="s">
        <v>70</v>
      </c>
      <c r="R185" t="s">
        <v>70</v>
      </c>
    </row>
    <row r="186" spans="1:18">
      <c r="A186">
        <v>190</v>
      </c>
      <c r="B186" t="s">
        <v>26</v>
      </c>
      <c r="C186" t="s">
        <v>22</v>
      </c>
      <c r="D186" t="s">
        <v>24</v>
      </c>
      <c r="E186" t="s">
        <v>23</v>
      </c>
      <c r="F186">
        <v>5000</v>
      </c>
      <c r="G186" t="s">
        <v>9</v>
      </c>
      <c r="H186" t="s">
        <v>10</v>
      </c>
      <c r="I186" t="s">
        <v>24</v>
      </c>
      <c r="J186" t="s">
        <v>24</v>
      </c>
      <c r="K186" t="s">
        <v>24</v>
      </c>
      <c r="L186" t="s">
        <v>24</v>
      </c>
      <c r="M186" t="s">
        <v>25</v>
      </c>
      <c r="N186" t="s">
        <v>47</v>
      </c>
      <c r="O186" t="s">
        <v>70</v>
      </c>
      <c r="P186" t="s">
        <v>70</v>
      </c>
      <c r="Q186" t="s">
        <v>70</v>
      </c>
      <c r="R186" t="s">
        <v>70</v>
      </c>
    </row>
    <row r="187" spans="1:18">
      <c r="A187">
        <v>191</v>
      </c>
      <c r="B187" t="s">
        <v>21</v>
      </c>
      <c r="C187" t="s">
        <v>37</v>
      </c>
      <c r="D187" t="s">
        <v>39</v>
      </c>
      <c r="E187" t="s">
        <v>24</v>
      </c>
      <c r="F187">
        <v>5000</v>
      </c>
      <c r="G187" t="s">
        <v>9</v>
      </c>
      <c r="H187" t="s">
        <v>10</v>
      </c>
      <c r="I187" t="s">
        <v>11</v>
      </c>
      <c r="J187" t="s">
        <v>24</v>
      </c>
      <c r="K187" t="s">
        <v>24</v>
      </c>
      <c r="L187" t="s">
        <v>24</v>
      </c>
      <c r="M187" t="s">
        <v>25</v>
      </c>
      <c r="N187" t="s">
        <v>45</v>
      </c>
      <c r="O187" t="s">
        <v>70</v>
      </c>
      <c r="P187" t="s">
        <v>70</v>
      </c>
      <c r="Q187" t="s">
        <v>70</v>
      </c>
      <c r="R187" t="s">
        <v>70</v>
      </c>
    </row>
    <row r="188" spans="1:18">
      <c r="A188">
        <v>192</v>
      </c>
      <c r="B188" t="s">
        <v>26</v>
      </c>
      <c r="C188" t="s">
        <v>37</v>
      </c>
      <c r="D188" t="s">
        <v>34</v>
      </c>
      <c r="E188" t="s">
        <v>24</v>
      </c>
      <c r="F188">
        <v>5000</v>
      </c>
      <c r="G188" t="s">
        <v>24</v>
      </c>
      <c r="H188" t="s">
        <v>10</v>
      </c>
      <c r="I188" t="s">
        <v>11</v>
      </c>
      <c r="J188" t="s">
        <v>24</v>
      </c>
      <c r="K188" t="s">
        <v>24</v>
      </c>
      <c r="L188" t="s">
        <v>24</v>
      </c>
      <c r="M188" t="s">
        <v>25</v>
      </c>
      <c r="N188" t="s">
        <v>45</v>
      </c>
      <c r="O188" t="s">
        <v>70</v>
      </c>
      <c r="P188" t="s">
        <v>70</v>
      </c>
      <c r="Q188" t="s">
        <v>70</v>
      </c>
      <c r="R188" t="s">
        <v>70</v>
      </c>
    </row>
    <row r="189" spans="1:18">
      <c r="A189">
        <v>193</v>
      </c>
      <c r="B189" t="s">
        <v>26</v>
      </c>
      <c r="C189" t="s">
        <v>28</v>
      </c>
      <c r="D189" t="s">
        <v>34</v>
      </c>
      <c r="E189" t="s">
        <v>23</v>
      </c>
      <c r="F189">
        <v>5000</v>
      </c>
      <c r="G189" t="s">
        <v>9</v>
      </c>
      <c r="H189" t="s">
        <v>10</v>
      </c>
      <c r="I189" t="s">
        <v>24</v>
      </c>
      <c r="J189" t="s">
        <v>24</v>
      </c>
      <c r="K189" t="s">
        <v>24</v>
      </c>
      <c r="L189" t="s">
        <v>24</v>
      </c>
      <c r="M189" t="s">
        <v>25</v>
      </c>
      <c r="N189" t="s">
        <v>45</v>
      </c>
      <c r="O189" t="s">
        <v>70</v>
      </c>
      <c r="P189" t="s">
        <v>70</v>
      </c>
      <c r="Q189" t="s">
        <v>70</v>
      </c>
      <c r="R189" t="s">
        <v>69</v>
      </c>
    </row>
    <row r="190" spans="1:18">
      <c r="A190">
        <v>194</v>
      </c>
      <c r="B190" t="s">
        <v>21</v>
      </c>
      <c r="C190" t="s">
        <v>22</v>
      </c>
      <c r="D190" t="s">
        <v>24</v>
      </c>
      <c r="E190" t="s">
        <v>31</v>
      </c>
      <c r="F190">
        <v>5000</v>
      </c>
      <c r="G190" t="s">
        <v>9</v>
      </c>
      <c r="H190" t="s">
        <v>10</v>
      </c>
      <c r="I190" t="s">
        <v>11</v>
      </c>
      <c r="J190" t="s">
        <v>24</v>
      </c>
      <c r="K190" t="s">
        <v>24</v>
      </c>
      <c r="L190" t="s">
        <v>24</v>
      </c>
      <c r="M190" t="s">
        <v>25</v>
      </c>
      <c r="N190" t="s">
        <v>45</v>
      </c>
      <c r="O190" t="s">
        <v>70</v>
      </c>
      <c r="P190" t="s">
        <v>70</v>
      </c>
      <c r="Q190" t="s">
        <v>70</v>
      </c>
      <c r="R190" t="s">
        <v>70</v>
      </c>
    </row>
    <row r="191" spans="1:18">
      <c r="A191">
        <v>195</v>
      </c>
      <c r="B191" t="s">
        <v>26</v>
      </c>
      <c r="C191" t="s">
        <v>37</v>
      </c>
      <c r="D191" t="s">
        <v>34</v>
      </c>
      <c r="E191" t="s">
        <v>24</v>
      </c>
      <c r="F191">
        <v>5000</v>
      </c>
      <c r="G191" t="s">
        <v>9</v>
      </c>
      <c r="H191" t="s">
        <v>10</v>
      </c>
      <c r="I191" t="s">
        <v>11</v>
      </c>
      <c r="J191" t="s">
        <v>24</v>
      </c>
      <c r="K191" t="s">
        <v>24</v>
      </c>
      <c r="L191" t="s">
        <v>24</v>
      </c>
      <c r="M191" t="s">
        <v>25</v>
      </c>
      <c r="N191" t="s">
        <v>45</v>
      </c>
      <c r="O191" t="s">
        <v>70</v>
      </c>
      <c r="P191" t="s">
        <v>70</v>
      </c>
      <c r="Q191" t="s">
        <v>70</v>
      </c>
      <c r="R191" t="s">
        <v>70</v>
      </c>
    </row>
    <row r="192" spans="1:18">
      <c r="A192">
        <v>196</v>
      </c>
      <c r="B192" t="s">
        <v>26</v>
      </c>
      <c r="C192" t="s">
        <v>22</v>
      </c>
      <c r="D192" t="s">
        <v>24</v>
      </c>
      <c r="E192" t="s">
        <v>23</v>
      </c>
      <c r="F192">
        <v>5000</v>
      </c>
      <c r="G192" t="s">
        <v>9</v>
      </c>
      <c r="H192" t="s">
        <v>10</v>
      </c>
      <c r="I192" t="s">
        <v>24</v>
      </c>
      <c r="J192" t="s">
        <v>24</v>
      </c>
      <c r="K192" t="s">
        <v>13</v>
      </c>
      <c r="L192" t="s">
        <v>24</v>
      </c>
      <c r="M192" t="s">
        <v>25</v>
      </c>
      <c r="N192" t="s">
        <v>47</v>
      </c>
      <c r="O192" t="s">
        <v>70</v>
      </c>
      <c r="P192" t="s">
        <v>70</v>
      </c>
      <c r="Q192" t="s">
        <v>70</v>
      </c>
      <c r="R192" t="s">
        <v>69</v>
      </c>
    </row>
    <row r="193" spans="1:18">
      <c r="A193">
        <v>197</v>
      </c>
      <c r="B193" t="s">
        <v>26</v>
      </c>
      <c r="C193" t="s">
        <v>37</v>
      </c>
      <c r="D193" t="s">
        <v>39</v>
      </c>
      <c r="E193" t="s">
        <v>24</v>
      </c>
      <c r="F193">
        <v>5000</v>
      </c>
      <c r="G193" t="s">
        <v>9</v>
      </c>
      <c r="H193" t="s">
        <v>10</v>
      </c>
      <c r="I193" t="s">
        <v>24</v>
      </c>
      <c r="J193" t="s">
        <v>24</v>
      </c>
      <c r="K193" t="s">
        <v>24</v>
      </c>
      <c r="L193" t="s">
        <v>24</v>
      </c>
      <c r="M193" t="s">
        <v>25</v>
      </c>
      <c r="N193" t="s">
        <v>47</v>
      </c>
      <c r="O193" t="s">
        <v>70</v>
      </c>
      <c r="P193" t="s">
        <v>70</v>
      </c>
      <c r="Q193" t="s">
        <v>70</v>
      </c>
      <c r="R193" t="s">
        <v>70</v>
      </c>
    </row>
    <row r="194" spans="1:18">
      <c r="A194">
        <v>198</v>
      </c>
      <c r="B194" t="s">
        <v>21</v>
      </c>
      <c r="C194" t="s">
        <v>37</v>
      </c>
      <c r="D194" t="s">
        <v>34</v>
      </c>
      <c r="E194" t="s">
        <v>24</v>
      </c>
      <c r="F194">
        <v>5000</v>
      </c>
      <c r="G194" t="s">
        <v>9</v>
      </c>
      <c r="H194" t="s">
        <v>10</v>
      </c>
      <c r="I194" t="s">
        <v>11</v>
      </c>
      <c r="J194" t="s">
        <v>24</v>
      </c>
      <c r="K194" t="s">
        <v>24</v>
      </c>
      <c r="L194" t="s">
        <v>24</v>
      </c>
      <c r="M194" t="s">
        <v>25</v>
      </c>
      <c r="N194" t="s">
        <v>47</v>
      </c>
      <c r="O194" t="s">
        <v>70</v>
      </c>
      <c r="P194" t="s">
        <v>70</v>
      </c>
      <c r="Q194" t="s">
        <v>70</v>
      </c>
      <c r="R194" t="s">
        <v>70</v>
      </c>
    </row>
    <row r="195" spans="1:18">
      <c r="A195">
        <v>199</v>
      </c>
      <c r="B195" t="s">
        <v>26</v>
      </c>
      <c r="C195" t="s">
        <v>22</v>
      </c>
      <c r="D195" t="s">
        <v>24</v>
      </c>
      <c r="E195" t="s">
        <v>30</v>
      </c>
      <c r="F195">
        <v>5000</v>
      </c>
      <c r="G195" t="s">
        <v>24</v>
      </c>
      <c r="H195" t="s">
        <v>10</v>
      </c>
      <c r="I195" t="s">
        <v>11</v>
      </c>
      <c r="J195" t="s">
        <v>24</v>
      </c>
      <c r="K195" t="s">
        <v>13</v>
      </c>
      <c r="L195" t="s">
        <v>24</v>
      </c>
      <c r="M195" t="s">
        <v>25</v>
      </c>
      <c r="N195" t="s">
        <v>45</v>
      </c>
      <c r="O195" t="s">
        <v>70</v>
      </c>
      <c r="P195" t="s">
        <v>70</v>
      </c>
      <c r="Q195" t="s">
        <v>70</v>
      </c>
      <c r="R195" t="s">
        <v>70</v>
      </c>
    </row>
    <row r="196" spans="1:18">
      <c r="A196">
        <v>200</v>
      </c>
      <c r="B196" t="s">
        <v>26</v>
      </c>
      <c r="C196" t="s">
        <v>37</v>
      </c>
      <c r="D196" t="s">
        <v>39</v>
      </c>
      <c r="E196" t="s">
        <v>24</v>
      </c>
      <c r="F196">
        <v>5000</v>
      </c>
      <c r="G196" t="s">
        <v>9</v>
      </c>
      <c r="H196" t="s">
        <v>10</v>
      </c>
      <c r="I196" t="s">
        <v>11</v>
      </c>
      <c r="J196" t="s">
        <v>24</v>
      </c>
      <c r="K196" t="s">
        <v>24</v>
      </c>
      <c r="L196" t="s">
        <v>24</v>
      </c>
      <c r="M196" t="s">
        <v>25</v>
      </c>
      <c r="N196" t="s">
        <v>45</v>
      </c>
      <c r="O196" t="s">
        <v>70</v>
      </c>
      <c r="P196" t="s">
        <v>70</v>
      </c>
      <c r="Q196" t="s">
        <v>70</v>
      </c>
      <c r="R196" t="s">
        <v>69</v>
      </c>
    </row>
    <row r="197" spans="1:18">
      <c r="A197">
        <v>201</v>
      </c>
      <c r="B197" t="s">
        <v>21</v>
      </c>
      <c r="C197" t="s">
        <v>37</v>
      </c>
      <c r="D197" t="s">
        <v>34</v>
      </c>
      <c r="E197" t="s">
        <v>24</v>
      </c>
      <c r="F197">
        <v>5000</v>
      </c>
      <c r="G197" t="s">
        <v>9</v>
      </c>
      <c r="H197" t="s">
        <v>10</v>
      </c>
      <c r="I197" t="s">
        <v>24</v>
      </c>
      <c r="J197" t="s">
        <v>12</v>
      </c>
      <c r="K197" t="s">
        <v>24</v>
      </c>
      <c r="L197" t="s">
        <v>24</v>
      </c>
      <c r="M197" t="s">
        <v>25</v>
      </c>
      <c r="N197" t="s">
        <v>47</v>
      </c>
      <c r="O197" t="s">
        <v>70</v>
      </c>
      <c r="P197" t="s">
        <v>70</v>
      </c>
      <c r="Q197" t="s">
        <v>70</v>
      </c>
      <c r="R197" t="s">
        <v>70</v>
      </c>
    </row>
    <row r="198" spans="1:18">
      <c r="A198">
        <v>202</v>
      </c>
      <c r="B198" t="s">
        <v>21</v>
      </c>
      <c r="C198" t="s">
        <v>37</v>
      </c>
      <c r="D198" t="s">
        <v>34</v>
      </c>
      <c r="E198" t="s">
        <v>24</v>
      </c>
      <c r="F198">
        <v>5000</v>
      </c>
      <c r="G198" t="s">
        <v>9</v>
      </c>
      <c r="H198" t="s">
        <v>10</v>
      </c>
      <c r="I198" t="s">
        <v>24</v>
      </c>
      <c r="J198" t="s">
        <v>24</v>
      </c>
      <c r="K198" t="s">
        <v>13</v>
      </c>
      <c r="L198" t="s">
        <v>24</v>
      </c>
      <c r="M198" t="s">
        <v>25</v>
      </c>
      <c r="N198" t="s">
        <v>45</v>
      </c>
      <c r="O198" t="s">
        <v>69</v>
      </c>
      <c r="P198" t="s">
        <v>69</v>
      </c>
      <c r="Q198" t="s">
        <v>69</v>
      </c>
      <c r="R198" t="s">
        <v>69</v>
      </c>
    </row>
    <row r="199" spans="1:18">
      <c r="A199">
        <v>203</v>
      </c>
      <c r="B199" t="s">
        <v>26</v>
      </c>
      <c r="C199" t="s">
        <v>37</v>
      </c>
      <c r="D199" t="s">
        <v>39</v>
      </c>
      <c r="E199" t="s">
        <v>24</v>
      </c>
      <c r="F199">
        <v>5000</v>
      </c>
      <c r="G199" t="s">
        <v>9</v>
      </c>
      <c r="H199" t="s">
        <v>10</v>
      </c>
      <c r="I199" t="s">
        <v>11</v>
      </c>
      <c r="J199" t="s">
        <v>24</v>
      </c>
      <c r="K199" t="s">
        <v>24</v>
      </c>
      <c r="L199" t="s">
        <v>24</v>
      </c>
      <c r="M199" t="s">
        <v>25</v>
      </c>
      <c r="N199" t="s">
        <v>45</v>
      </c>
      <c r="O199" t="s">
        <v>70</v>
      </c>
      <c r="P199" t="s">
        <v>70</v>
      </c>
      <c r="Q199" t="s">
        <v>70</v>
      </c>
      <c r="R199" t="s">
        <v>70</v>
      </c>
    </row>
    <row r="200" spans="1:18">
      <c r="A200">
        <v>204</v>
      </c>
      <c r="B200" t="s">
        <v>21</v>
      </c>
      <c r="C200" t="s">
        <v>22</v>
      </c>
      <c r="D200" t="s">
        <v>24</v>
      </c>
      <c r="E200" t="s">
        <v>30</v>
      </c>
      <c r="F200">
        <v>5000</v>
      </c>
      <c r="G200" t="s">
        <v>9</v>
      </c>
      <c r="H200" t="s">
        <v>10</v>
      </c>
      <c r="I200" t="s">
        <v>24</v>
      </c>
      <c r="J200" t="s">
        <v>24</v>
      </c>
      <c r="K200" t="s">
        <v>13</v>
      </c>
      <c r="L200" t="s">
        <v>24</v>
      </c>
      <c r="M200" t="s">
        <v>25</v>
      </c>
      <c r="N200" t="s">
        <v>45</v>
      </c>
      <c r="O200" t="s">
        <v>70</v>
      </c>
      <c r="P200" t="s">
        <v>70</v>
      </c>
      <c r="Q200" t="s">
        <v>70</v>
      </c>
      <c r="R200" t="s">
        <v>70</v>
      </c>
    </row>
    <row r="201" spans="1:18">
      <c r="A201">
        <v>205</v>
      </c>
      <c r="B201" t="s">
        <v>26</v>
      </c>
      <c r="C201" t="s">
        <v>22</v>
      </c>
      <c r="D201" t="s">
        <v>24</v>
      </c>
      <c r="E201" t="s">
        <v>31</v>
      </c>
      <c r="F201">
        <v>5000</v>
      </c>
      <c r="G201" t="s">
        <v>9</v>
      </c>
      <c r="H201" t="s">
        <v>10</v>
      </c>
      <c r="I201" t="s">
        <v>24</v>
      </c>
      <c r="J201" t="s">
        <v>12</v>
      </c>
      <c r="K201" t="s">
        <v>24</v>
      </c>
      <c r="L201" t="s">
        <v>24</v>
      </c>
      <c r="M201" t="s">
        <v>25</v>
      </c>
      <c r="N201" t="s">
        <v>45</v>
      </c>
      <c r="O201" t="s">
        <v>70</v>
      </c>
      <c r="P201" t="s">
        <v>70</v>
      </c>
      <c r="Q201" t="s">
        <v>70</v>
      </c>
      <c r="R201" t="s">
        <v>70</v>
      </c>
    </row>
    <row r="202" spans="1:18">
      <c r="A202">
        <v>206</v>
      </c>
      <c r="B202" t="s">
        <v>21</v>
      </c>
      <c r="C202" t="s">
        <v>37</v>
      </c>
      <c r="D202" t="s">
        <v>39</v>
      </c>
      <c r="E202" t="s">
        <v>24</v>
      </c>
      <c r="F202">
        <v>5000</v>
      </c>
      <c r="G202" t="s">
        <v>9</v>
      </c>
      <c r="H202" t="s">
        <v>24</v>
      </c>
      <c r="I202" t="s">
        <v>24</v>
      </c>
      <c r="J202" t="s">
        <v>12</v>
      </c>
      <c r="K202" t="s">
        <v>13</v>
      </c>
      <c r="L202" t="s">
        <v>24</v>
      </c>
      <c r="M202" t="s">
        <v>25</v>
      </c>
      <c r="N202" t="s">
        <v>45</v>
      </c>
      <c r="O202" t="s">
        <v>70</v>
      </c>
      <c r="P202" t="s">
        <v>70</v>
      </c>
      <c r="Q202" t="s">
        <v>70</v>
      </c>
      <c r="R202" t="s">
        <v>70</v>
      </c>
    </row>
    <row r="203" spans="1:18">
      <c r="A203">
        <v>207</v>
      </c>
      <c r="B203" t="s">
        <v>26</v>
      </c>
      <c r="C203" t="s">
        <v>22</v>
      </c>
      <c r="D203" t="s">
        <v>24</v>
      </c>
      <c r="E203" t="s">
        <v>33</v>
      </c>
      <c r="F203">
        <v>5000</v>
      </c>
      <c r="G203" t="s">
        <v>24</v>
      </c>
      <c r="H203" t="s">
        <v>10</v>
      </c>
      <c r="I203" t="s">
        <v>24</v>
      </c>
      <c r="J203" t="s">
        <v>24</v>
      </c>
      <c r="K203" t="s">
        <v>24</v>
      </c>
      <c r="L203" t="s">
        <v>24</v>
      </c>
      <c r="M203" t="s">
        <v>25</v>
      </c>
      <c r="N203" t="s">
        <v>45</v>
      </c>
      <c r="O203" t="s">
        <v>70</v>
      </c>
      <c r="P203" t="s">
        <v>70</v>
      </c>
      <c r="Q203" t="s">
        <v>69</v>
      </c>
      <c r="R203" t="s">
        <v>70</v>
      </c>
    </row>
    <row r="204" spans="1:18">
      <c r="A204">
        <v>208</v>
      </c>
      <c r="B204" t="s">
        <v>26</v>
      </c>
      <c r="C204" t="s">
        <v>37</v>
      </c>
      <c r="D204" t="s">
        <v>34</v>
      </c>
      <c r="E204" t="s">
        <v>24</v>
      </c>
      <c r="F204">
        <v>3000</v>
      </c>
      <c r="G204" t="s">
        <v>24</v>
      </c>
      <c r="H204" t="s">
        <v>10</v>
      </c>
      <c r="I204" t="s">
        <v>24</v>
      </c>
      <c r="J204" t="s">
        <v>24</v>
      </c>
      <c r="K204" t="s">
        <v>24</v>
      </c>
      <c r="L204" t="s">
        <v>24</v>
      </c>
      <c r="M204" t="s">
        <v>25</v>
      </c>
      <c r="N204" t="s">
        <v>45</v>
      </c>
      <c r="O204" t="s">
        <v>69</v>
      </c>
      <c r="P204" t="s">
        <v>70</v>
      </c>
      <c r="Q204" t="s">
        <v>70</v>
      </c>
      <c r="R204" t="s">
        <v>70</v>
      </c>
    </row>
    <row r="205" spans="1:18">
      <c r="A205">
        <v>209</v>
      </c>
      <c r="B205" t="s">
        <v>26</v>
      </c>
      <c r="C205" t="s">
        <v>37</v>
      </c>
      <c r="D205" t="s">
        <v>34</v>
      </c>
      <c r="E205" t="s">
        <v>24</v>
      </c>
      <c r="F205">
        <v>5000</v>
      </c>
      <c r="G205" t="s">
        <v>24</v>
      </c>
      <c r="H205" t="s">
        <v>10</v>
      </c>
      <c r="I205" t="s">
        <v>24</v>
      </c>
      <c r="J205" t="s">
        <v>12</v>
      </c>
      <c r="K205" t="s">
        <v>24</v>
      </c>
      <c r="L205" t="s">
        <v>24</v>
      </c>
      <c r="M205" t="s">
        <v>25</v>
      </c>
      <c r="N205" t="s">
        <v>45</v>
      </c>
      <c r="O205" t="s">
        <v>70</v>
      </c>
      <c r="P205" t="s">
        <v>70</v>
      </c>
      <c r="Q205" t="s">
        <v>69</v>
      </c>
      <c r="R205" t="s">
        <v>69</v>
      </c>
    </row>
    <row r="206" spans="1:18">
      <c r="A206">
        <v>210</v>
      </c>
      <c r="B206" t="s">
        <v>26</v>
      </c>
      <c r="C206" t="s">
        <v>22</v>
      </c>
      <c r="D206" t="s">
        <v>24</v>
      </c>
      <c r="E206" t="s">
        <v>23</v>
      </c>
      <c r="F206">
        <v>4000</v>
      </c>
      <c r="G206" t="s">
        <v>24</v>
      </c>
      <c r="H206" t="s">
        <v>10</v>
      </c>
      <c r="I206" t="s">
        <v>24</v>
      </c>
      <c r="J206" t="s">
        <v>24</v>
      </c>
      <c r="K206" t="s">
        <v>24</v>
      </c>
      <c r="L206" t="s">
        <v>24</v>
      </c>
      <c r="M206" t="s">
        <v>25</v>
      </c>
      <c r="N206" t="s">
        <v>45</v>
      </c>
      <c r="O206" t="s">
        <v>70</v>
      </c>
      <c r="P206" t="s">
        <v>70</v>
      </c>
      <c r="Q206" t="s">
        <v>70</v>
      </c>
      <c r="R206" t="s">
        <v>70</v>
      </c>
    </row>
    <row r="207" spans="1:18">
      <c r="A207">
        <v>211</v>
      </c>
      <c r="B207" t="s">
        <v>26</v>
      </c>
      <c r="C207" t="s">
        <v>22</v>
      </c>
      <c r="D207" t="s">
        <v>24</v>
      </c>
      <c r="E207" t="s">
        <v>46</v>
      </c>
      <c r="F207">
        <v>3000</v>
      </c>
      <c r="G207" t="s">
        <v>9</v>
      </c>
      <c r="H207" t="s">
        <v>10</v>
      </c>
      <c r="I207" t="s">
        <v>24</v>
      </c>
      <c r="J207" t="s">
        <v>24</v>
      </c>
      <c r="K207" t="s">
        <v>24</v>
      </c>
      <c r="L207" t="s">
        <v>24</v>
      </c>
      <c r="M207" t="s">
        <v>25</v>
      </c>
      <c r="N207" t="s">
        <v>45</v>
      </c>
      <c r="O207" t="s">
        <v>70</v>
      </c>
      <c r="P207" t="s">
        <v>70</v>
      </c>
      <c r="Q207" t="s">
        <v>70</v>
      </c>
      <c r="R207" t="s">
        <v>70</v>
      </c>
    </row>
    <row r="208" spans="1:18">
      <c r="A208">
        <v>212</v>
      </c>
      <c r="B208" t="s">
        <v>26</v>
      </c>
      <c r="C208" t="s">
        <v>37</v>
      </c>
      <c r="D208" t="s">
        <v>29</v>
      </c>
      <c r="E208" t="s">
        <v>24</v>
      </c>
      <c r="F208">
        <v>5000</v>
      </c>
      <c r="G208" t="s">
        <v>24</v>
      </c>
      <c r="H208" t="s">
        <v>24</v>
      </c>
      <c r="I208" t="s">
        <v>24</v>
      </c>
      <c r="J208" t="s">
        <v>12</v>
      </c>
      <c r="K208" t="s">
        <v>24</v>
      </c>
      <c r="L208" t="s">
        <v>24</v>
      </c>
      <c r="M208" t="s">
        <v>25</v>
      </c>
      <c r="N208" t="s">
        <v>47</v>
      </c>
      <c r="O208" t="s">
        <v>70</v>
      </c>
      <c r="P208" t="s">
        <v>70</v>
      </c>
      <c r="Q208" t="s">
        <v>70</v>
      </c>
      <c r="R208" t="s">
        <v>70</v>
      </c>
    </row>
    <row r="209" spans="1:18">
      <c r="A209">
        <v>213</v>
      </c>
      <c r="B209" t="s">
        <v>26</v>
      </c>
      <c r="C209" t="s">
        <v>22</v>
      </c>
      <c r="D209" t="s">
        <v>24</v>
      </c>
      <c r="E209" t="s">
        <v>23</v>
      </c>
      <c r="F209">
        <v>4000</v>
      </c>
      <c r="G209" t="s">
        <v>24</v>
      </c>
      <c r="H209" t="s">
        <v>10</v>
      </c>
      <c r="I209" t="s">
        <v>24</v>
      </c>
      <c r="J209" t="s">
        <v>12</v>
      </c>
      <c r="K209" t="s">
        <v>24</v>
      </c>
      <c r="L209" t="s">
        <v>24</v>
      </c>
      <c r="M209" t="s">
        <v>25</v>
      </c>
      <c r="N209" t="s">
        <v>48</v>
      </c>
      <c r="O209" t="s">
        <v>70</v>
      </c>
      <c r="P209" t="s">
        <v>70</v>
      </c>
      <c r="Q209" t="s">
        <v>69</v>
      </c>
      <c r="R209" t="s">
        <v>69</v>
      </c>
    </row>
    <row r="210" spans="1:18">
      <c r="A210">
        <v>214</v>
      </c>
      <c r="B210" t="s">
        <v>26</v>
      </c>
      <c r="C210" t="s">
        <v>22</v>
      </c>
      <c r="D210" t="s">
        <v>24</v>
      </c>
      <c r="E210" t="s">
        <v>23</v>
      </c>
      <c r="F210">
        <v>4000</v>
      </c>
      <c r="G210" t="s">
        <v>9</v>
      </c>
      <c r="H210" t="s">
        <v>10</v>
      </c>
      <c r="I210" t="s">
        <v>24</v>
      </c>
      <c r="J210" t="s">
        <v>24</v>
      </c>
      <c r="K210" t="s">
        <v>24</v>
      </c>
      <c r="L210" t="s">
        <v>24</v>
      </c>
      <c r="M210" t="s">
        <v>25</v>
      </c>
      <c r="N210" t="s">
        <v>48</v>
      </c>
      <c r="O210" t="s">
        <v>70</v>
      </c>
      <c r="P210" t="s">
        <v>70</v>
      </c>
      <c r="Q210" t="s">
        <v>70</v>
      </c>
      <c r="R210" t="s">
        <v>70</v>
      </c>
    </row>
    <row r="211" spans="1:18">
      <c r="A211">
        <v>215</v>
      </c>
      <c r="B211" t="s">
        <v>26</v>
      </c>
      <c r="C211" t="s">
        <v>22</v>
      </c>
      <c r="D211" t="s">
        <v>24</v>
      </c>
      <c r="E211" t="s">
        <v>31</v>
      </c>
      <c r="F211">
        <v>5000</v>
      </c>
      <c r="G211" t="s">
        <v>24</v>
      </c>
      <c r="H211" t="s">
        <v>24</v>
      </c>
      <c r="I211" t="s">
        <v>24</v>
      </c>
      <c r="J211" t="s">
        <v>12</v>
      </c>
      <c r="K211" t="s">
        <v>24</v>
      </c>
      <c r="L211" t="s">
        <v>24</v>
      </c>
      <c r="M211" t="s">
        <v>25</v>
      </c>
      <c r="N211" t="s">
        <v>47</v>
      </c>
      <c r="O211" t="s">
        <v>69</v>
      </c>
      <c r="P211" t="s">
        <v>69</v>
      </c>
      <c r="Q211" t="s">
        <v>69</v>
      </c>
      <c r="R211" t="s">
        <v>69</v>
      </c>
    </row>
    <row r="212" spans="1:18">
      <c r="A212">
        <v>218</v>
      </c>
      <c r="B212" t="s">
        <v>26</v>
      </c>
      <c r="C212" t="s">
        <v>37</v>
      </c>
      <c r="D212" t="s">
        <v>34</v>
      </c>
      <c r="E212" t="s">
        <v>24</v>
      </c>
      <c r="F212">
        <v>3000</v>
      </c>
      <c r="G212" t="s">
        <v>24</v>
      </c>
      <c r="H212" t="s">
        <v>10</v>
      </c>
      <c r="I212" t="s">
        <v>11</v>
      </c>
      <c r="J212" t="s">
        <v>24</v>
      </c>
      <c r="K212" t="s">
        <v>24</v>
      </c>
      <c r="L212" t="s">
        <v>24</v>
      </c>
      <c r="M212" t="s">
        <v>25</v>
      </c>
      <c r="N212" t="s">
        <v>47</v>
      </c>
      <c r="O212" t="s">
        <v>70</v>
      </c>
      <c r="P212" t="s">
        <v>69</v>
      </c>
      <c r="Q212" t="s">
        <v>69</v>
      </c>
      <c r="R212" t="s">
        <v>70</v>
      </c>
    </row>
    <row r="213" spans="1:18">
      <c r="A213">
        <v>219</v>
      </c>
      <c r="B213" t="s">
        <v>26</v>
      </c>
      <c r="C213" t="s">
        <v>22</v>
      </c>
      <c r="D213" t="s">
        <v>24</v>
      </c>
      <c r="E213" t="s">
        <v>23</v>
      </c>
      <c r="F213">
        <v>5000</v>
      </c>
      <c r="G213" t="s">
        <v>24</v>
      </c>
      <c r="H213" t="s">
        <v>10</v>
      </c>
      <c r="I213" t="s">
        <v>24</v>
      </c>
      <c r="J213" t="s">
        <v>24</v>
      </c>
      <c r="K213" t="s">
        <v>13</v>
      </c>
      <c r="L213" t="s">
        <v>24</v>
      </c>
      <c r="M213" t="s">
        <v>25</v>
      </c>
      <c r="N213" t="s">
        <v>45</v>
      </c>
      <c r="O213" t="s">
        <v>70</v>
      </c>
      <c r="P213" t="s">
        <v>70</v>
      </c>
      <c r="Q213" t="s">
        <v>70</v>
      </c>
      <c r="R213" t="s">
        <v>70</v>
      </c>
    </row>
    <row r="214" spans="1:18">
      <c r="A214">
        <v>220</v>
      </c>
      <c r="B214" t="s">
        <v>26</v>
      </c>
      <c r="C214" t="s">
        <v>22</v>
      </c>
      <c r="D214" t="s">
        <v>24</v>
      </c>
      <c r="E214" t="s">
        <v>23</v>
      </c>
      <c r="F214">
        <v>4000</v>
      </c>
      <c r="G214" t="s">
        <v>24</v>
      </c>
      <c r="H214" t="s">
        <v>10</v>
      </c>
      <c r="I214" t="s">
        <v>24</v>
      </c>
      <c r="J214" t="s">
        <v>24</v>
      </c>
      <c r="K214" t="s">
        <v>24</v>
      </c>
      <c r="L214" t="s">
        <v>24</v>
      </c>
      <c r="M214" t="s">
        <v>25</v>
      </c>
      <c r="N214" t="s">
        <v>45</v>
      </c>
      <c r="O214" t="s">
        <v>70</v>
      </c>
      <c r="P214" t="s">
        <v>69</v>
      </c>
      <c r="Q214" t="s">
        <v>70</v>
      </c>
      <c r="R214" t="s">
        <v>70</v>
      </c>
    </row>
    <row r="215" spans="1:18">
      <c r="A215">
        <v>221</v>
      </c>
      <c r="B215" t="s">
        <v>26</v>
      </c>
      <c r="C215" t="s">
        <v>22</v>
      </c>
      <c r="D215" t="s">
        <v>24</v>
      </c>
      <c r="E215" t="s">
        <v>23</v>
      </c>
      <c r="F215">
        <v>4000</v>
      </c>
      <c r="G215" t="s">
        <v>24</v>
      </c>
      <c r="H215" t="s">
        <v>10</v>
      </c>
      <c r="I215" t="s">
        <v>24</v>
      </c>
      <c r="J215" t="s">
        <v>12</v>
      </c>
      <c r="K215" t="s">
        <v>24</v>
      </c>
      <c r="L215" t="s">
        <v>24</v>
      </c>
      <c r="M215" t="s">
        <v>25</v>
      </c>
      <c r="N215" t="s">
        <v>47</v>
      </c>
      <c r="O215" t="s">
        <v>70</v>
      </c>
      <c r="P215" t="s">
        <v>69</v>
      </c>
      <c r="Q215" t="s">
        <v>70</v>
      </c>
      <c r="R215" t="s">
        <v>69</v>
      </c>
    </row>
    <row r="216" spans="1:18">
      <c r="A216">
        <v>222</v>
      </c>
      <c r="B216" t="s">
        <v>26</v>
      </c>
      <c r="C216" t="s">
        <v>22</v>
      </c>
      <c r="D216" t="s">
        <v>24</v>
      </c>
      <c r="E216" t="s">
        <v>31</v>
      </c>
      <c r="F216">
        <v>5000</v>
      </c>
      <c r="G216" t="s">
        <v>24</v>
      </c>
      <c r="H216" t="s">
        <v>10</v>
      </c>
      <c r="I216" t="s">
        <v>11</v>
      </c>
      <c r="J216" t="s">
        <v>24</v>
      </c>
      <c r="K216" t="s">
        <v>24</v>
      </c>
      <c r="L216" t="s">
        <v>24</v>
      </c>
      <c r="M216" t="s">
        <v>25</v>
      </c>
      <c r="N216" t="s">
        <v>47</v>
      </c>
      <c r="O216" t="s">
        <v>70</v>
      </c>
      <c r="P216" t="s">
        <v>70</v>
      </c>
      <c r="Q216" t="s">
        <v>70</v>
      </c>
      <c r="R216" t="s">
        <v>70</v>
      </c>
    </row>
    <row r="217" spans="1:18">
      <c r="A217">
        <v>223</v>
      </c>
      <c r="B217" t="s">
        <v>26</v>
      </c>
      <c r="C217" t="s">
        <v>37</v>
      </c>
      <c r="D217" t="s">
        <v>29</v>
      </c>
      <c r="E217" t="s">
        <v>24</v>
      </c>
      <c r="F217">
        <v>4000</v>
      </c>
      <c r="G217" t="s">
        <v>9</v>
      </c>
      <c r="H217" t="s">
        <v>10</v>
      </c>
      <c r="I217" t="s">
        <v>11</v>
      </c>
      <c r="J217" t="s">
        <v>24</v>
      </c>
      <c r="K217" t="s">
        <v>24</v>
      </c>
      <c r="L217" t="s">
        <v>24</v>
      </c>
      <c r="M217" t="s">
        <v>25</v>
      </c>
      <c r="N217" t="s">
        <v>45</v>
      </c>
      <c r="O217" t="s">
        <v>70</v>
      </c>
      <c r="P217" t="s">
        <v>70</v>
      </c>
      <c r="Q217" t="s">
        <v>70</v>
      </c>
      <c r="R217" t="s">
        <v>69</v>
      </c>
    </row>
    <row r="218" spans="1:18">
      <c r="A218">
        <v>224</v>
      </c>
      <c r="B218" t="s">
        <v>26</v>
      </c>
      <c r="C218" t="s">
        <v>22</v>
      </c>
      <c r="D218" t="s">
        <v>24</v>
      </c>
      <c r="E218" t="s">
        <v>31</v>
      </c>
      <c r="F218">
        <v>5000</v>
      </c>
      <c r="G218" t="s">
        <v>24</v>
      </c>
      <c r="H218" t="s">
        <v>10</v>
      </c>
      <c r="I218" t="s">
        <v>11</v>
      </c>
      <c r="J218" t="s">
        <v>24</v>
      </c>
      <c r="K218" t="s">
        <v>13</v>
      </c>
      <c r="L218" t="s">
        <v>24</v>
      </c>
      <c r="M218" t="s">
        <v>25</v>
      </c>
      <c r="N218" t="s">
        <v>45</v>
      </c>
      <c r="O218" t="s">
        <v>70</v>
      </c>
      <c r="P218" t="s">
        <v>70</v>
      </c>
      <c r="Q218" t="s">
        <v>70</v>
      </c>
      <c r="R218" t="s">
        <v>69</v>
      </c>
    </row>
    <row r="219" spans="1:18">
      <c r="A219">
        <v>225</v>
      </c>
      <c r="B219" t="s">
        <v>26</v>
      </c>
      <c r="C219" t="s">
        <v>37</v>
      </c>
      <c r="D219" t="s">
        <v>34</v>
      </c>
      <c r="E219" t="s">
        <v>24</v>
      </c>
      <c r="F219">
        <v>3000</v>
      </c>
      <c r="G219" t="s">
        <v>24</v>
      </c>
      <c r="H219" t="s">
        <v>10</v>
      </c>
      <c r="I219" t="s">
        <v>24</v>
      </c>
      <c r="J219" t="s">
        <v>24</v>
      </c>
      <c r="K219" t="s">
        <v>13</v>
      </c>
      <c r="L219" t="s">
        <v>24</v>
      </c>
      <c r="M219" t="s">
        <v>25</v>
      </c>
      <c r="N219" t="s">
        <v>47</v>
      </c>
      <c r="O219" t="s">
        <v>70</v>
      </c>
      <c r="P219" t="s">
        <v>70</v>
      </c>
      <c r="Q219" t="s">
        <v>70</v>
      </c>
      <c r="R219" t="s">
        <v>70</v>
      </c>
    </row>
    <row r="220" spans="1:18">
      <c r="A220">
        <v>229</v>
      </c>
      <c r="B220" t="s">
        <v>26</v>
      </c>
      <c r="C220" t="s">
        <v>37</v>
      </c>
      <c r="D220" t="s">
        <v>39</v>
      </c>
      <c r="E220" t="s">
        <v>24</v>
      </c>
      <c r="F220">
        <v>4000</v>
      </c>
      <c r="G220" t="s">
        <v>24</v>
      </c>
      <c r="H220" t="s">
        <v>10</v>
      </c>
      <c r="I220" t="s">
        <v>11</v>
      </c>
      <c r="J220" t="s">
        <v>24</v>
      </c>
      <c r="K220" t="s">
        <v>13</v>
      </c>
      <c r="L220" t="s">
        <v>24</v>
      </c>
      <c r="M220" t="s">
        <v>25</v>
      </c>
      <c r="N220" t="s">
        <v>47</v>
      </c>
      <c r="O220" t="s">
        <v>70</v>
      </c>
      <c r="P220" t="s">
        <v>70</v>
      </c>
      <c r="Q220" t="s">
        <v>70</v>
      </c>
      <c r="R220" t="s">
        <v>70</v>
      </c>
    </row>
    <row r="221" spans="1:18">
      <c r="A221">
        <v>230</v>
      </c>
      <c r="B221" t="s">
        <v>26</v>
      </c>
      <c r="C221" t="s">
        <v>22</v>
      </c>
      <c r="D221" t="s">
        <v>24</v>
      </c>
      <c r="E221" t="s">
        <v>23</v>
      </c>
      <c r="F221">
        <v>5000</v>
      </c>
      <c r="G221" t="s">
        <v>24</v>
      </c>
      <c r="H221" t="s">
        <v>10</v>
      </c>
      <c r="I221" t="s">
        <v>24</v>
      </c>
      <c r="J221" t="s">
        <v>12</v>
      </c>
      <c r="K221" t="s">
        <v>13</v>
      </c>
      <c r="L221" t="s">
        <v>24</v>
      </c>
      <c r="M221" t="s">
        <v>25</v>
      </c>
      <c r="N221" t="s">
        <v>47</v>
      </c>
      <c r="O221" t="s">
        <v>70</v>
      </c>
      <c r="P221" t="s">
        <v>70</v>
      </c>
      <c r="Q221" t="s">
        <v>70</v>
      </c>
      <c r="R221" t="s">
        <v>70</v>
      </c>
    </row>
    <row r="222" spans="1:18">
      <c r="A222">
        <v>231</v>
      </c>
      <c r="B222" t="s">
        <v>26</v>
      </c>
      <c r="C222" t="s">
        <v>37</v>
      </c>
      <c r="D222" t="s">
        <v>34</v>
      </c>
      <c r="E222" t="s">
        <v>24</v>
      </c>
      <c r="F222">
        <v>3000</v>
      </c>
      <c r="G222" t="s">
        <v>9</v>
      </c>
      <c r="H222" t="s">
        <v>10</v>
      </c>
      <c r="I222" t="s">
        <v>11</v>
      </c>
      <c r="J222" t="s">
        <v>24</v>
      </c>
      <c r="K222" t="s">
        <v>24</v>
      </c>
      <c r="L222" t="s">
        <v>24</v>
      </c>
      <c r="M222" t="s">
        <v>25</v>
      </c>
      <c r="N222" t="s">
        <v>47</v>
      </c>
      <c r="O222" t="s">
        <v>70</v>
      </c>
      <c r="P222" t="s">
        <v>70</v>
      </c>
      <c r="Q222" t="s">
        <v>69</v>
      </c>
      <c r="R222" t="s">
        <v>72</v>
      </c>
    </row>
    <row r="223" spans="1:18">
      <c r="A223">
        <v>232</v>
      </c>
      <c r="B223" t="s">
        <v>26</v>
      </c>
      <c r="C223" t="s">
        <v>22</v>
      </c>
      <c r="D223" t="s">
        <v>24</v>
      </c>
      <c r="E223" t="s">
        <v>23</v>
      </c>
      <c r="F223">
        <v>4000</v>
      </c>
      <c r="G223" t="s">
        <v>24</v>
      </c>
      <c r="H223" t="s">
        <v>10</v>
      </c>
      <c r="I223" t="s">
        <v>11</v>
      </c>
      <c r="J223" t="s">
        <v>12</v>
      </c>
      <c r="K223" t="s">
        <v>24</v>
      </c>
      <c r="L223" t="s">
        <v>24</v>
      </c>
      <c r="M223" t="s">
        <v>25</v>
      </c>
      <c r="N223" t="s">
        <v>47</v>
      </c>
      <c r="O223" t="s">
        <v>70</v>
      </c>
      <c r="P223" t="s">
        <v>70</v>
      </c>
      <c r="Q223" t="s">
        <v>70</v>
      </c>
      <c r="R223" t="s">
        <v>70</v>
      </c>
    </row>
    <row r="224" spans="1:18">
      <c r="A224">
        <v>233</v>
      </c>
      <c r="B224" t="s">
        <v>26</v>
      </c>
      <c r="C224" t="s">
        <v>22</v>
      </c>
      <c r="D224" t="s">
        <v>24</v>
      </c>
      <c r="E224" t="s">
        <v>23</v>
      </c>
      <c r="F224">
        <v>5000</v>
      </c>
      <c r="G224" t="s">
        <v>24</v>
      </c>
      <c r="H224" t="s">
        <v>10</v>
      </c>
      <c r="I224" t="s">
        <v>11</v>
      </c>
      <c r="J224" t="s">
        <v>12</v>
      </c>
      <c r="K224" t="s">
        <v>24</v>
      </c>
      <c r="L224" t="s">
        <v>24</v>
      </c>
      <c r="M224" t="s">
        <v>25</v>
      </c>
      <c r="N224" t="s">
        <v>47</v>
      </c>
      <c r="O224" t="s">
        <v>70</v>
      </c>
      <c r="P224" t="s">
        <v>70</v>
      </c>
      <c r="Q224" t="s">
        <v>70</v>
      </c>
      <c r="R224" t="s">
        <v>70</v>
      </c>
    </row>
    <row r="225" spans="1:18">
      <c r="A225">
        <v>234</v>
      </c>
      <c r="B225" t="s">
        <v>26</v>
      </c>
      <c r="C225" t="s">
        <v>22</v>
      </c>
      <c r="D225" t="s">
        <v>24</v>
      </c>
      <c r="E225" t="s">
        <v>23</v>
      </c>
      <c r="F225">
        <v>5000</v>
      </c>
      <c r="G225" t="s">
        <v>24</v>
      </c>
      <c r="H225" t="s">
        <v>10</v>
      </c>
      <c r="I225" t="s">
        <v>24</v>
      </c>
      <c r="J225" t="s">
        <v>12</v>
      </c>
      <c r="K225" t="s">
        <v>13</v>
      </c>
      <c r="L225" t="s">
        <v>24</v>
      </c>
      <c r="M225" t="s">
        <v>25</v>
      </c>
      <c r="N225" t="s">
        <v>47</v>
      </c>
      <c r="O225" t="s">
        <v>70</v>
      </c>
      <c r="P225" t="s">
        <v>70</v>
      </c>
      <c r="Q225" t="s">
        <v>70</v>
      </c>
      <c r="R225" t="s">
        <v>70</v>
      </c>
    </row>
    <row r="226" spans="1:18">
      <c r="A226">
        <v>235</v>
      </c>
      <c r="B226" t="s">
        <v>26</v>
      </c>
      <c r="C226" t="s">
        <v>37</v>
      </c>
      <c r="D226" t="s">
        <v>34</v>
      </c>
      <c r="E226" t="s">
        <v>24</v>
      </c>
      <c r="F226">
        <v>5000</v>
      </c>
      <c r="G226" t="s">
        <v>9</v>
      </c>
      <c r="H226" t="s">
        <v>10</v>
      </c>
      <c r="I226" t="s">
        <v>24</v>
      </c>
      <c r="J226" t="s">
        <v>24</v>
      </c>
      <c r="K226" t="s">
        <v>13</v>
      </c>
      <c r="L226" t="s">
        <v>24</v>
      </c>
      <c r="M226" t="s">
        <v>25</v>
      </c>
      <c r="N226" t="s">
        <v>47</v>
      </c>
      <c r="O226" t="s">
        <v>70</v>
      </c>
      <c r="P226" t="s">
        <v>70</v>
      </c>
      <c r="Q226" t="s">
        <v>70</v>
      </c>
      <c r="R226" t="s">
        <v>70</v>
      </c>
    </row>
    <row r="227" spans="1:18">
      <c r="A227">
        <v>236</v>
      </c>
      <c r="B227" t="s">
        <v>26</v>
      </c>
      <c r="C227" t="s">
        <v>37</v>
      </c>
      <c r="D227" t="s">
        <v>34</v>
      </c>
      <c r="E227" t="s">
        <v>24</v>
      </c>
      <c r="F227">
        <v>3000</v>
      </c>
      <c r="G227" t="s">
        <v>9</v>
      </c>
      <c r="H227" t="s">
        <v>10</v>
      </c>
      <c r="I227" t="s">
        <v>24</v>
      </c>
      <c r="J227" t="s">
        <v>24</v>
      </c>
      <c r="K227" t="s">
        <v>13</v>
      </c>
      <c r="L227" t="s">
        <v>24</v>
      </c>
      <c r="M227" t="s">
        <v>25</v>
      </c>
      <c r="N227" t="s">
        <v>47</v>
      </c>
      <c r="O227" t="s">
        <v>70</v>
      </c>
      <c r="P227" t="s">
        <v>70</v>
      </c>
      <c r="Q227" t="s">
        <v>70</v>
      </c>
      <c r="R227" t="s">
        <v>70</v>
      </c>
    </row>
    <row r="228" spans="1:18">
      <c r="A228">
        <v>237</v>
      </c>
      <c r="B228" t="s">
        <v>26</v>
      </c>
      <c r="C228" t="s">
        <v>22</v>
      </c>
      <c r="D228" t="s">
        <v>24</v>
      </c>
      <c r="E228" t="s">
        <v>33</v>
      </c>
      <c r="F228">
        <v>5000</v>
      </c>
      <c r="G228" t="s">
        <v>24</v>
      </c>
      <c r="H228" t="s">
        <v>10</v>
      </c>
      <c r="I228" t="s">
        <v>24</v>
      </c>
      <c r="J228" t="s">
        <v>24</v>
      </c>
      <c r="K228" t="s">
        <v>24</v>
      </c>
      <c r="L228" t="s">
        <v>24</v>
      </c>
      <c r="M228" t="s">
        <v>25</v>
      </c>
      <c r="N228" t="s">
        <v>45</v>
      </c>
      <c r="O228" t="s">
        <v>70</v>
      </c>
      <c r="P228" t="s">
        <v>70</v>
      </c>
      <c r="Q228" t="s">
        <v>70</v>
      </c>
      <c r="R228" t="s">
        <v>70</v>
      </c>
    </row>
    <row r="229" spans="1:18">
      <c r="A229">
        <v>239</v>
      </c>
      <c r="B229" t="s">
        <v>26</v>
      </c>
      <c r="C229" t="s">
        <v>37</v>
      </c>
      <c r="D229" t="s">
        <v>39</v>
      </c>
      <c r="E229" t="s">
        <v>24</v>
      </c>
      <c r="F229">
        <v>3000</v>
      </c>
      <c r="G229" t="s">
        <v>24</v>
      </c>
      <c r="H229" t="s">
        <v>10</v>
      </c>
      <c r="I229" t="s">
        <v>24</v>
      </c>
      <c r="J229" t="s">
        <v>24</v>
      </c>
      <c r="K229" t="s">
        <v>13</v>
      </c>
      <c r="L229" t="s">
        <v>24</v>
      </c>
      <c r="M229" t="s">
        <v>25</v>
      </c>
      <c r="N229" t="s">
        <v>47</v>
      </c>
      <c r="O229" t="s">
        <v>70</v>
      </c>
      <c r="P229" t="s">
        <v>70</v>
      </c>
      <c r="Q229" t="s">
        <v>70</v>
      </c>
      <c r="R229" t="s">
        <v>70</v>
      </c>
    </row>
    <row r="230" spans="1:18">
      <c r="A230">
        <v>240</v>
      </c>
      <c r="B230" t="s">
        <v>21</v>
      </c>
      <c r="C230" t="s">
        <v>37</v>
      </c>
      <c r="D230" t="s">
        <v>29</v>
      </c>
      <c r="E230" t="s">
        <v>24</v>
      </c>
      <c r="F230">
        <v>3000</v>
      </c>
      <c r="G230" t="s">
        <v>9</v>
      </c>
      <c r="H230" t="s">
        <v>10</v>
      </c>
      <c r="I230" t="s">
        <v>24</v>
      </c>
      <c r="J230" t="s">
        <v>24</v>
      </c>
      <c r="K230" t="s">
        <v>13</v>
      </c>
      <c r="L230" t="s">
        <v>24</v>
      </c>
      <c r="M230" t="s">
        <v>25</v>
      </c>
      <c r="N230" t="s">
        <v>47</v>
      </c>
      <c r="O230" t="s">
        <v>69</v>
      </c>
      <c r="P230" t="s">
        <v>69</v>
      </c>
      <c r="Q230" t="s">
        <v>69</v>
      </c>
      <c r="R230" t="s">
        <v>69</v>
      </c>
    </row>
    <row r="231" spans="1:18">
      <c r="A231">
        <v>241</v>
      </c>
      <c r="B231" t="s">
        <v>26</v>
      </c>
      <c r="C231" t="s">
        <v>22</v>
      </c>
      <c r="D231" t="s">
        <v>24</v>
      </c>
      <c r="E231" t="s">
        <v>32</v>
      </c>
      <c r="F231">
        <v>5000</v>
      </c>
      <c r="G231" t="s">
        <v>24</v>
      </c>
      <c r="H231" t="s">
        <v>10</v>
      </c>
      <c r="I231" t="s">
        <v>24</v>
      </c>
      <c r="J231" t="s">
        <v>24</v>
      </c>
      <c r="K231" t="s">
        <v>13</v>
      </c>
      <c r="L231" t="s">
        <v>24</v>
      </c>
      <c r="M231" t="s">
        <v>25</v>
      </c>
      <c r="N231" t="s">
        <v>45</v>
      </c>
      <c r="O231" t="s">
        <v>70</v>
      </c>
      <c r="P231" t="s">
        <v>70</v>
      </c>
      <c r="Q231" t="s">
        <v>70</v>
      </c>
      <c r="R231" t="s">
        <v>70</v>
      </c>
    </row>
    <row r="232" spans="1:18">
      <c r="A232">
        <v>242</v>
      </c>
      <c r="B232" t="s">
        <v>21</v>
      </c>
      <c r="C232" t="s">
        <v>22</v>
      </c>
      <c r="D232" t="s">
        <v>24</v>
      </c>
      <c r="E232" t="s">
        <v>33</v>
      </c>
      <c r="F232">
        <v>5000</v>
      </c>
      <c r="G232" t="s">
        <v>24</v>
      </c>
      <c r="H232" t="s">
        <v>10</v>
      </c>
      <c r="I232" t="s">
        <v>11</v>
      </c>
      <c r="J232" t="s">
        <v>24</v>
      </c>
      <c r="K232" t="s">
        <v>24</v>
      </c>
      <c r="L232" t="s">
        <v>24</v>
      </c>
      <c r="M232" t="s">
        <v>25</v>
      </c>
      <c r="N232" t="s">
        <v>47</v>
      </c>
      <c r="O232" t="s">
        <v>70</v>
      </c>
      <c r="P232" t="s">
        <v>70</v>
      </c>
      <c r="Q232" t="s">
        <v>70</v>
      </c>
      <c r="R232" t="s">
        <v>70</v>
      </c>
    </row>
    <row r="233" spans="1:18">
      <c r="A233">
        <v>244</v>
      </c>
      <c r="B233" t="s">
        <v>21</v>
      </c>
      <c r="C233" t="s">
        <v>37</v>
      </c>
      <c r="D233" t="s">
        <v>39</v>
      </c>
      <c r="E233" t="s">
        <v>24</v>
      </c>
      <c r="F233">
        <v>3000</v>
      </c>
      <c r="G233" t="s">
        <v>9</v>
      </c>
      <c r="H233" t="s">
        <v>10</v>
      </c>
      <c r="I233" t="s">
        <v>11</v>
      </c>
      <c r="J233" t="s">
        <v>24</v>
      </c>
      <c r="K233" t="s">
        <v>24</v>
      </c>
      <c r="L233" t="s">
        <v>24</v>
      </c>
      <c r="M233" t="s">
        <v>25</v>
      </c>
      <c r="N233" t="s">
        <v>47</v>
      </c>
      <c r="O233" t="s">
        <v>69</v>
      </c>
      <c r="P233" t="s">
        <v>69</v>
      </c>
      <c r="Q233" t="s">
        <v>69</v>
      </c>
      <c r="R233" t="s">
        <v>69</v>
      </c>
    </row>
    <row r="234" spans="1:18">
      <c r="A234">
        <v>245</v>
      </c>
      <c r="B234" t="s">
        <v>26</v>
      </c>
      <c r="C234" t="s">
        <v>22</v>
      </c>
      <c r="D234" t="s">
        <v>24</v>
      </c>
      <c r="E234" t="s">
        <v>23</v>
      </c>
      <c r="F234">
        <v>5000</v>
      </c>
      <c r="G234" t="s">
        <v>9</v>
      </c>
      <c r="H234" t="s">
        <v>10</v>
      </c>
      <c r="I234" t="s">
        <v>11</v>
      </c>
      <c r="J234" t="s">
        <v>24</v>
      </c>
      <c r="K234" t="s">
        <v>24</v>
      </c>
      <c r="L234" t="s">
        <v>24</v>
      </c>
      <c r="M234" t="s">
        <v>25</v>
      </c>
      <c r="N234" t="s">
        <v>45</v>
      </c>
      <c r="O234" t="s">
        <v>70</v>
      </c>
      <c r="P234" t="s">
        <v>70</v>
      </c>
      <c r="Q234" t="s">
        <v>70</v>
      </c>
      <c r="R234" t="s">
        <v>70</v>
      </c>
    </row>
    <row r="235" spans="1:18">
      <c r="A235">
        <v>246</v>
      </c>
      <c r="B235" t="s">
        <v>21</v>
      </c>
      <c r="C235" t="s">
        <v>37</v>
      </c>
      <c r="D235" t="s">
        <v>34</v>
      </c>
      <c r="E235" t="s">
        <v>24</v>
      </c>
      <c r="F235">
        <v>3000</v>
      </c>
      <c r="G235" t="s">
        <v>9</v>
      </c>
      <c r="H235" t="s">
        <v>10</v>
      </c>
      <c r="I235" t="s">
        <v>11</v>
      </c>
      <c r="J235" t="s">
        <v>24</v>
      </c>
      <c r="K235" t="s">
        <v>24</v>
      </c>
      <c r="L235" t="s">
        <v>24</v>
      </c>
      <c r="M235" t="s">
        <v>25</v>
      </c>
      <c r="N235" t="s">
        <v>47</v>
      </c>
      <c r="O235" t="s">
        <v>70</v>
      </c>
      <c r="P235" t="s">
        <v>70</v>
      </c>
      <c r="Q235" t="s">
        <v>70</v>
      </c>
      <c r="R235" t="s">
        <v>70</v>
      </c>
    </row>
    <row r="236" spans="1:18">
      <c r="A236">
        <v>247</v>
      </c>
      <c r="B236" t="s">
        <v>26</v>
      </c>
      <c r="C236" t="s">
        <v>22</v>
      </c>
      <c r="D236" t="s">
        <v>24</v>
      </c>
      <c r="E236" t="s">
        <v>23</v>
      </c>
      <c r="F236">
        <v>5000</v>
      </c>
      <c r="G236" t="s">
        <v>24</v>
      </c>
      <c r="H236" t="s">
        <v>10</v>
      </c>
      <c r="I236" t="s">
        <v>11</v>
      </c>
      <c r="J236" t="s">
        <v>12</v>
      </c>
      <c r="K236" t="s">
        <v>24</v>
      </c>
      <c r="L236" t="s">
        <v>24</v>
      </c>
      <c r="M236" t="s">
        <v>25</v>
      </c>
      <c r="N236" t="s">
        <v>45</v>
      </c>
      <c r="O236" t="s">
        <v>70</v>
      </c>
      <c r="P236" t="s">
        <v>70</v>
      </c>
      <c r="Q236" t="s">
        <v>70</v>
      </c>
      <c r="R236" t="s">
        <v>70</v>
      </c>
    </row>
    <row r="237" spans="1:18">
      <c r="A237">
        <v>248</v>
      </c>
      <c r="B237" t="s">
        <v>21</v>
      </c>
      <c r="C237" t="s">
        <v>37</v>
      </c>
      <c r="D237" t="s">
        <v>29</v>
      </c>
      <c r="E237" t="s">
        <v>24</v>
      </c>
      <c r="F237">
        <v>3000</v>
      </c>
      <c r="G237" t="s">
        <v>9</v>
      </c>
      <c r="H237" t="s">
        <v>10</v>
      </c>
      <c r="I237" t="s">
        <v>11</v>
      </c>
      <c r="J237" t="s">
        <v>24</v>
      </c>
      <c r="K237" t="s">
        <v>24</v>
      </c>
      <c r="L237" t="s">
        <v>24</v>
      </c>
      <c r="M237" t="s">
        <v>25</v>
      </c>
      <c r="N237" t="s">
        <v>47</v>
      </c>
      <c r="O237" t="s">
        <v>70</v>
      </c>
      <c r="P237" t="s">
        <v>70</v>
      </c>
      <c r="Q237" t="s">
        <v>70</v>
      </c>
      <c r="R237" t="s">
        <v>69</v>
      </c>
    </row>
    <row r="238" spans="1:18">
      <c r="A238">
        <v>249</v>
      </c>
      <c r="B238" t="s">
        <v>21</v>
      </c>
      <c r="C238" t="s">
        <v>22</v>
      </c>
      <c r="D238" t="s">
        <v>24</v>
      </c>
      <c r="E238" t="s">
        <v>30</v>
      </c>
      <c r="F238">
        <v>5000</v>
      </c>
      <c r="G238" t="s">
        <v>24</v>
      </c>
      <c r="H238" t="s">
        <v>10</v>
      </c>
      <c r="I238" t="s">
        <v>11</v>
      </c>
      <c r="J238" t="s">
        <v>12</v>
      </c>
      <c r="K238" t="s">
        <v>24</v>
      </c>
      <c r="L238" t="s">
        <v>24</v>
      </c>
      <c r="M238" t="s">
        <v>25</v>
      </c>
      <c r="N238" t="s">
        <v>47</v>
      </c>
      <c r="O238" t="s">
        <v>70</v>
      </c>
      <c r="P238" t="s">
        <v>70</v>
      </c>
      <c r="Q238" t="s">
        <v>70</v>
      </c>
      <c r="R238" t="s">
        <v>70</v>
      </c>
    </row>
    <row r="239" spans="1:18">
      <c r="A239">
        <v>250</v>
      </c>
      <c r="B239" t="s">
        <v>26</v>
      </c>
      <c r="C239" t="s">
        <v>22</v>
      </c>
      <c r="D239" t="s">
        <v>24</v>
      </c>
      <c r="E239" t="s">
        <v>31</v>
      </c>
      <c r="F239">
        <v>5000</v>
      </c>
      <c r="G239" t="s">
        <v>24</v>
      </c>
      <c r="H239" t="s">
        <v>10</v>
      </c>
      <c r="I239" t="s">
        <v>11</v>
      </c>
      <c r="J239" t="s">
        <v>12</v>
      </c>
      <c r="K239" t="s">
        <v>24</v>
      </c>
      <c r="L239" t="s">
        <v>24</v>
      </c>
      <c r="M239" t="s">
        <v>25</v>
      </c>
      <c r="N239" t="s">
        <v>45</v>
      </c>
      <c r="O239" t="s">
        <v>70</v>
      </c>
      <c r="P239" t="s">
        <v>70</v>
      </c>
      <c r="Q239" t="s">
        <v>70</v>
      </c>
      <c r="R239" t="s">
        <v>70</v>
      </c>
    </row>
    <row r="240" spans="1:18">
      <c r="A240">
        <v>251</v>
      </c>
      <c r="B240" t="s">
        <v>26</v>
      </c>
      <c r="C240" t="s">
        <v>37</v>
      </c>
      <c r="D240" t="s">
        <v>34</v>
      </c>
      <c r="E240" t="s">
        <v>24</v>
      </c>
      <c r="F240">
        <v>3000</v>
      </c>
      <c r="G240" t="s">
        <v>9</v>
      </c>
      <c r="H240" t="s">
        <v>10</v>
      </c>
      <c r="I240" t="s">
        <v>11</v>
      </c>
      <c r="J240" t="s">
        <v>24</v>
      </c>
      <c r="K240" t="s">
        <v>24</v>
      </c>
      <c r="L240" t="s">
        <v>24</v>
      </c>
      <c r="M240" t="s">
        <v>25</v>
      </c>
      <c r="N240" t="s">
        <v>47</v>
      </c>
      <c r="O240" t="s">
        <v>70</v>
      </c>
      <c r="P240" t="s">
        <v>70</v>
      </c>
      <c r="Q240" t="s">
        <v>70</v>
      </c>
      <c r="R240" t="s">
        <v>70</v>
      </c>
    </row>
    <row r="241" spans="1:18">
      <c r="A241">
        <v>252</v>
      </c>
      <c r="B241" t="s">
        <v>21</v>
      </c>
      <c r="C241" t="s">
        <v>28</v>
      </c>
      <c r="D241" t="s">
        <v>34</v>
      </c>
      <c r="E241" t="s">
        <v>23</v>
      </c>
      <c r="F241">
        <v>5000</v>
      </c>
      <c r="G241" t="s">
        <v>24</v>
      </c>
      <c r="H241" t="s">
        <v>10</v>
      </c>
      <c r="I241" t="s">
        <v>11</v>
      </c>
      <c r="J241" t="s">
        <v>24</v>
      </c>
      <c r="K241" t="s">
        <v>13</v>
      </c>
      <c r="L241" t="s">
        <v>24</v>
      </c>
      <c r="M241" t="s">
        <v>25</v>
      </c>
      <c r="N241" t="s">
        <v>45</v>
      </c>
      <c r="O241" t="s">
        <v>70</v>
      </c>
      <c r="P241" t="s">
        <v>70</v>
      </c>
      <c r="Q241" t="s">
        <v>70</v>
      </c>
      <c r="R241" t="s">
        <v>69</v>
      </c>
    </row>
    <row r="242" spans="1:18">
      <c r="A242">
        <v>253</v>
      </c>
      <c r="B242" t="s">
        <v>26</v>
      </c>
      <c r="C242" t="s">
        <v>37</v>
      </c>
      <c r="D242" t="s">
        <v>39</v>
      </c>
      <c r="E242" t="s">
        <v>24</v>
      </c>
      <c r="F242">
        <v>3000</v>
      </c>
      <c r="G242" t="s">
        <v>9</v>
      </c>
      <c r="H242" t="s">
        <v>10</v>
      </c>
      <c r="I242" t="s">
        <v>11</v>
      </c>
      <c r="J242" t="s">
        <v>24</v>
      </c>
      <c r="K242" t="s">
        <v>24</v>
      </c>
      <c r="L242" t="s">
        <v>24</v>
      </c>
      <c r="M242" t="s">
        <v>25</v>
      </c>
      <c r="N242" t="s">
        <v>47</v>
      </c>
      <c r="O242" t="s">
        <v>70</v>
      </c>
      <c r="P242" t="s">
        <v>70</v>
      </c>
      <c r="Q242" t="s">
        <v>70</v>
      </c>
      <c r="R242" t="s">
        <v>70</v>
      </c>
    </row>
    <row r="243" spans="1:18">
      <c r="A243">
        <v>254</v>
      </c>
      <c r="B243" t="s">
        <v>26</v>
      </c>
      <c r="C243" t="s">
        <v>22</v>
      </c>
      <c r="D243" t="s">
        <v>24</v>
      </c>
      <c r="E243" t="s">
        <v>30</v>
      </c>
      <c r="F243">
        <v>6000</v>
      </c>
      <c r="G243" t="s">
        <v>24</v>
      </c>
      <c r="H243" t="s">
        <v>10</v>
      </c>
      <c r="I243" t="s">
        <v>11</v>
      </c>
      <c r="J243" t="s">
        <v>24</v>
      </c>
      <c r="K243" t="s">
        <v>13</v>
      </c>
      <c r="L243" t="s">
        <v>24</v>
      </c>
      <c r="M243" t="s">
        <v>25</v>
      </c>
      <c r="N243" t="s">
        <v>45</v>
      </c>
      <c r="O243" t="s">
        <v>69</v>
      </c>
      <c r="P243" t="s">
        <v>69</v>
      </c>
      <c r="Q243" t="s">
        <v>69</v>
      </c>
      <c r="R243" t="s">
        <v>69</v>
      </c>
    </row>
    <row r="244" spans="1:18">
      <c r="A244">
        <v>255</v>
      </c>
      <c r="B244" t="s">
        <v>26</v>
      </c>
      <c r="C244" t="s">
        <v>22</v>
      </c>
      <c r="D244" t="s">
        <v>24</v>
      </c>
      <c r="E244" t="s">
        <v>31</v>
      </c>
      <c r="F244">
        <v>5000</v>
      </c>
      <c r="G244" t="s">
        <v>24</v>
      </c>
      <c r="H244" t="s">
        <v>10</v>
      </c>
      <c r="I244" t="s">
        <v>11</v>
      </c>
      <c r="J244" t="s">
        <v>12</v>
      </c>
      <c r="K244" t="s">
        <v>24</v>
      </c>
      <c r="L244" t="s">
        <v>24</v>
      </c>
      <c r="M244" t="s">
        <v>25</v>
      </c>
      <c r="N244" t="s">
        <v>47</v>
      </c>
      <c r="O244" t="s">
        <v>70</v>
      </c>
      <c r="P244" t="s">
        <v>70</v>
      </c>
      <c r="Q244" t="s">
        <v>70</v>
      </c>
      <c r="R244" t="s">
        <v>70</v>
      </c>
    </row>
    <row r="245" spans="1:18">
      <c r="A245">
        <v>256</v>
      </c>
      <c r="B245" t="s">
        <v>26</v>
      </c>
      <c r="C245" t="s">
        <v>37</v>
      </c>
      <c r="D245" t="s">
        <v>38</v>
      </c>
      <c r="E245" t="s">
        <v>24</v>
      </c>
      <c r="F245">
        <v>3000</v>
      </c>
      <c r="G245" t="s">
        <v>9</v>
      </c>
      <c r="H245" t="s">
        <v>10</v>
      </c>
      <c r="I245" t="s">
        <v>11</v>
      </c>
      <c r="J245" t="s">
        <v>24</v>
      </c>
      <c r="K245" t="s">
        <v>24</v>
      </c>
      <c r="L245" t="s">
        <v>24</v>
      </c>
      <c r="M245" t="s">
        <v>25</v>
      </c>
      <c r="N245" t="s">
        <v>45</v>
      </c>
      <c r="O245" t="s">
        <v>70</v>
      </c>
      <c r="P245" t="s">
        <v>70</v>
      </c>
      <c r="Q245" t="s">
        <v>70</v>
      </c>
      <c r="R245" t="s">
        <v>70</v>
      </c>
    </row>
    <row r="246" spans="1:18">
      <c r="A246">
        <v>257</v>
      </c>
      <c r="B246" t="s">
        <v>21</v>
      </c>
      <c r="C246" t="s">
        <v>37</v>
      </c>
      <c r="D246" t="s">
        <v>29</v>
      </c>
      <c r="E246" t="s">
        <v>24</v>
      </c>
      <c r="F246">
        <v>4000</v>
      </c>
      <c r="G246" t="s">
        <v>24</v>
      </c>
      <c r="H246" t="s">
        <v>10</v>
      </c>
      <c r="I246" t="s">
        <v>11</v>
      </c>
      <c r="J246" t="s">
        <v>24</v>
      </c>
      <c r="K246" t="s">
        <v>13</v>
      </c>
      <c r="L246" t="s">
        <v>24</v>
      </c>
      <c r="M246" t="s">
        <v>25</v>
      </c>
      <c r="N246" t="s">
        <v>47</v>
      </c>
      <c r="O246" t="s">
        <v>70</v>
      </c>
      <c r="P246" t="s">
        <v>70</v>
      </c>
      <c r="Q246" t="s">
        <v>70</v>
      </c>
      <c r="R246" t="s">
        <v>70</v>
      </c>
    </row>
    <row r="247" spans="1:18">
      <c r="A247">
        <v>258</v>
      </c>
      <c r="B247" t="s">
        <v>26</v>
      </c>
      <c r="C247" t="s">
        <v>22</v>
      </c>
      <c r="D247" t="s">
        <v>24</v>
      </c>
      <c r="E247" t="s">
        <v>30</v>
      </c>
      <c r="F247">
        <v>5000</v>
      </c>
      <c r="G247" t="s">
        <v>24</v>
      </c>
      <c r="H247" t="s">
        <v>10</v>
      </c>
      <c r="I247" t="s">
        <v>24</v>
      </c>
      <c r="J247" t="s">
        <v>12</v>
      </c>
      <c r="K247" t="s">
        <v>13</v>
      </c>
      <c r="L247" t="s">
        <v>24</v>
      </c>
      <c r="M247" t="s">
        <v>25</v>
      </c>
      <c r="N247" t="s">
        <v>45</v>
      </c>
      <c r="O247" t="s">
        <v>70</v>
      </c>
      <c r="P247" t="s">
        <v>70</v>
      </c>
      <c r="Q247" t="s">
        <v>70</v>
      </c>
      <c r="R247" t="s">
        <v>70</v>
      </c>
    </row>
    <row r="248" spans="1:18">
      <c r="A248">
        <v>259</v>
      </c>
      <c r="B248" t="s">
        <v>21</v>
      </c>
      <c r="C248" t="s">
        <v>37</v>
      </c>
      <c r="D248" t="s">
        <v>34</v>
      </c>
      <c r="E248" t="s">
        <v>24</v>
      </c>
      <c r="F248">
        <v>4000</v>
      </c>
      <c r="G248" t="s">
        <v>24</v>
      </c>
      <c r="H248" t="s">
        <v>10</v>
      </c>
      <c r="I248" t="s">
        <v>24</v>
      </c>
      <c r="J248" t="s">
        <v>12</v>
      </c>
      <c r="K248" t="s">
        <v>13</v>
      </c>
      <c r="L248" t="s">
        <v>24</v>
      </c>
      <c r="M248" t="s">
        <v>25</v>
      </c>
      <c r="N248" t="s">
        <v>47</v>
      </c>
      <c r="O248" t="s">
        <v>70</v>
      </c>
      <c r="P248" t="s">
        <v>70</v>
      </c>
      <c r="Q248" t="s">
        <v>70</v>
      </c>
      <c r="R248" t="s">
        <v>70</v>
      </c>
    </row>
    <row r="249" spans="1:18">
      <c r="A249">
        <v>261</v>
      </c>
      <c r="B249" t="s">
        <v>26</v>
      </c>
      <c r="C249" t="s">
        <v>37</v>
      </c>
      <c r="D249" t="s">
        <v>39</v>
      </c>
      <c r="E249" t="s">
        <v>24</v>
      </c>
      <c r="F249">
        <v>3000</v>
      </c>
      <c r="G249" t="s">
        <v>9</v>
      </c>
      <c r="H249" t="s">
        <v>24</v>
      </c>
      <c r="I249" t="s">
        <v>11</v>
      </c>
      <c r="J249" t="s">
        <v>12</v>
      </c>
      <c r="K249" t="s">
        <v>24</v>
      </c>
      <c r="L249" t="s">
        <v>24</v>
      </c>
      <c r="M249" t="s">
        <v>25</v>
      </c>
      <c r="N249" t="s">
        <v>47</v>
      </c>
      <c r="O249" t="s">
        <v>70</v>
      </c>
      <c r="P249" t="s">
        <v>70</v>
      </c>
      <c r="Q249" t="s">
        <v>69</v>
      </c>
      <c r="R249" t="s">
        <v>70</v>
      </c>
    </row>
    <row r="250" spans="1:18">
      <c r="A250">
        <v>262</v>
      </c>
      <c r="B250" t="s">
        <v>21</v>
      </c>
      <c r="C250" t="s">
        <v>22</v>
      </c>
      <c r="D250" t="s">
        <v>24</v>
      </c>
      <c r="E250" t="s">
        <v>27</v>
      </c>
      <c r="F250">
        <v>5000</v>
      </c>
      <c r="G250" t="s">
        <v>24</v>
      </c>
      <c r="H250" t="s">
        <v>10</v>
      </c>
      <c r="I250" t="s">
        <v>11</v>
      </c>
      <c r="J250" t="s">
        <v>12</v>
      </c>
      <c r="K250" t="s">
        <v>24</v>
      </c>
      <c r="L250" t="s">
        <v>24</v>
      </c>
      <c r="M250" t="s">
        <v>25</v>
      </c>
      <c r="N250" t="s">
        <v>45</v>
      </c>
      <c r="O250" t="s">
        <v>70</v>
      </c>
      <c r="P250" t="s">
        <v>70</v>
      </c>
      <c r="Q250" t="s">
        <v>70</v>
      </c>
      <c r="R250" t="s">
        <v>70</v>
      </c>
    </row>
    <row r="251" spans="1:18">
      <c r="A251">
        <v>264</v>
      </c>
      <c r="B251" t="s">
        <v>21</v>
      </c>
      <c r="C251" t="s">
        <v>37</v>
      </c>
      <c r="D251" t="s">
        <v>34</v>
      </c>
      <c r="E251" t="s">
        <v>24</v>
      </c>
      <c r="F251">
        <v>3000</v>
      </c>
      <c r="G251" t="s">
        <v>9</v>
      </c>
      <c r="H251" t="s">
        <v>24</v>
      </c>
      <c r="I251" t="s">
        <v>11</v>
      </c>
      <c r="J251" t="s">
        <v>24</v>
      </c>
      <c r="K251" t="s">
        <v>24</v>
      </c>
      <c r="L251" t="s">
        <v>24</v>
      </c>
      <c r="M251" t="s">
        <v>25</v>
      </c>
      <c r="N251" t="s">
        <v>45</v>
      </c>
      <c r="O251" t="s">
        <v>69</v>
      </c>
      <c r="P251" t="s">
        <v>70</v>
      </c>
      <c r="Q251" t="s">
        <v>70</v>
      </c>
      <c r="R251" t="s">
        <v>69</v>
      </c>
    </row>
    <row r="252" spans="1:18">
      <c r="A252">
        <v>266</v>
      </c>
      <c r="B252" t="s">
        <v>21</v>
      </c>
      <c r="C252" t="s">
        <v>22</v>
      </c>
      <c r="D252" t="s">
        <v>24</v>
      </c>
      <c r="E252" t="s">
        <v>30</v>
      </c>
      <c r="F252">
        <v>5000</v>
      </c>
      <c r="G252" t="s">
        <v>24</v>
      </c>
      <c r="H252" t="s">
        <v>10</v>
      </c>
      <c r="I252" t="s">
        <v>11</v>
      </c>
      <c r="J252" t="s">
        <v>12</v>
      </c>
      <c r="K252" t="s">
        <v>24</v>
      </c>
      <c r="L252" t="s">
        <v>24</v>
      </c>
      <c r="M252" t="s">
        <v>25</v>
      </c>
      <c r="N252" t="s">
        <v>45</v>
      </c>
      <c r="O252" t="s">
        <v>70</v>
      </c>
      <c r="P252" t="s">
        <v>69</v>
      </c>
      <c r="Q252" t="s">
        <v>69</v>
      </c>
      <c r="R252" t="s">
        <v>69</v>
      </c>
    </row>
    <row r="253" spans="1:18">
      <c r="A253">
        <v>267</v>
      </c>
      <c r="B253" t="s">
        <v>26</v>
      </c>
      <c r="C253" t="s">
        <v>37</v>
      </c>
      <c r="D253" t="s">
        <v>34</v>
      </c>
      <c r="E253" t="s">
        <v>24</v>
      </c>
      <c r="F253">
        <v>4000</v>
      </c>
      <c r="G253" t="s">
        <v>9</v>
      </c>
      <c r="H253" t="s">
        <v>10</v>
      </c>
      <c r="I253" t="s">
        <v>11</v>
      </c>
      <c r="J253" t="s">
        <v>24</v>
      </c>
      <c r="K253" t="s">
        <v>24</v>
      </c>
      <c r="L253" t="s">
        <v>24</v>
      </c>
      <c r="M253" t="s">
        <v>25</v>
      </c>
      <c r="N253" t="s">
        <v>45</v>
      </c>
      <c r="O253" t="s">
        <v>70</v>
      </c>
      <c r="P253" t="s">
        <v>70</v>
      </c>
      <c r="Q253" t="s">
        <v>69</v>
      </c>
      <c r="R253" t="s">
        <v>69</v>
      </c>
    </row>
    <row r="254" spans="1:18">
      <c r="A254">
        <v>268</v>
      </c>
      <c r="B254" t="s">
        <v>21</v>
      </c>
      <c r="C254" t="s">
        <v>37</v>
      </c>
      <c r="D254" t="s">
        <v>39</v>
      </c>
      <c r="E254" t="s">
        <v>24</v>
      </c>
      <c r="F254">
        <v>4000</v>
      </c>
      <c r="G254" t="s">
        <v>9</v>
      </c>
      <c r="H254" t="s">
        <v>10</v>
      </c>
      <c r="I254" t="s">
        <v>24</v>
      </c>
      <c r="J254" t="s">
        <v>12</v>
      </c>
      <c r="K254" t="s">
        <v>24</v>
      </c>
      <c r="L254" t="s">
        <v>24</v>
      </c>
      <c r="M254" t="s">
        <v>25</v>
      </c>
      <c r="N254" t="s">
        <v>47</v>
      </c>
      <c r="O254" t="s">
        <v>69</v>
      </c>
      <c r="P254" t="s">
        <v>70</v>
      </c>
      <c r="Q254" t="s">
        <v>69</v>
      </c>
      <c r="R254" t="s">
        <v>69</v>
      </c>
    </row>
    <row r="255" spans="1:18">
      <c r="A255">
        <v>270</v>
      </c>
      <c r="B255" t="s">
        <v>26</v>
      </c>
      <c r="C255" t="s">
        <v>22</v>
      </c>
      <c r="D255" t="s">
        <v>24</v>
      </c>
      <c r="E255" t="s">
        <v>33</v>
      </c>
      <c r="F255">
        <v>5000</v>
      </c>
      <c r="G255" t="s">
        <v>24</v>
      </c>
      <c r="H255" t="s">
        <v>10</v>
      </c>
      <c r="I255" t="s">
        <v>24</v>
      </c>
      <c r="J255" t="s">
        <v>24</v>
      </c>
      <c r="K255" t="s">
        <v>24</v>
      </c>
      <c r="L255" t="s">
        <v>24</v>
      </c>
      <c r="M255" t="s">
        <v>25</v>
      </c>
      <c r="N255" t="s">
        <v>45</v>
      </c>
      <c r="O255" t="s">
        <v>70</v>
      </c>
      <c r="P255" t="s">
        <v>70</v>
      </c>
      <c r="Q255" t="s">
        <v>70</v>
      </c>
      <c r="R255" t="s">
        <v>70</v>
      </c>
    </row>
    <row r="256" spans="1:18">
      <c r="A256">
        <v>272</v>
      </c>
      <c r="B256" t="s">
        <v>26</v>
      </c>
      <c r="C256" t="s">
        <v>37</v>
      </c>
      <c r="D256" t="s">
        <v>34</v>
      </c>
      <c r="E256" t="s">
        <v>24</v>
      </c>
      <c r="F256">
        <v>4000</v>
      </c>
      <c r="G256" t="s">
        <v>9</v>
      </c>
      <c r="H256" t="s">
        <v>10</v>
      </c>
      <c r="I256" t="s">
        <v>24</v>
      </c>
      <c r="J256" t="s">
        <v>12</v>
      </c>
      <c r="K256" t="s">
        <v>24</v>
      </c>
      <c r="L256" t="s">
        <v>24</v>
      </c>
      <c r="M256" t="s">
        <v>25</v>
      </c>
      <c r="N256" t="s">
        <v>45</v>
      </c>
      <c r="O256" t="s">
        <v>70</v>
      </c>
      <c r="P256" t="s">
        <v>70</v>
      </c>
      <c r="Q256" t="s">
        <v>69</v>
      </c>
      <c r="R256" t="s">
        <v>69</v>
      </c>
    </row>
    <row r="257" spans="1:18">
      <c r="A257">
        <v>273</v>
      </c>
      <c r="B257" t="s">
        <v>26</v>
      </c>
      <c r="C257" t="s">
        <v>37</v>
      </c>
      <c r="D257" t="s">
        <v>29</v>
      </c>
      <c r="E257" t="s">
        <v>24</v>
      </c>
      <c r="F257">
        <v>3000</v>
      </c>
      <c r="G257" t="s">
        <v>9</v>
      </c>
      <c r="H257" t="s">
        <v>10</v>
      </c>
      <c r="I257" t="s">
        <v>24</v>
      </c>
      <c r="J257" t="s">
        <v>24</v>
      </c>
      <c r="K257" t="s">
        <v>24</v>
      </c>
      <c r="L257" t="s">
        <v>24</v>
      </c>
      <c r="M257" t="s">
        <v>25</v>
      </c>
      <c r="N257" t="s">
        <v>45</v>
      </c>
      <c r="O257" t="s">
        <v>70</v>
      </c>
      <c r="P257" t="s">
        <v>70</v>
      </c>
      <c r="Q257" t="s">
        <v>70</v>
      </c>
      <c r="R257" t="s">
        <v>69</v>
      </c>
    </row>
    <row r="258" spans="1:18">
      <c r="A258">
        <v>274</v>
      </c>
      <c r="B258" t="s">
        <v>26</v>
      </c>
      <c r="C258" t="s">
        <v>37</v>
      </c>
      <c r="D258" t="s">
        <v>34</v>
      </c>
      <c r="E258" t="s">
        <v>24</v>
      </c>
      <c r="F258">
        <v>4000</v>
      </c>
      <c r="G258" t="s">
        <v>24</v>
      </c>
      <c r="H258" t="s">
        <v>10</v>
      </c>
      <c r="I258" t="s">
        <v>24</v>
      </c>
      <c r="J258" t="s">
        <v>24</v>
      </c>
      <c r="K258" t="s">
        <v>24</v>
      </c>
      <c r="L258" t="s">
        <v>24</v>
      </c>
      <c r="M258" t="s">
        <v>25</v>
      </c>
      <c r="N258" t="s">
        <v>47</v>
      </c>
      <c r="O258" t="s">
        <v>70</v>
      </c>
      <c r="P258" t="s">
        <v>70</v>
      </c>
      <c r="Q258" t="s">
        <v>69</v>
      </c>
      <c r="R258" t="s">
        <v>69</v>
      </c>
    </row>
    <row r="259" spans="1:18">
      <c r="A259">
        <v>275</v>
      </c>
      <c r="B259" t="s">
        <v>26</v>
      </c>
      <c r="C259" t="s">
        <v>37</v>
      </c>
      <c r="D259" t="s">
        <v>34</v>
      </c>
      <c r="E259" t="s">
        <v>24</v>
      </c>
      <c r="F259">
        <v>3000</v>
      </c>
      <c r="G259" t="s">
        <v>9</v>
      </c>
      <c r="H259" t="s">
        <v>24</v>
      </c>
      <c r="I259" t="s">
        <v>11</v>
      </c>
      <c r="J259" t="s">
        <v>24</v>
      </c>
      <c r="K259" t="s">
        <v>24</v>
      </c>
      <c r="L259" t="s">
        <v>24</v>
      </c>
      <c r="M259" t="s">
        <v>25</v>
      </c>
      <c r="N259" t="s">
        <v>47</v>
      </c>
      <c r="O259" t="s">
        <v>70</v>
      </c>
      <c r="P259" t="s">
        <v>70</v>
      </c>
      <c r="Q259" t="s">
        <v>70</v>
      </c>
      <c r="R259" t="s">
        <v>70</v>
      </c>
    </row>
    <row r="260" spans="1:18">
      <c r="A260">
        <v>276</v>
      </c>
      <c r="B260" t="s">
        <v>26</v>
      </c>
      <c r="C260" t="s">
        <v>22</v>
      </c>
      <c r="D260" t="s">
        <v>24</v>
      </c>
      <c r="E260" t="s">
        <v>31</v>
      </c>
      <c r="F260">
        <v>5000</v>
      </c>
      <c r="G260" t="s">
        <v>24</v>
      </c>
      <c r="H260" t="s">
        <v>10</v>
      </c>
      <c r="I260" t="s">
        <v>11</v>
      </c>
      <c r="J260" t="s">
        <v>12</v>
      </c>
      <c r="K260" t="s">
        <v>24</v>
      </c>
      <c r="L260" t="s">
        <v>24</v>
      </c>
      <c r="M260" t="s">
        <v>25</v>
      </c>
      <c r="N260" t="s">
        <v>45</v>
      </c>
      <c r="O260" t="s">
        <v>70</v>
      </c>
      <c r="P260" t="s">
        <v>70</v>
      </c>
      <c r="Q260" t="s">
        <v>69</v>
      </c>
      <c r="R260" t="s">
        <v>69</v>
      </c>
    </row>
    <row r="261" spans="1:18">
      <c r="A261">
        <v>277</v>
      </c>
      <c r="B261" t="s">
        <v>21</v>
      </c>
      <c r="C261" t="s">
        <v>37</v>
      </c>
      <c r="D261" t="s">
        <v>34</v>
      </c>
      <c r="E261" t="s">
        <v>24</v>
      </c>
      <c r="F261">
        <v>3000</v>
      </c>
      <c r="G261" t="s">
        <v>9</v>
      </c>
      <c r="H261" t="s">
        <v>10</v>
      </c>
      <c r="I261" t="s">
        <v>11</v>
      </c>
      <c r="J261" t="s">
        <v>24</v>
      </c>
      <c r="K261" t="s">
        <v>24</v>
      </c>
      <c r="L261" t="s">
        <v>24</v>
      </c>
      <c r="M261" t="s">
        <v>25</v>
      </c>
      <c r="N261" t="s">
        <v>47</v>
      </c>
      <c r="O261" t="s">
        <v>69</v>
      </c>
      <c r="P261" t="s">
        <v>70</v>
      </c>
      <c r="Q261" t="s">
        <v>69</v>
      </c>
      <c r="R261" t="s">
        <v>70</v>
      </c>
    </row>
    <row r="262" spans="1:18">
      <c r="A262">
        <v>279</v>
      </c>
      <c r="B262" t="s">
        <v>26</v>
      </c>
      <c r="C262" t="s">
        <v>37</v>
      </c>
      <c r="D262" t="s">
        <v>38</v>
      </c>
      <c r="E262" t="s">
        <v>24</v>
      </c>
      <c r="F262">
        <v>3000</v>
      </c>
      <c r="G262" t="s">
        <v>9</v>
      </c>
      <c r="H262" t="s">
        <v>24</v>
      </c>
      <c r="I262" t="s">
        <v>24</v>
      </c>
      <c r="J262" t="s">
        <v>24</v>
      </c>
      <c r="K262" t="s">
        <v>13</v>
      </c>
      <c r="L262" t="s">
        <v>24</v>
      </c>
      <c r="M262" t="s">
        <v>25</v>
      </c>
      <c r="N262" t="s">
        <v>47</v>
      </c>
      <c r="O262" t="s">
        <v>69</v>
      </c>
      <c r="P262" t="s">
        <v>70</v>
      </c>
      <c r="Q262" t="s">
        <v>69</v>
      </c>
      <c r="R262" t="s">
        <v>69</v>
      </c>
    </row>
    <row r="263" spans="1:18">
      <c r="A263">
        <v>280</v>
      </c>
      <c r="B263" t="s">
        <v>21</v>
      </c>
      <c r="C263" t="s">
        <v>37</v>
      </c>
      <c r="D263" t="s">
        <v>29</v>
      </c>
      <c r="E263" t="s">
        <v>24</v>
      </c>
      <c r="F263">
        <v>4000</v>
      </c>
      <c r="G263" t="s">
        <v>9</v>
      </c>
      <c r="H263" t="s">
        <v>10</v>
      </c>
      <c r="I263" t="s">
        <v>11</v>
      </c>
      <c r="J263" t="s">
        <v>24</v>
      </c>
      <c r="K263" t="s">
        <v>24</v>
      </c>
      <c r="L263" t="s">
        <v>24</v>
      </c>
      <c r="M263" t="s">
        <v>25</v>
      </c>
      <c r="N263" t="s">
        <v>45</v>
      </c>
      <c r="O263" t="s">
        <v>69</v>
      </c>
      <c r="P263" t="s">
        <v>70</v>
      </c>
      <c r="Q263" t="s">
        <v>69</v>
      </c>
      <c r="R263" t="s">
        <v>69</v>
      </c>
    </row>
    <row r="264" spans="1:18">
      <c r="A264">
        <v>281</v>
      </c>
      <c r="B264" t="s">
        <v>26</v>
      </c>
      <c r="C264" t="s">
        <v>37</v>
      </c>
      <c r="D264" t="s">
        <v>34</v>
      </c>
      <c r="E264" t="s">
        <v>24</v>
      </c>
      <c r="F264">
        <v>3000</v>
      </c>
      <c r="G264" t="s">
        <v>9</v>
      </c>
      <c r="H264" t="s">
        <v>10</v>
      </c>
      <c r="I264" t="s">
        <v>11</v>
      </c>
      <c r="J264" t="s">
        <v>24</v>
      </c>
      <c r="K264" t="s">
        <v>24</v>
      </c>
      <c r="L264" t="s">
        <v>24</v>
      </c>
      <c r="M264" t="s">
        <v>25</v>
      </c>
      <c r="N264" t="s">
        <v>47</v>
      </c>
      <c r="O264" t="s">
        <v>70</v>
      </c>
      <c r="P264" t="s">
        <v>70</v>
      </c>
      <c r="Q264" t="s">
        <v>70</v>
      </c>
      <c r="R264" t="s">
        <v>70</v>
      </c>
    </row>
    <row r="265" spans="1:18">
      <c r="A265">
        <v>283</v>
      </c>
      <c r="B265" t="s">
        <v>26</v>
      </c>
      <c r="C265" t="s">
        <v>22</v>
      </c>
      <c r="D265" t="s">
        <v>24</v>
      </c>
      <c r="E265" t="s">
        <v>31</v>
      </c>
      <c r="F265">
        <v>5000</v>
      </c>
      <c r="G265" t="s">
        <v>24</v>
      </c>
      <c r="H265" t="s">
        <v>10</v>
      </c>
      <c r="I265" t="s">
        <v>24</v>
      </c>
      <c r="J265" t="s">
        <v>12</v>
      </c>
      <c r="K265" t="s">
        <v>24</v>
      </c>
      <c r="L265" t="s">
        <v>24</v>
      </c>
      <c r="M265" t="s">
        <v>25</v>
      </c>
      <c r="N265" t="s">
        <v>45</v>
      </c>
      <c r="O265" t="s">
        <v>70</v>
      </c>
      <c r="P265" t="s">
        <v>70</v>
      </c>
      <c r="Q265" t="s">
        <v>69</v>
      </c>
      <c r="R265" t="s">
        <v>69</v>
      </c>
    </row>
    <row r="266" spans="1:18">
      <c r="A266">
        <v>284</v>
      </c>
      <c r="B266" t="s">
        <v>26</v>
      </c>
      <c r="C266" t="s">
        <v>37</v>
      </c>
      <c r="D266" t="s">
        <v>34</v>
      </c>
      <c r="E266" t="s">
        <v>24</v>
      </c>
      <c r="F266">
        <v>3000</v>
      </c>
      <c r="G266" t="s">
        <v>9</v>
      </c>
      <c r="H266" t="s">
        <v>24</v>
      </c>
      <c r="I266" t="s">
        <v>11</v>
      </c>
      <c r="J266" t="s">
        <v>24</v>
      </c>
      <c r="K266" t="s">
        <v>24</v>
      </c>
      <c r="L266" t="s">
        <v>24</v>
      </c>
      <c r="M266" t="s">
        <v>25</v>
      </c>
      <c r="N266" t="s">
        <v>47</v>
      </c>
      <c r="O266" t="s">
        <v>70</v>
      </c>
      <c r="P266" t="s">
        <v>70</v>
      </c>
      <c r="Q266" t="s">
        <v>70</v>
      </c>
      <c r="R266" t="s">
        <v>70</v>
      </c>
    </row>
    <row r="267" spans="1:18">
      <c r="A267">
        <v>286</v>
      </c>
      <c r="B267" t="s">
        <v>26</v>
      </c>
      <c r="C267" t="s">
        <v>37</v>
      </c>
      <c r="D267" t="s">
        <v>29</v>
      </c>
      <c r="E267" t="s">
        <v>24</v>
      </c>
      <c r="F267">
        <v>3000</v>
      </c>
      <c r="G267" t="s">
        <v>9</v>
      </c>
      <c r="H267" t="s">
        <v>24</v>
      </c>
      <c r="I267" t="s">
        <v>11</v>
      </c>
      <c r="J267" t="s">
        <v>24</v>
      </c>
      <c r="K267" t="s">
        <v>24</v>
      </c>
      <c r="L267" t="s">
        <v>24</v>
      </c>
      <c r="M267" t="s">
        <v>25</v>
      </c>
      <c r="N267" t="s">
        <v>45</v>
      </c>
      <c r="O267" t="s">
        <v>69</v>
      </c>
      <c r="P267" t="s">
        <v>70</v>
      </c>
      <c r="Q267" t="s">
        <v>70</v>
      </c>
      <c r="R267" t="s">
        <v>69</v>
      </c>
    </row>
    <row r="268" spans="1:18">
      <c r="A268">
        <v>287</v>
      </c>
      <c r="B268" t="s">
        <v>26</v>
      </c>
      <c r="C268" t="s">
        <v>37</v>
      </c>
      <c r="D268" t="s">
        <v>34</v>
      </c>
      <c r="E268" t="s">
        <v>24</v>
      </c>
      <c r="F268">
        <v>4000</v>
      </c>
      <c r="G268" t="s">
        <v>9</v>
      </c>
      <c r="H268" t="s">
        <v>10</v>
      </c>
      <c r="I268" t="s">
        <v>24</v>
      </c>
      <c r="J268" t="s">
        <v>24</v>
      </c>
      <c r="K268" t="s">
        <v>13</v>
      </c>
      <c r="L268" t="s">
        <v>24</v>
      </c>
      <c r="M268" t="s">
        <v>25</v>
      </c>
      <c r="N268" t="s">
        <v>47</v>
      </c>
      <c r="O268" t="s">
        <v>70</v>
      </c>
      <c r="P268" t="s">
        <v>70</v>
      </c>
      <c r="Q268" t="s">
        <v>70</v>
      </c>
      <c r="R268" t="s">
        <v>70</v>
      </c>
    </row>
    <row r="269" spans="1:18">
      <c r="A269">
        <v>288</v>
      </c>
      <c r="B269" t="s">
        <v>26</v>
      </c>
      <c r="C269" t="s">
        <v>37</v>
      </c>
      <c r="D269" t="s">
        <v>29</v>
      </c>
      <c r="E269" t="s">
        <v>24</v>
      </c>
      <c r="F269">
        <v>3000</v>
      </c>
      <c r="G269" t="s">
        <v>9</v>
      </c>
      <c r="H269" t="s">
        <v>24</v>
      </c>
      <c r="I269" t="s">
        <v>11</v>
      </c>
      <c r="J269" t="s">
        <v>24</v>
      </c>
      <c r="K269" t="s">
        <v>24</v>
      </c>
      <c r="L269" t="s">
        <v>24</v>
      </c>
      <c r="M269" t="s">
        <v>25</v>
      </c>
      <c r="N269" t="s">
        <v>47</v>
      </c>
      <c r="O269" t="s">
        <v>70</v>
      </c>
      <c r="P269" t="s">
        <v>70</v>
      </c>
      <c r="Q269" t="s">
        <v>70</v>
      </c>
      <c r="R269" t="s">
        <v>70</v>
      </c>
    </row>
    <row r="270" spans="1:18">
      <c r="A270">
        <v>289</v>
      </c>
      <c r="B270" t="s">
        <v>26</v>
      </c>
      <c r="C270" t="s">
        <v>22</v>
      </c>
      <c r="D270" t="s">
        <v>24</v>
      </c>
      <c r="E270" t="s">
        <v>23</v>
      </c>
      <c r="F270">
        <v>5000</v>
      </c>
      <c r="G270" t="s">
        <v>24</v>
      </c>
      <c r="H270" t="s">
        <v>10</v>
      </c>
      <c r="I270" t="s">
        <v>11</v>
      </c>
      <c r="J270" t="s">
        <v>24</v>
      </c>
      <c r="K270" t="s">
        <v>24</v>
      </c>
      <c r="L270" t="s">
        <v>24</v>
      </c>
      <c r="M270" t="s">
        <v>25</v>
      </c>
      <c r="N270" t="s">
        <v>45</v>
      </c>
      <c r="O270" t="s">
        <v>70</v>
      </c>
      <c r="P270" t="s">
        <v>70</v>
      </c>
      <c r="Q270" t="s">
        <v>70</v>
      </c>
      <c r="R270" t="s">
        <v>70</v>
      </c>
    </row>
    <row r="271" spans="1:18">
      <c r="A271">
        <v>290</v>
      </c>
      <c r="B271" t="s">
        <v>26</v>
      </c>
      <c r="C271" t="s">
        <v>22</v>
      </c>
      <c r="D271" t="s">
        <v>24</v>
      </c>
      <c r="E271" t="s">
        <v>23</v>
      </c>
      <c r="F271">
        <v>5000</v>
      </c>
      <c r="G271" t="s">
        <v>24</v>
      </c>
      <c r="H271" t="s">
        <v>10</v>
      </c>
      <c r="I271" t="s">
        <v>24</v>
      </c>
      <c r="J271" t="s">
        <v>12</v>
      </c>
      <c r="K271" t="s">
        <v>13</v>
      </c>
      <c r="L271" t="s">
        <v>24</v>
      </c>
      <c r="M271" t="s">
        <v>25</v>
      </c>
      <c r="N271" t="s">
        <v>47</v>
      </c>
      <c r="O271" t="s">
        <v>70</v>
      </c>
      <c r="P271" t="s">
        <v>70</v>
      </c>
      <c r="Q271" t="s">
        <v>70</v>
      </c>
      <c r="R271" t="s">
        <v>70</v>
      </c>
    </row>
    <row r="272" spans="1:18">
      <c r="A272">
        <v>291</v>
      </c>
      <c r="B272" t="s">
        <v>21</v>
      </c>
      <c r="C272" t="s">
        <v>22</v>
      </c>
      <c r="D272" t="s">
        <v>24</v>
      </c>
      <c r="E272" t="s">
        <v>30</v>
      </c>
      <c r="F272">
        <v>5000</v>
      </c>
      <c r="G272" t="s">
        <v>24</v>
      </c>
      <c r="H272" t="s">
        <v>10</v>
      </c>
      <c r="I272" t="s">
        <v>24</v>
      </c>
      <c r="J272" t="s">
        <v>12</v>
      </c>
      <c r="K272" t="s">
        <v>13</v>
      </c>
      <c r="L272" t="s">
        <v>24</v>
      </c>
      <c r="M272" t="s">
        <v>25</v>
      </c>
      <c r="N272" t="s">
        <v>45</v>
      </c>
      <c r="O272" t="s">
        <v>70</v>
      </c>
      <c r="P272" t="s">
        <v>70</v>
      </c>
      <c r="Q272" t="s">
        <v>70</v>
      </c>
      <c r="R272" t="s">
        <v>69</v>
      </c>
    </row>
    <row r="273" spans="1:18">
      <c r="A273">
        <v>293</v>
      </c>
      <c r="B273" t="s">
        <v>26</v>
      </c>
      <c r="C273" t="s">
        <v>22</v>
      </c>
      <c r="D273" t="s">
        <v>24</v>
      </c>
      <c r="E273" t="s">
        <v>23</v>
      </c>
      <c r="F273">
        <v>5000</v>
      </c>
      <c r="G273" t="s">
        <v>24</v>
      </c>
      <c r="H273" t="s">
        <v>10</v>
      </c>
      <c r="I273" t="s">
        <v>24</v>
      </c>
      <c r="J273" t="s">
        <v>12</v>
      </c>
      <c r="K273" t="s">
        <v>13</v>
      </c>
      <c r="L273" t="s">
        <v>24</v>
      </c>
      <c r="M273" t="s">
        <v>25</v>
      </c>
      <c r="N273" t="s">
        <v>45</v>
      </c>
      <c r="O273" t="s">
        <v>70</v>
      </c>
      <c r="P273" t="s">
        <v>70</v>
      </c>
      <c r="Q273" t="s">
        <v>70</v>
      </c>
      <c r="R273" t="s">
        <v>70</v>
      </c>
    </row>
    <row r="274" spans="1:18">
      <c r="A274">
        <v>294</v>
      </c>
      <c r="B274" t="s">
        <v>26</v>
      </c>
      <c r="C274" t="s">
        <v>37</v>
      </c>
      <c r="D274" t="s">
        <v>34</v>
      </c>
      <c r="E274" t="s">
        <v>24</v>
      </c>
      <c r="F274">
        <v>4000</v>
      </c>
      <c r="G274" t="s">
        <v>24</v>
      </c>
      <c r="H274" t="s">
        <v>10</v>
      </c>
      <c r="I274" t="s">
        <v>11</v>
      </c>
      <c r="J274" t="s">
        <v>24</v>
      </c>
      <c r="K274" t="s">
        <v>24</v>
      </c>
      <c r="L274" t="s">
        <v>24</v>
      </c>
      <c r="M274" t="s">
        <v>25</v>
      </c>
      <c r="N274" t="s">
        <v>47</v>
      </c>
      <c r="O274" t="s">
        <v>70</v>
      </c>
      <c r="P274" t="s">
        <v>70</v>
      </c>
      <c r="Q274" t="s">
        <v>70</v>
      </c>
      <c r="R274" t="s">
        <v>70</v>
      </c>
    </row>
    <row r="275" spans="1:18">
      <c r="A275">
        <v>295</v>
      </c>
      <c r="B275" t="s">
        <v>26</v>
      </c>
      <c r="C275" t="s">
        <v>37</v>
      </c>
      <c r="D275" t="s">
        <v>38</v>
      </c>
      <c r="E275" t="s">
        <v>24</v>
      </c>
      <c r="F275">
        <v>3000</v>
      </c>
      <c r="G275" t="s">
        <v>9</v>
      </c>
      <c r="H275" t="s">
        <v>24</v>
      </c>
      <c r="I275" t="s">
        <v>24</v>
      </c>
      <c r="J275" t="s">
        <v>24</v>
      </c>
      <c r="K275" t="s">
        <v>13</v>
      </c>
      <c r="L275" t="s">
        <v>24</v>
      </c>
      <c r="M275" t="s">
        <v>25</v>
      </c>
      <c r="N275" t="s">
        <v>47</v>
      </c>
      <c r="O275" t="s">
        <v>70</v>
      </c>
      <c r="P275" t="s">
        <v>70</v>
      </c>
      <c r="Q275" t="s">
        <v>70</v>
      </c>
      <c r="R275" t="s">
        <v>70</v>
      </c>
    </row>
    <row r="276" spans="1:18">
      <c r="A276">
        <v>296</v>
      </c>
      <c r="B276" t="s">
        <v>26</v>
      </c>
      <c r="C276" t="s">
        <v>22</v>
      </c>
      <c r="D276" t="s">
        <v>24</v>
      </c>
      <c r="E276" t="s">
        <v>23</v>
      </c>
      <c r="F276">
        <v>5000</v>
      </c>
      <c r="G276" t="s">
        <v>24</v>
      </c>
      <c r="H276" t="s">
        <v>10</v>
      </c>
      <c r="I276" t="s">
        <v>24</v>
      </c>
      <c r="J276" t="s">
        <v>12</v>
      </c>
      <c r="K276" t="s">
        <v>13</v>
      </c>
      <c r="L276" t="s">
        <v>24</v>
      </c>
      <c r="M276" t="s">
        <v>25</v>
      </c>
      <c r="N276" t="s">
        <v>45</v>
      </c>
      <c r="O276" t="s">
        <v>70</v>
      </c>
      <c r="P276" t="s">
        <v>70</v>
      </c>
      <c r="Q276" t="s">
        <v>70</v>
      </c>
      <c r="R276" t="s">
        <v>70</v>
      </c>
    </row>
    <row r="277" spans="1:18">
      <c r="A277">
        <v>297</v>
      </c>
      <c r="B277" t="s">
        <v>26</v>
      </c>
      <c r="C277" t="s">
        <v>22</v>
      </c>
      <c r="D277" t="s">
        <v>24</v>
      </c>
      <c r="E277" t="s">
        <v>23</v>
      </c>
      <c r="F277">
        <v>6000</v>
      </c>
      <c r="G277" t="s">
        <v>24</v>
      </c>
      <c r="H277" t="s">
        <v>10</v>
      </c>
      <c r="I277" t="s">
        <v>11</v>
      </c>
      <c r="J277" t="s">
        <v>24</v>
      </c>
      <c r="K277" t="s">
        <v>24</v>
      </c>
      <c r="L277" t="s">
        <v>24</v>
      </c>
      <c r="M277" t="s">
        <v>25</v>
      </c>
      <c r="N277" t="s">
        <v>45</v>
      </c>
      <c r="O277" t="s">
        <v>70</v>
      </c>
      <c r="P277" t="s">
        <v>70</v>
      </c>
      <c r="Q277" t="s">
        <v>70</v>
      </c>
      <c r="R277" t="s">
        <v>70</v>
      </c>
    </row>
    <row r="278" spans="1:18">
      <c r="A278">
        <v>298</v>
      </c>
      <c r="B278" t="s">
        <v>21</v>
      </c>
      <c r="C278" t="s">
        <v>22</v>
      </c>
      <c r="D278" t="s">
        <v>24</v>
      </c>
      <c r="E278" t="s">
        <v>30</v>
      </c>
      <c r="F278">
        <v>5000</v>
      </c>
      <c r="G278" t="s">
        <v>24</v>
      </c>
      <c r="H278" t="s">
        <v>10</v>
      </c>
      <c r="I278" t="s">
        <v>24</v>
      </c>
      <c r="J278" t="s">
        <v>24</v>
      </c>
      <c r="K278" t="s">
        <v>13</v>
      </c>
      <c r="L278" t="s">
        <v>24</v>
      </c>
      <c r="M278" t="s">
        <v>25</v>
      </c>
      <c r="N278" t="s">
        <v>45</v>
      </c>
      <c r="O278" t="s">
        <v>70</v>
      </c>
      <c r="P278" t="s">
        <v>70</v>
      </c>
      <c r="Q278" t="s">
        <v>70</v>
      </c>
      <c r="R278" t="s">
        <v>69</v>
      </c>
    </row>
    <row r="279" spans="1:18">
      <c r="A279">
        <v>299</v>
      </c>
      <c r="B279" t="s">
        <v>26</v>
      </c>
      <c r="C279" t="s">
        <v>37</v>
      </c>
      <c r="D279" t="s">
        <v>34</v>
      </c>
      <c r="E279" t="s">
        <v>24</v>
      </c>
      <c r="F279">
        <v>4000</v>
      </c>
      <c r="G279" t="s">
        <v>9</v>
      </c>
      <c r="H279" t="s">
        <v>10</v>
      </c>
      <c r="I279" t="s">
        <v>11</v>
      </c>
      <c r="J279" t="s">
        <v>24</v>
      </c>
      <c r="K279" t="s">
        <v>24</v>
      </c>
      <c r="L279" t="s">
        <v>24</v>
      </c>
      <c r="M279" t="s">
        <v>25</v>
      </c>
      <c r="N279" t="s">
        <v>47</v>
      </c>
      <c r="O279" t="s">
        <v>70</v>
      </c>
      <c r="P279" t="s">
        <v>70</v>
      </c>
      <c r="Q279" t="s">
        <v>70</v>
      </c>
      <c r="R279" t="s">
        <v>70</v>
      </c>
    </row>
    <row r="280" spans="1:18">
      <c r="A280">
        <v>300</v>
      </c>
      <c r="B280" t="s">
        <v>26</v>
      </c>
      <c r="C280" t="s">
        <v>37</v>
      </c>
      <c r="D280" t="s">
        <v>39</v>
      </c>
      <c r="E280" t="s">
        <v>24</v>
      </c>
      <c r="F280">
        <v>3000</v>
      </c>
      <c r="G280" t="s">
        <v>9</v>
      </c>
      <c r="H280" t="s">
        <v>10</v>
      </c>
      <c r="I280" t="s">
        <v>11</v>
      </c>
      <c r="J280" t="s">
        <v>24</v>
      </c>
      <c r="K280" t="s">
        <v>24</v>
      </c>
      <c r="L280" t="s">
        <v>24</v>
      </c>
      <c r="M280" t="s">
        <v>25</v>
      </c>
      <c r="N280" t="s">
        <v>47</v>
      </c>
      <c r="O280" t="s">
        <v>70</v>
      </c>
      <c r="P280" t="s">
        <v>70</v>
      </c>
      <c r="Q280" t="s">
        <v>70</v>
      </c>
      <c r="R280" t="s">
        <v>70</v>
      </c>
    </row>
    <row r="281" spans="1:18">
      <c r="A281">
        <v>301</v>
      </c>
      <c r="B281" t="s">
        <v>26</v>
      </c>
      <c r="C281" t="s">
        <v>22</v>
      </c>
      <c r="D281" t="s">
        <v>24</v>
      </c>
      <c r="E281" t="s">
        <v>23</v>
      </c>
      <c r="F281">
        <v>6000</v>
      </c>
      <c r="G281" t="s">
        <v>24</v>
      </c>
      <c r="H281" t="s">
        <v>10</v>
      </c>
      <c r="I281" t="s">
        <v>11</v>
      </c>
      <c r="J281" t="s">
        <v>12</v>
      </c>
      <c r="K281" t="s">
        <v>24</v>
      </c>
      <c r="L281" t="s">
        <v>24</v>
      </c>
      <c r="M281" t="s">
        <v>25</v>
      </c>
      <c r="N281" t="s">
        <v>45</v>
      </c>
      <c r="O281" t="s">
        <v>70</v>
      </c>
      <c r="P281" t="s">
        <v>70</v>
      </c>
      <c r="Q281" t="s">
        <v>70</v>
      </c>
      <c r="R281" t="s">
        <v>70</v>
      </c>
    </row>
    <row r="282" spans="1:18">
      <c r="A282">
        <v>302</v>
      </c>
      <c r="B282" t="s">
        <v>26</v>
      </c>
      <c r="C282" t="s">
        <v>37</v>
      </c>
      <c r="D282" t="s">
        <v>29</v>
      </c>
      <c r="E282" t="s">
        <v>24</v>
      </c>
      <c r="F282">
        <v>4000</v>
      </c>
      <c r="G282" t="s">
        <v>24</v>
      </c>
      <c r="H282" t="s">
        <v>10</v>
      </c>
      <c r="I282" t="s">
        <v>11</v>
      </c>
      <c r="J282" t="s">
        <v>24</v>
      </c>
      <c r="K282" t="s">
        <v>24</v>
      </c>
      <c r="L282" t="s">
        <v>24</v>
      </c>
      <c r="M282" t="s">
        <v>25</v>
      </c>
      <c r="N282" t="s">
        <v>47</v>
      </c>
      <c r="O282" t="s">
        <v>70</v>
      </c>
      <c r="P282" t="s">
        <v>70</v>
      </c>
      <c r="Q282" t="s">
        <v>70</v>
      </c>
      <c r="R282" t="s">
        <v>70</v>
      </c>
    </row>
    <row r="283" spans="1:18">
      <c r="A283">
        <v>303</v>
      </c>
      <c r="B283" t="s">
        <v>26</v>
      </c>
      <c r="C283" t="s">
        <v>28</v>
      </c>
      <c r="D283" t="s">
        <v>34</v>
      </c>
      <c r="E283" t="s">
        <v>30</v>
      </c>
      <c r="F283">
        <v>5000</v>
      </c>
      <c r="G283" t="s">
        <v>24</v>
      </c>
      <c r="H283" t="s">
        <v>10</v>
      </c>
      <c r="I283" t="s">
        <v>11</v>
      </c>
      <c r="J283" t="s">
        <v>24</v>
      </c>
      <c r="K283" t="s">
        <v>24</v>
      </c>
      <c r="L283" t="s">
        <v>24</v>
      </c>
      <c r="M283" t="s">
        <v>25</v>
      </c>
      <c r="N283" t="s">
        <v>45</v>
      </c>
      <c r="O283" t="s">
        <v>70</v>
      </c>
      <c r="P283" t="s">
        <v>70</v>
      </c>
      <c r="Q283" t="s">
        <v>70</v>
      </c>
      <c r="R283" t="s">
        <v>70</v>
      </c>
    </row>
    <row r="284" spans="1:18">
      <c r="A284">
        <v>304</v>
      </c>
      <c r="B284" t="s">
        <v>26</v>
      </c>
      <c r="C284" t="s">
        <v>22</v>
      </c>
      <c r="D284" t="s">
        <v>24</v>
      </c>
      <c r="E284" t="s">
        <v>23</v>
      </c>
      <c r="F284">
        <v>6000</v>
      </c>
      <c r="G284" t="s">
        <v>9</v>
      </c>
      <c r="H284" t="s">
        <v>10</v>
      </c>
      <c r="I284" t="s">
        <v>24</v>
      </c>
      <c r="J284" t="s">
        <v>12</v>
      </c>
      <c r="K284" t="s">
        <v>24</v>
      </c>
      <c r="L284" t="s">
        <v>24</v>
      </c>
      <c r="M284" t="s">
        <v>25</v>
      </c>
      <c r="N284" t="s">
        <v>45</v>
      </c>
      <c r="O284" t="s">
        <v>69</v>
      </c>
      <c r="P284" t="s">
        <v>69</v>
      </c>
      <c r="Q284" t="s">
        <v>69</v>
      </c>
      <c r="R284" t="s">
        <v>69</v>
      </c>
    </row>
    <row r="285" spans="1:18">
      <c r="A285">
        <v>305</v>
      </c>
      <c r="B285" t="s">
        <v>21</v>
      </c>
      <c r="C285" t="s">
        <v>37</v>
      </c>
      <c r="D285" t="s">
        <v>38</v>
      </c>
      <c r="E285" t="s">
        <v>24</v>
      </c>
      <c r="F285">
        <v>4000</v>
      </c>
      <c r="G285" t="s">
        <v>9</v>
      </c>
      <c r="H285" t="s">
        <v>10</v>
      </c>
      <c r="I285" t="s">
        <v>11</v>
      </c>
      <c r="J285" t="s">
        <v>24</v>
      </c>
      <c r="K285" t="s">
        <v>24</v>
      </c>
      <c r="L285" t="s">
        <v>24</v>
      </c>
      <c r="M285" t="s">
        <v>25</v>
      </c>
      <c r="N285" t="s">
        <v>47</v>
      </c>
      <c r="O285" t="s">
        <v>70</v>
      </c>
      <c r="P285" t="s">
        <v>70</v>
      </c>
      <c r="Q285" t="s">
        <v>70</v>
      </c>
      <c r="R285" t="s">
        <v>70</v>
      </c>
    </row>
    <row r="286" spans="1:18">
      <c r="A286">
        <v>306</v>
      </c>
      <c r="B286" t="s">
        <v>26</v>
      </c>
      <c r="C286" t="s">
        <v>22</v>
      </c>
      <c r="D286" t="s">
        <v>24</v>
      </c>
      <c r="E286" t="s">
        <v>31</v>
      </c>
      <c r="F286">
        <v>5000</v>
      </c>
      <c r="G286" t="s">
        <v>24</v>
      </c>
      <c r="H286" t="s">
        <v>10</v>
      </c>
      <c r="I286" t="s">
        <v>11</v>
      </c>
      <c r="J286" t="s">
        <v>24</v>
      </c>
      <c r="K286" t="s">
        <v>13</v>
      </c>
      <c r="L286" t="s">
        <v>24</v>
      </c>
      <c r="M286" t="s">
        <v>25</v>
      </c>
      <c r="N286" t="s">
        <v>47</v>
      </c>
      <c r="O286" t="s">
        <v>70</v>
      </c>
      <c r="P286" t="s">
        <v>70</v>
      </c>
      <c r="Q286" t="s">
        <v>70</v>
      </c>
      <c r="R286" t="s">
        <v>70</v>
      </c>
    </row>
    <row r="287" spans="1:18">
      <c r="A287">
        <v>307</v>
      </c>
      <c r="B287" t="s">
        <v>26</v>
      </c>
      <c r="C287" t="s">
        <v>22</v>
      </c>
      <c r="D287" t="s">
        <v>24</v>
      </c>
      <c r="E287" t="s">
        <v>23</v>
      </c>
      <c r="F287">
        <v>5000</v>
      </c>
      <c r="G287" t="s">
        <v>24</v>
      </c>
      <c r="H287" t="s">
        <v>10</v>
      </c>
      <c r="I287" t="s">
        <v>24</v>
      </c>
      <c r="J287" t="s">
        <v>12</v>
      </c>
      <c r="K287" t="s">
        <v>24</v>
      </c>
      <c r="L287" t="s">
        <v>24</v>
      </c>
      <c r="M287" t="s">
        <v>25</v>
      </c>
      <c r="N287" t="s">
        <v>47</v>
      </c>
      <c r="O287" t="s">
        <v>70</v>
      </c>
      <c r="P287" t="s">
        <v>70</v>
      </c>
      <c r="Q287" t="s">
        <v>70</v>
      </c>
      <c r="R287" t="s">
        <v>70</v>
      </c>
    </row>
    <row r="288" spans="1:18">
      <c r="A288">
        <v>308</v>
      </c>
      <c r="B288" t="s">
        <v>26</v>
      </c>
      <c r="C288" t="s">
        <v>22</v>
      </c>
      <c r="D288" t="s">
        <v>24</v>
      </c>
      <c r="E288" t="s">
        <v>23</v>
      </c>
      <c r="F288">
        <v>6000</v>
      </c>
      <c r="G288" t="s">
        <v>24</v>
      </c>
      <c r="H288" t="s">
        <v>10</v>
      </c>
      <c r="I288" t="s">
        <v>11</v>
      </c>
      <c r="J288" t="s">
        <v>24</v>
      </c>
      <c r="K288" t="s">
        <v>24</v>
      </c>
      <c r="L288" t="s">
        <v>24</v>
      </c>
      <c r="M288" t="s">
        <v>25</v>
      </c>
      <c r="N288" t="s">
        <v>47</v>
      </c>
      <c r="O288" t="s">
        <v>70</v>
      </c>
      <c r="P288" t="s">
        <v>70</v>
      </c>
      <c r="Q288" t="s">
        <v>70</v>
      </c>
      <c r="R288" t="s">
        <v>70</v>
      </c>
    </row>
    <row r="289" spans="1:18">
      <c r="A289">
        <v>309</v>
      </c>
      <c r="B289" t="s">
        <v>21</v>
      </c>
      <c r="C289" t="s">
        <v>37</v>
      </c>
      <c r="D289" t="s">
        <v>34</v>
      </c>
      <c r="E289" t="s">
        <v>24</v>
      </c>
      <c r="F289">
        <v>4000</v>
      </c>
      <c r="G289" t="s">
        <v>9</v>
      </c>
      <c r="H289" t="s">
        <v>10</v>
      </c>
      <c r="I289" t="s">
        <v>11</v>
      </c>
      <c r="J289" t="s">
        <v>24</v>
      </c>
      <c r="K289" t="s">
        <v>24</v>
      </c>
      <c r="L289" t="s">
        <v>24</v>
      </c>
      <c r="M289" t="s">
        <v>25</v>
      </c>
      <c r="N289" t="s">
        <v>47</v>
      </c>
      <c r="O289" t="s">
        <v>70</v>
      </c>
      <c r="P289" t="s">
        <v>70</v>
      </c>
      <c r="Q289" t="s">
        <v>70</v>
      </c>
      <c r="R289" t="s">
        <v>70</v>
      </c>
    </row>
    <row r="290" spans="1:18">
      <c r="A290">
        <v>310</v>
      </c>
      <c r="B290" t="s">
        <v>26</v>
      </c>
      <c r="C290" t="s">
        <v>37</v>
      </c>
      <c r="D290" t="s">
        <v>29</v>
      </c>
      <c r="E290" t="s">
        <v>24</v>
      </c>
      <c r="F290">
        <v>3000</v>
      </c>
      <c r="G290" t="s">
        <v>9</v>
      </c>
      <c r="H290" t="s">
        <v>24</v>
      </c>
      <c r="I290" t="s">
        <v>11</v>
      </c>
      <c r="J290" t="s">
        <v>24</v>
      </c>
      <c r="K290" t="s">
        <v>24</v>
      </c>
      <c r="L290" t="s">
        <v>24</v>
      </c>
      <c r="M290" t="s">
        <v>25</v>
      </c>
      <c r="N290" t="s">
        <v>47</v>
      </c>
      <c r="O290" t="s">
        <v>69</v>
      </c>
      <c r="P290" t="s">
        <v>69</v>
      </c>
      <c r="Q290" t="s">
        <v>69</v>
      </c>
      <c r="R290" t="s">
        <v>69</v>
      </c>
    </row>
    <row r="291" spans="1:18">
      <c r="A291">
        <v>311</v>
      </c>
      <c r="B291" t="s">
        <v>26</v>
      </c>
      <c r="C291" t="s">
        <v>37</v>
      </c>
      <c r="D291" t="s">
        <v>34</v>
      </c>
      <c r="E291" t="s">
        <v>24</v>
      </c>
      <c r="F291">
        <v>4000</v>
      </c>
      <c r="G291" t="s">
        <v>24</v>
      </c>
      <c r="H291" t="s">
        <v>10</v>
      </c>
      <c r="I291" t="s">
        <v>11</v>
      </c>
      <c r="J291" t="s">
        <v>24</v>
      </c>
      <c r="K291" t="s">
        <v>24</v>
      </c>
      <c r="L291" t="s">
        <v>24</v>
      </c>
      <c r="M291" t="s">
        <v>25</v>
      </c>
      <c r="N291" t="s">
        <v>47</v>
      </c>
      <c r="O291" t="s">
        <v>70</v>
      </c>
      <c r="P291" t="s">
        <v>70</v>
      </c>
      <c r="Q291" t="s">
        <v>70</v>
      </c>
      <c r="R291" t="s">
        <v>70</v>
      </c>
    </row>
    <row r="292" spans="1:18">
      <c r="A292">
        <v>312</v>
      </c>
      <c r="B292" t="s">
        <v>26</v>
      </c>
      <c r="C292" t="s">
        <v>37</v>
      </c>
      <c r="D292" t="s">
        <v>39</v>
      </c>
      <c r="E292" t="s">
        <v>24</v>
      </c>
      <c r="F292">
        <v>4000</v>
      </c>
      <c r="G292" t="s">
        <v>9</v>
      </c>
      <c r="H292" t="s">
        <v>10</v>
      </c>
      <c r="I292" t="s">
        <v>24</v>
      </c>
      <c r="J292" t="s">
        <v>12</v>
      </c>
      <c r="K292" t="s">
        <v>24</v>
      </c>
      <c r="L292" t="s">
        <v>24</v>
      </c>
      <c r="M292" t="s">
        <v>25</v>
      </c>
      <c r="N292" t="s">
        <v>47</v>
      </c>
      <c r="O292" t="s">
        <v>70</v>
      </c>
      <c r="P292" t="s">
        <v>70</v>
      </c>
      <c r="Q292" t="s">
        <v>70</v>
      </c>
      <c r="R292" t="s">
        <v>70</v>
      </c>
    </row>
    <row r="293" spans="1:18">
      <c r="A293">
        <v>313</v>
      </c>
      <c r="B293" t="s">
        <v>26</v>
      </c>
      <c r="C293" t="s">
        <v>22</v>
      </c>
      <c r="D293" t="s">
        <v>24</v>
      </c>
      <c r="E293" t="s">
        <v>23</v>
      </c>
      <c r="F293">
        <v>5000</v>
      </c>
      <c r="G293" t="s">
        <v>24</v>
      </c>
      <c r="H293" t="s">
        <v>10</v>
      </c>
      <c r="I293" t="s">
        <v>11</v>
      </c>
      <c r="J293" t="s">
        <v>24</v>
      </c>
      <c r="K293" t="s">
        <v>24</v>
      </c>
      <c r="L293" t="s">
        <v>24</v>
      </c>
      <c r="M293" t="s">
        <v>25</v>
      </c>
      <c r="N293" t="s">
        <v>45</v>
      </c>
      <c r="O293" t="s">
        <v>69</v>
      </c>
      <c r="P293" t="s">
        <v>69</v>
      </c>
      <c r="Q293" t="s">
        <v>69</v>
      </c>
      <c r="R293" t="s">
        <v>69</v>
      </c>
    </row>
    <row r="294" spans="1:18">
      <c r="A294">
        <v>314</v>
      </c>
      <c r="B294" t="s">
        <v>26</v>
      </c>
      <c r="C294" t="s">
        <v>22</v>
      </c>
      <c r="D294" t="s">
        <v>24</v>
      </c>
      <c r="E294" t="s">
        <v>23</v>
      </c>
      <c r="F294">
        <v>5000</v>
      </c>
      <c r="G294" t="s">
        <v>24</v>
      </c>
      <c r="H294" t="s">
        <v>10</v>
      </c>
      <c r="I294" t="s">
        <v>24</v>
      </c>
      <c r="J294" t="s">
        <v>12</v>
      </c>
      <c r="K294" t="s">
        <v>24</v>
      </c>
      <c r="L294" t="s">
        <v>24</v>
      </c>
      <c r="M294" t="s">
        <v>25</v>
      </c>
      <c r="N294" t="s">
        <v>47</v>
      </c>
      <c r="O294" t="s">
        <v>70</v>
      </c>
      <c r="P294" t="s">
        <v>70</v>
      </c>
      <c r="Q294" t="s">
        <v>70</v>
      </c>
      <c r="R294" t="s">
        <v>70</v>
      </c>
    </row>
    <row r="295" spans="1:18">
      <c r="A295">
        <v>315</v>
      </c>
      <c r="B295" t="s">
        <v>26</v>
      </c>
      <c r="C295" t="s">
        <v>37</v>
      </c>
      <c r="D295" t="s">
        <v>29</v>
      </c>
      <c r="E295" t="s">
        <v>24</v>
      </c>
      <c r="F295">
        <v>4000</v>
      </c>
      <c r="G295" t="s">
        <v>24</v>
      </c>
      <c r="H295" t="s">
        <v>10</v>
      </c>
      <c r="I295" t="s">
        <v>11</v>
      </c>
      <c r="J295" t="s">
        <v>24</v>
      </c>
      <c r="K295" t="s">
        <v>24</v>
      </c>
      <c r="L295" t="s">
        <v>24</v>
      </c>
      <c r="M295" t="s">
        <v>25</v>
      </c>
      <c r="N295" t="s">
        <v>47</v>
      </c>
      <c r="O295" t="s">
        <v>70</v>
      </c>
      <c r="P295" t="s">
        <v>70</v>
      </c>
      <c r="Q295" t="s">
        <v>70</v>
      </c>
      <c r="R295" t="s">
        <v>70</v>
      </c>
    </row>
    <row r="296" spans="1:18">
      <c r="A296">
        <v>316</v>
      </c>
      <c r="B296" t="s">
        <v>21</v>
      </c>
      <c r="C296" t="s">
        <v>37</v>
      </c>
      <c r="D296" t="s">
        <v>34</v>
      </c>
      <c r="E296" t="s">
        <v>24</v>
      </c>
      <c r="F296">
        <v>4000</v>
      </c>
      <c r="G296" t="s">
        <v>24</v>
      </c>
      <c r="H296" t="s">
        <v>24</v>
      </c>
      <c r="I296" t="s">
        <v>11</v>
      </c>
      <c r="J296" t="s">
        <v>12</v>
      </c>
      <c r="K296" t="s">
        <v>24</v>
      </c>
      <c r="L296" t="s">
        <v>24</v>
      </c>
      <c r="M296" t="s">
        <v>25</v>
      </c>
      <c r="N296" t="s">
        <v>47</v>
      </c>
      <c r="O296" t="s">
        <v>70</v>
      </c>
      <c r="P296" t="s">
        <v>70</v>
      </c>
      <c r="Q296" t="s">
        <v>70</v>
      </c>
      <c r="R296" t="s">
        <v>70</v>
      </c>
    </row>
    <row r="297" spans="1:18">
      <c r="A297">
        <v>317</v>
      </c>
      <c r="B297" t="s">
        <v>26</v>
      </c>
      <c r="C297" t="s">
        <v>22</v>
      </c>
      <c r="D297" t="s">
        <v>24</v>
      </c>
      <c r="E297" t="s">
        <v>33</v>
      </c>
      <c r="F297">
        <v>6000</v>
      </c>
      <c r="G297" t="s">
        <v>24</v>
      </c>
      <c r="H297" t="s">
        <v>10</v>
      </c>
      <c r="I297" t="s">
        <v>24</v>
      </c>
      <c r="J297" t="s">
        <v>12</v>
      </c>
      <c r="K297" t="s">
        <v>24</v>
      </c>
      <c r="L297" t="s">
        <v>24</v>
      </c>
      <c r="M297" t="s">
        <v>25</v>
      </c>
      <c r="N297" t="s">
        <v>45</v>
      </c>
      <c r="O297" t="s">
        <v>70</v>
      </c>
      <c r="P297" t="s">
        <v>70</v>
      </c>
      <c r="Q297" t="s">
        <v>70</v>
      </c>
      <c r="R297" t="s">
        <v>70</v>
      </c>
    </row>
    <row r="298" spans="1:18">
      <c r="A298">
        <v>318</v>
      </c>
      <c r="B298" t="s">
        <v>26</v>
      </c>
      <c r="C298" t="s">
        <v>22</v>
      </c>
      <c r="D298" t="s">
        <v>24</v>
      </c>
      <c r="E298" t="s">
        <v>30</v>
      </c>
      <c r="F298">
        <v>5000</v>
      </c>
      <c r="G298" t="s">
        <v>24</v>
      </c>
      <c r="H298" t="s">
        <v>10</v>
      </c>
      <c r="I298" t="s">
        <v>11</v>
      </c>
      <c r="J298" t="s">
        <v>12</v>
      </c>
      <c r="K298" t="s">
        <v>24</v>
      </c>
      <c r="L298" t="s">
        <v>24</v>
      </c>
      <c r="M298" t="s">
        <v>25</v>
      </c>
      <c r="N298" t="s">
        <v>47</v>
      </c>
      <c r="O298" t="s">
        <v>70</v>
      </c>
      <c r="P298" t="s">
        <v>70</v>
      </c>
      <c r="Q298" t="s">
        <v>70</v>
      </c>
      <c r="R298" t="s">
        <v>70</v>
      </c>
    </row>
    <row r="299" spans="1:18">
      <c r="A299">
        <v>319</v>
      </c>
      <c r="B299" t="s">
        <v>26</v>
      </c>
      <c r="C299" t="s">
        <v>22</v>
      </c>
      <c r="D299" t="s">
        <v>24</v>
      </c>
      <c r="E299" t="s">
        <v>23</v>
      </c>
      <c r="F299">
        <v>5000</v>
      </c>
      <c r="G299" t="s">
        <v>24</v>
      </c>
      <c r="H299" t="s">
        <v>10</v>
      </c>
      <c r="I299" t="s">
        <v>24</v>
      </c>
      <c r="J299" t="s">
        <v>12</v>
      </c>
      <c r="K299" t="s">
        <v>13</v>
      </c>
      <c r="L299" t="s">
        <v>24</v>
      </c>
      <c r="M299" t="s">
        <v>25</v>
      </c>
      <c r="N299" t="s">
        <v>47</v>
      </c>
      <c r="O299" t="s">
        <v>70</v>
      </c>
      <c r="P299" t="s">
        <v>70</v>
      </c>
      <c r="Q299" t="s">
        <v>70</v>
      </c>
      <c r="R299" t="s">
        <v>70</v>
      </c>
    </row>
    <row r="300" spans="1:18">
      <c r="A300">
        <v>320</v>
      </c>
      <c r="B300" t="s">
        <v>26</v>
      </c>
      <c r="C300" t="s">
        <v>37</v>
      </c>
      <c r="D300" t="s">
        <v>39</v>
      </c>
      <c r="E300" t="s">
        <v>24</v>
      </c>
      <c r="F300">
        <v>4000</v>
      </c>
      <c r="G300" t="s">
        <v>9</v>
      </c>
      <c r="H300" t="s">
        <v>10</v>
      </c>
      <c r="I300" t="s">
        <v>24</v>
      </c>
      <c r="J300" t="s">
        <v>24</v>
      </c>
      <c r="K300" t="s">
        <v>13</v>
      </c>
      <c r="L300" t="s">
        <v>24</v>
      </c>
      <c r="M300" t="s">
        <v>25</v>
      </c>
      <c r="N300" t="s">
        <v>47</v>
      </c>
      <c r="O300" t="s">
        <v>69</v>
      </c>
      <c r="P300" t="s">
        <v>69</v>
      </c>
      <c r="Q300" t="s">
        <v>69</v>
      </c>
      <c r="R300" t="s">
        <v>69</v>
      </c>
    </row>
    <row r="301" spans="1:18">
      <c r="A301">
        <v>321</v>
      </c>
      <c r="B301" t="s">
        <v>26</v>
      </c>
      <c r="C301" t="s">
        <v>22</v>
      </c>
      <c r="D301" t="s">
        <v>24</v>
      </c>
      <c r="E301" t="s">
        <v>23</v>
      </c>
      <c r="F301">
        <v>5000</v>
      </c>
      <c r="G301" t="s">
        <v>24</v>
      </c>
      <c r="H301" t="s">
        <v>10</v>
      </c>
      <c r="I301" t="s">
        <v>11</v>
      </c>
      <c r="J301" t="s">
        <v>24</v>
      </c>
      <c r="K301" t="s">
        <v>24</v>
      </c>
      <c r="L301" t="s">
        <v>24</v>
      </c>
      <c r="M301" t="s">
        <v>25</v>
      </c>
      <c r="N301" t="s">
        <v>47</v>
      </c>
      <c r="O301" t="s">
        <v>70</v>
      </c>
      <c r="P301" t="s">
        <v>70</v>
      </c>
      <c r="Q301" t="s">
        <v>70</v>
      </c>
      <c r="R301" t="s">
        <v>70</v>
      </c>
    </row>
    <row r="302" spans="1:18">
      <c r="A302">
        <v>322</v>
      </c>
      <c r="B302" t="s">
        <v>26</v>
      </c>
      <c r="C302" t="s">
        <v>22</v>
      </c>
      <c r="D302" t="s">
        <v>24</v>
      </c>
      <c r="E302" t="s">
        <v>31</v>
      </c>
      <c r="F302">
        <v>5000</v>
      </c>
      <c r="G302" t="s">
        <v>24</v>
      </c>
      <c r="H302" t="s">
        <v>10</v>
      </c>
      <c r="I302" t="s">
        <v>24</v>
      </c>
      <c r="J302" t="s">
        <v>24</v>
      </c>
      <c r="K302" t="s">
        <v>24</v>
      </c>
      <c r="L302" t="s">
        <v>24</v>
      </c>
      <c r="M302" t="s">
        <v>25</v>
      </c>
      <c r="N302" t="s">
        <v>47</v>
      </c>
      <c r="O302" t="s">
        <v>70</v>
      </c>
      <c r="P302" t="s">
        <v>70</v>
      </c>
      <c r="Q302" t="s">
        <v>70</v>
      </c>
      <c r="R302" t="s">
        <v>70</v>
      </c>
    </row>
    <row r="303" spans="1:18">
      <c r="A303">
        <v>323</v>
      </c>
      <c r="B303" t="s">
        <v>26</v>
      </c>
      <c r="C303" t="s">
        <v>37</v>
      </c>
      <c r="D303" t="s">
        <v>39</v>
      </c>
      <c r="E303" t="s">
        <v>24</v>
      </c>
      <c r="F303">
        <v>3000</v>
      </c>
      <c r="G303" t="s">
        <v>24</v>
      </c>
      <c r="H303" t="s">
        <v>10</v>
      </c>
      <c r="I303" t="s">
        <v>24</v>
      </c>
      <c r="J303" t="s">
        <v>24</v>
      </c>
      <c r="K303" t="s">
        <v>24</v>
      </c>
      <c r="L303" t="s">
        <v>24</v>
      </c>
      <c r="M303" t="s">
        <v>25</v>
      </c>
      <c r="N303" t="s">
        <v>47</v>
      </c>
      <c r="O303" t="s">
        <v>70</v>
      </c>
      <c r="P303" t="s">
        <v>70</v>
      </c>
      <c r="Q303" t="s">
        <v>70</v>
      </c>
      <c r="R303" t="s">
        <v>70</v>
      </c>
    </row>
    <row r="304" spans="1:18">
      <c r="A304">
        <v>324</v>
      </c>
      <c r="B304" t="s">
        <v>26</v>
      </c>
      <c r="C304" t="s">
        <v>37</v>
      </c>
      <c r="D304" t="s">
        <v>29</v>
      </c>
      <c r="E304" t="s">
        <v>24</v>
      </c>
      <c r="F304">
        <v>3000</v>
      </c>
      <c r="G304" t="s">
        <v>24</v>
      </c>
      <c r="H304" t="s">
        <v>10</v>
      </c>
      <c r="I304" t="s">
        <v>11</v>
      </c>
      <c r="J304" t="s">
        <v>24</v>
      </c>
      <c r="K304" t="s">
        <v>24</v>
      </c>
      <c r="L304" t="s">
        <v>24</v>
      </c>
      <c r="M304" t="s">
        <v>25</v>
      </c>
      <c r="N304" t="s">
        <v>47</v>
      </c>
      <c r="O304" t="s">
        <v>70</v>
      </c>
      <c r="P304" t="s">
        <v>70</v>
      </c>
      <c r="Q304" t="s">
        <v>70</v>
      </c>
      <c r="R304" t="s">
        <v>70</v>
      </c>
    </row>
    <row r="305" spans="1:18">
      <c r="A305">
        <v>326</v>
      </c>
      <c r="B305" t="s">
        <v>26</v>
      </c>
      <c r="C305" t="s">
        <v>22</v>
      </c>
      <c r="D305" t="s">
        <v>24</v>
      </c>
      <c r="E305" t="s">
        <v>23</v>
      </c>
      <c r="F305">
        <v>5000</v>
      </c>
      <c r="G305" t="s">
        <v>24</v>
      </c>
      <c r="H305" t="s">
        <v>10</v>
      </c>
      <c r="I305" t="s">
        <v>24</v>
      </c>
      <c r="J305" t="s">
        <v>12</v>
      </c>
      <c r="K305" t="s">
        <v>24</v>
      </c>
      <c r="L305" t="s">
        <v>24</v>
      </c>
      <c r="M305" t="s">
        <v>25</v>
      </c>
      <c r="N305" t="s">
        <v>47</v>
      </c>
      <c r="O305" t="s">
        <v>70</v>
      </c>
      <c r="P305" t="s">
        <v>70</v>
      </c>
      <c r="Q305" t="s">
        <v>70</v>
      </c>
      <c r="R305" t="s">
        <v>70</v>
      </c>
    </row>
    <row r="306" spans="1:18">
      <c r="A306">
        <v>327</v>
      </c>
      <c r="B306" t="s">
        <v>26</v>
      </c>
      <c r="C306" t="s">
        <v>22</v>
      </c>
      <c r="D306" t="s">
        <v>24</v>
      </c>
      <c r="E306" t="s">
        <v>31</v>
      </c>
      <c r="F306">
        <v>5000</v>
      </c>
      <c r="G306" t="s">
        <v>24</v>
      </c>
      <c r="H306" t="s">
        <v>10</v>
      </c>
      <c r="I306" t="s">
        <v>11</v>
      </c>
      <c r="J306" t="s">
        <v>24</v>
      </c>
      <c r="K306" t="s">
        <v>24</v>
      </c>
      <c r="L306" t="s">
        <v>24</v>
      </c>
      <c r="M306" t="s">
        <v>25</v>
      </c>
      <c r="N306" t="s">
        <v>47</v>
      </c>
      <c r="O306" t="s">
        <v>70</v>
      </c>
      <c r="P306" t="s">
        <v>70</v>
      </c>
      <c r="Q306" t="s">
        <v>70</v>
      </c>
      <c r="R306" t="s">
        <v>70</v>
      </c>
    </row>
    <row r="307" spans="1:18">
      <c r="A307">
        <v>328</v>
      </c>
      <c r="B307" t="s">
        <v>26</v>
      </c>
      <c r="C307" t="s">
        <v>37</v>
      </c>
      <c r="D307" t="s">
        <v>39</v>
      </c>
      <c r="E307" t="s">
        <v>24</v>
      </c>
      <c r="F307">
        <v>3000</v>
      </c>
      <c r="G307" t="s">
        <v>24</v>
      </c>
      <c r="H307" t="s">
        <v>10</v>
      </c>
      <c r="I307" t="s">
        <v>24</v>
      </c>
      <c r="J307" t="s">
        <v>24</v>
      </c>
      <c r="K307" t="s">
        <v>13</v>
      </c>
      <c r="L307" t="s">
        <v>24</v>
      </c>
      <c r="M307" t="s">
        <v>25</v>
      </c>
      <c r="N307" t="s">
        <v>45</v>
      </c>
      <c r="O307" t="s">
        <v>70</v>
      </c>
      <c r="P307" t="s">
        <v>70</v>
      </c>
      <c r="Q307" t="s">
        <v>70</v>
      </c>
      <c r="R307" t="s">
        <v>70</v>
      </c>
    </row>
    <row r="308" spans="1:18">
      <c r="A308">
        <v>329</v>
      </c>
      <c r="B308" t="s">
        <v>26</v>
      </c>
      <c r="C308" t="s">
        <v>22</v>
      </c>
      <c r="D308" t="s">
        <v>24</v>
      </c>
      <c r="E308" t="s">
        <v>23</v>
      </c>
      <c r="F308">
        <v>5000</v>
      </c>
      <c r="G308" t="s">
        <v>24</v>
      </c>
      <c r="H308" t="s">
        <v>10</v>
      </c>
      <c r="I308" t="s">
        <v>24</v>
      </c>
      <c r="J308" t="s">
        <v>12</v>
      </c>
      <c r="K308" t="s">
        <v>24</v>
      </c>
      <c r="L308" t="s">
        <v>24</v>
      </c>
      <c r="M308" t="s">
        <v>25</v>
      </c>
      <c r="N308" t="s">
        <v>47</v>
      </c>
      <c r="O308" t="s">
        <v>69</v>
      </c>
      <c r="P308" t="s">
        <v>69</v>
      </c>
      <c r="Q308" t="s">
        <v>69</v>
      </c>
      <c r="R308" t="s">
        <v>69</v>
      </c>
    </row>
    <row r="309" spans="1:18">
      <c r="A309">
        <v>330</v>
      </c>
      <c r="B309" t="s">
        <v>26</v>
      </c>
      <c r="C309" t="s">
        <v>37</v>
      </c>
      <c r="D309" t="s">
        <v>34</v>
      </c>
      <c r="E309" t="s">
        <v>24</v>
      </c>
      <c r="F309">
        <v>4000</v>
      </c>
      <c r="G309" t="s">
        <v>24</v>
      </c>
      <c r="H309" t="s">
        <v>10</v>
      </c>
      <c r="I309" t="s">
        <v>11</v>
      </c>
      <c r="J309" t="s">
        <v>24</v>
      </c>
      <c r="K309" t="s">
        <v>24</v>
      </c>
      <c r="L309" t="s">
        <v>24</v>
      </c>
      <c r="M309" t="s">
        <v>25</v>
      </c>
      <c r="N309" t="s">
        <v>47</v>
      </c>
      <c r="O309" t="s">
        <v>70</v>
      </c>
      <c r="P309" t="s">
        <v>70</v>
      </c>
      <c r="Q309" t="s">
        <v>70</v>
      </c>
      <c r="R309" t="s">
        <v>70</v>
      </c>
    </row>
    <row r="310" spans="1:18">
      <c r="A310">
        <v>331</v>
      </c>
      <c r="B310" t="s">
        <v>26</v>
      </c>
      <c r="C310" t="s">
        <v>22</v>
      </c>
      <c r="D310" t="s">
        <v>24</v>
      </c>
      <c r="E310" t="s">
        <v>31</v>
      </c>
      <c r="F310">
        <v>5000</v>
      </c>
      <c r="G310" t="s">
        <v>24</v>
      </c>
      <c r="H310" t="s">
        <v>10</v>
      </c>
      <c r="I310" t="s">
        <v>24</v>
      </c>
      <c r="J310" t="s">
        <v>24</v>
      </c>
      <c r="K310" t="s">
        <v>24</v>
      </c>
      <c r="L310" t="s">
        <v>24</v>
      </c>
      <c r="M310" t="s">
        <v>25</v>
      </c>
      <c r="N310" t="s">
        <v>45</v>
      </c>
      <c r="O310" t="s">
        <v>69</v>
      </c>
      <c r="P310" t="s">
        <v>69</v>
      </c>
      <c r="Q310" t="s">
        <v>69</v>
      </c>
      <c r="R310" t="s">
        <v>69</v>
      </c>
    </row>
    <row r="311" spans="1:18">
      <c r="A311">
        <v>332</v>
      </c>
      <c r="B311" t="s">
        <v>26</v>
      </c>
      <c r="C311" t="s">
        <v>37</v>
      </c>
      <c r="D311" t="s">
        <v>34</v>
      </c>
      <c r="E311" t="s">
        <v>24</v>
      </c>
      <c r="F311">
        <v>4000</v>
      </c>
      <c r="G311" t="s">
        <v>24</v>
      </c>
      <c r="H311" t="s">
        <v>10</v>
      </c>
      <c r="I311" t="s">
        <v>24</v>
      </c>
      <c r="J311" t="s">
        <v>24</v>
      </c>
      <c r="K311" t="s">
        <v>24</v>
      </c>
      <c r="L311" t="s">
        <v>24</v>
      </c>
      <c r="M311" t="s">
        <v>25</v>
      </c>
      <c r="N311" t="s">
        <v>47</v>
      </c>
      <c r="O311" t="s">
        <v>70</v>
      </c>
      <c r="P311" t="s">
        <v>70</v>
      </c>
      <c r="Q311" t="s">
        <v>70</v>
      </c>
      <c r="R311" t="s">
        <v>70</v>
      </c>
    </row>
    <row r="312" spans="1:18">
      <c r="A312">
        <v>333</v>
      </c>
      <c r="B312" t="s">
        <v>26</v>
      </c>
      <c r="C312" t="s">
        <v>22</v>
      </c>
      <c r="D312" t="s">
        <v>24</v>
      </c>
      <c r="E312" t="s">
        <v>31</v>
      </c>
      <c r="F312">
        <v>4000</v>
      </c>
      <c r="G312" t="s">
        <v>24</v>
      </c>
      <c r="H312" t="s">
        <v>10</v>
      </c>
      <c r="I312" t="s">
        <v>11</v>
      </c>
      <c r="J312" t="s">
        <v>24</v>
      </c>
      <c r="K312" t="s">
        <v>24</v>
      </c>
      <c r="L312" t="s">
        <v>24</v>
      </c>
      <c r="M312" t="s">
        <v>25</v>
      </c>
      <c r="N312" t="s">
        <v>47</v>
      </c>
      <c r="O312" t="s">
        <v>70</v>
      </c>
      <c r="P312" t="s">
        <v>70</v>
      </c>
      <c r="Q312" t="s">
        <v>70</v>
      </c>
      <c r="R312" t="s">
        <v>70</v>
      </c>
    </row>
    <row r="313" spans="1:18">
      <c r="A313">
        <v>334</v>
      </c>
      <c r="B313" t="s">
        <v>26</v>
      </c>
      <c r="C313" t="s">
        <v>22</v>
      </c>
      <c r="D313" t="s">
        <v>24</v>
      </c>
      <c r="E313" t="s">
        <v>23</v>
      </c>
      <c r="F313">
        <v>5000</v>
      </c>
      <c r="G313" t="s">
        <v>24</v>
      </c>
      <c r="H313" t="s">
        <v>10</v>
      </c>
      <c r="I313" t="s">
        <v>24</v>
      </c>
      <c r="J313" t="s">
        <v>24</v>
      </c>
      <c r="K313" t="s">
        <v>13</v>
      </c>
      <c r="L313" t="s">
        <v>24</v>
      </c>
      <c r="M313" t="s">
        <v>25</v>
      </c>
      <c r="N313" t="s">
        <v>47</v>
      </c>
      <c r="O313" t="s">
        <v>70</v>
      </c>
      <c r="P313" t="s">
        <v>70</v>
      </c>
      <c r="Q313" t="s">
        <v>69</v>
      </c>
      <c r="R313" t="s">
        <v>70</v>
      </c>
    </row>
    <row r="314" spans="1:18">
      <c r="A314">
        <v>335</v>
      </c>
      <c r="B314" t="s">
        <v>26</v>
      </c>
      <c r="C314" t="s">
        <v>22</v>
      </c>
      <c r="D314" t="s">
        <v>24</v>
      </c>
      <c r="E314" t="s">
        <v>23</v>
      </c>
      <c r="F314">
        <v>5000</v>
      </c>
      <c r="G314" t="s">
        <v>24</v>
      </c>
      <c r="H314" t="s">
        <v>10</v>
      </c>
      <c r="I314" t="s">
        <v>24</v>
      </c>
      <c r="J314" t="s">
        <v>24</v>
      </c>
      <c r="K314" t="s">
        <v>24</v>
      </c>
      <c r="L314" t="s">
        <v>24</v>
      </c>
      <c r="M314" t="s">
        <v>25</v>
      </c>
      <c r="N314" t="s">
        <v>45</v>
      </c>
      <c r="O314" t="s">
        <v>70</v>
      </c>
      <c r="P314" t="s">
        <v>70</v>
      </c>
      <c r="Q314" t="s">
        <v>70</v>
      </c>
      <c r="R314" t="s">
        <v>70</v>
      </c>
    </row>
    <row r="315" spans="1:18">
      <c r="A315">
        <v>337</v>
      </c>
      <c r="B315" t="s">
        <v>26</v>
      </c>
      <c r="C315" t="s">
        <v>37</v>
      </c>
      <c r="D315" t="s">
        <v>39</v>
      </c>
      <c r="E315" t="s">
        <v>33</v>
      </c>
      <c r="F315">
        <v>3000</v>
      </c>
      <c r="G315" t="s">
        <v>24</v>
      </c>
      <c r="H315" t="s">
        <v>10</v>
      </c>
      <c r="I315" t="s">
        <v>11</v>
      </c>
      <c r="J315" t="s">
        <v>24</v>
      </c>
      <c r="K315" t="s">
        <v>24</v>
      </c>
      <c r="L315" t="s">
        <v>24</v>
      </c>
      <c r="M315" t="s">
        <v>25</v>
      </c>
      <c r="N315" t="s">
        <v>47</v>
      </c>
      <c r="O315" t="s">
        <v>70</v>
      </c>
      <c r="P315" t="s">
        <v>70</v>
      </c>
      <c r="Q315" t="s">
        <v>70</v>
      </c>
      <c r="R315" t="s">
        <v>70</v>
      </c>
    </row>
    <row r="316" spans="1:18">
      <c r="A316">
        <v>338</v>
      </c>
      <c r="B316" t="s">
        <v>21</v>
      </c>
      <c r="C316" t="s">
        <v>22</v>
      </c>
      <c r="D316" t="s">
        <v>24</v>
      </c>
      <c r="E316" t="s">
        <v>23</v>
      </c>
      <c r="F316">
        <v>5000</v>
      </c>
      <c r="G316" t="s">
        <v>24</v>
      </c>
      <c r="H316" t="s">
        <v>10</v>
      </c>
      <c r="I316" t="s">
        <v>24</v>
      </c>
      <c r="J316" t="s">
        <v>24</v>
      </c>
      <c r="K316" t="s">
        <v>24</v>
      </c>
      <c r="L316" t="s">
        <v>24</v>
      </c>
      <c r="M316" t="s">
        <v>25</v>
      </c>
      <c r="N316" t="s">
        <v>45</v>
      </c>
      <c r="O316" t="s">
        <v>69</v>
      </c>
      <c r="P316" t="s">
        <v>69</v>
      </c>
      <c r="Q316" t="s">
        <v>69</v>
      </c>
      <c r="R316" t="s">
        <v>69</v>
      </c>
    </row>
    <row r="317" spans="1:18">
      <c r="A317">
        <v>339</v>
      </c>
      <c r="B317" t="s">
        <v>26</v>
      </c>
      <c r="C317" t="s">
        <v>37</v>
      </c>
      <c r="D317" t="s">
        <v>34</v>
      </c>
      <c r="E317" t="s">
        <v>24</v>
      </c>
      <c r="F317">
        <v>4000</v>
      </c>
      <c r="G317" t="s">
        <v>24</v>
      </c>
      <c r="H317" t="s">
        <v>10</v>
      </c>
      <c r="I317" t="s">
        <v>24</v>
      </c>
      <c r="J317" t="s">
        <v>24</v>
      </c>
      <c r="K317" t="s">
        <v>13</v>
      </c>
      <c r="L317" t="s">
        <v>24</v>
      </c>
      <c r="M317" t="s">
        <v>25</v>
      </c>
      <c r="N317" t="s">
        <v>45</v>
      </c>
      <c r="O317" t="s">
        <v>70</v>
      </c>
      <c r="P317" t="s">
        <v>70</v>
      </c>
      <c r="Q317" t="s">
        <v>70</v>
      </c>
      <c r="R317" t="s">
        <v>70</v>
      </c>
    </row>
    <row r="318" spans="1:18">
      <c r="A318">
        <v>341</v>
      </c>
      <c r="B318" t="s">
        <v>26</v>
      </c>
      <c r="C318" t="s">
        <v>22</v>
      </c>
      <c r="D318" t="s">
        <v>24</v>
      </c>
      <c r="E318" t="s">
        <v>23</v>
      </c>
      <c r="F318">
        <v>5000</v>
      </c>
      <c r="G318" t="s">
        <v>24</v>
      </c>
      <c r="H318" t="s">
        <v>10</v>
      </c>
      <c r="I318" t="s">
        <v>11</v>
      </c>
      <c r="J318" t="s">
        <v>24</v>
      </c>
      <c r="K318" t="s">
        <v>24</v>
      </c>
      <c r="L318" t="s">
        <v>24</v>
      </c>
      <c r="M318" t="s">
        <v>25</v>
      </c>
      <c r="N318" t="s">
        <v>45</v>
      </c>
      <c r="O318" t="s">
        <v>70</v>
      </c>
      <c r="P318" t="s">
        <v>70</v>
      </c>
      <c r="Q318" t="s">
        <v>70</v>
      </c>
      <c r="R318" t="s">
        <v>70</v>
      </c>
    </row>
    <row r="319" spans="1:18">
      <c r="A319">
        <v>343</v>
      </c>
      <c r="B319" t="s">
        <v>26</v>
      </c>
      <c r="C319" t="s">
        <v>22</v>
      </c>
      <c r="D319" t="s">
        <v>24</v>
      </c>
      <c r="E319" t="s">
        <v>23</v>
      </c>
      <c r="F319">
        <v>6000</v>
      </c>
      <c r="G319" t="s">
        <v>24</v>
      </c>
      <c r="H319" t="s">
        <v>10</v>
      </c>
      <c r="I319" t="s">
        <v>24</v>
      </c>
      <c r="J319" t="s">
        <v>24</v>
      </c>
      <c r="K319" t="s">
        <v>24</v>
      </c>
      <c r="L319" t="s">
        <v>24</v>
      </c>
      <c r="M319" t="s">
        <v>25</v>
      </c>
      <c r="N319" t="s">
        <v>48</v>
      </c>
      <c r="O319" t="s">
        <v>70</v>
      </c>
      <c r="P319" t="s">
        <v>70</v>
      </c>
      <c r="Q319" t="s">
        <v>70</v>
      </c>
      <c r="R319" t="s">
        <v>70</v>
      </c>
    </row>
    <row r="320" spans="1:18">
      <c r="A320">
        <v>344</v>
      </c>
      <c r="B320" t="s">
        <v>26</v>
      </c>
      <c r="C320" t="s">
        <v>22</v>
      </c>
      <c r="D320" t="s">
        <v>24</v>
      </c>
      <c r="E320" t="s">
        <v>23</v>
      </c>
      <c r="F320">
        <v>5000</v>
      </c>
      <c r="G320" t="s">
        <v>24</v>
      </c>
      <c r="H320" t="s">
        <v>10</v>
      </c>
      <c r="I320" t="s">
        <v>24</v>
      </c>
      <c r="J320" t="s">
        <v>12</v>
      </c>
      <c r="K320" t="s">
        <v>24</v>
      </c>
      <c r="L320" t="s">
        <v>24</v>
      </c>
      <c r="M320" t="s">
        <v>25</v>
      </c>
      <c r="N320" t="s">
        <v>45</v>
      </c>
      <c r="O320" t="s">
        <v>70</v>
      </c>
      <c r="P320" t="s">
        <v>70</v>
      </c>
      <c r="Q320" t="s">
        <v>70</v>
      </c>
      <c r="R320" t="s">
        <v>70</v>
      </c>
    </row>
    <row r="321" spans="1:18">
      <c r="A321">
        <v>345</v>
      </c>
      <c r="B321" t="s">
        <v>26</v>
      </c>
      <c r="C321" t="s">
        <v>37</v>
      </c>
      <c r="D321" t="s">
        <v>34</v>
      </c>
      <c r="E321" t="s">
        <v>24</v>
      </c>
      <c r="F321">
        <v>4000</v>
      </c>
      <c r="G321" t="s">
        <v>9</v>
      </c>
      <c r="H321" t="s">
        <v>24</v>
      </c>
      <c r="I321" t="s">
        <v>11</v>
      </c>
      <c r="J321" t="s">
        <v>24</v>
      </c>
      <c r="K321" t="s">
        <v>24</v>
      </c>
      <c r="L321" t="s">
        <v>24</v>
      </c>
      <c r="M321" t="s">
        <v>25</v>
      </c>
      <c r="N321" t="s">
        <v>47</v>
      </c>
      <c r="O321" t="s">
        <v>69</v>
      </c>
      <c r="P321" t="s">
        <v>69</v>
      </c>
      <c r="Q321" t="s">
        <v>69</v>
      </c>
      <c r="R321" t="s">
        <v>69</v>
      </c>
    </row>
    <row r="322" spans="1:18">
      <c r="A322">
        <v>346</v>
      </c>
      <c r="B322" t="s">
        <v>26</v>
      </c>
      <c r="C322" t="s">
        <v>22</v>
      </c>
      <c r="D322" t="s">
        <v>24</v>
      </c>
      <c r="E322" t="s">
        <v>31</v>
      </c>
      <c r="F322">
        <v>5000</v>
      </c>
      <c r="G322" t="s">
        <v>24</v>
      </c>
      <c r="H322" t="s">
        <v>10</v>
      </c>
      <c r="I322" t="s">
        <v>24</v>
      </c>
      <c r="J322" t="s">
        <v>24</v>
      </c>
      <c r="K322" t="s">
        <v>24</v>
      </c>
      <c r="L322" t="s">
        <v>24</v>
      </c>
      <c r="M322" t="s">
        <v>25</v>
      </c>
      <c r="N322" t="s">
        <v>45</v>
      </c>
      <c r="O322" t="s">
        <v>70</v>
      </c>
      <c r="P322" t="s">
        <v>70</v>
      </c>
      <c r="Q322" t="s">
        <v>69</v>
      </c>
      <c r="R322" t="s">
        <v>70</v>
      </c>
    </row>
    <row r="323" spans="1:18">
      <c r="A323">
        <v>347</v>
      </c>
      <c r="B323" t="s">
        <v>26</v>
      </c>
      <c r="C323" t="s">
        <v>37</v>
      </c>
      <c r="D323" t="s">
        <v>39</v>
      </c>
      <c r="E323" t="s">
        <v>24</v>
      </c>
      <c r="F323">
        <v>4000</v>
      </c>
      <c r="G323" t="s">
        <v>24</v>
      </c>
      <c r="H323" t="s">
        <v>10</v>
      </c>
      <c r="I323" t="s">
        <v>24</v>
      </c>
      <c r="J323" t="s">
        <v>24</v>
      </c>
      <c r="K323" t="s">
        <v>24</v>
      </c>
      <c r="L323" t="s">
        <v>24</v>
      </c>
      <c r="M323" t="s">
        <v>25</v>
      </c>
      <c r="N323" t="s">
        <v>47</v>
      </c>
      <c r="O323" t="s">
        <v>70</v>
      </c>
      <c r="P323" t="s">
        <v>70</v>
      </c>
      <c r="Q323" t="s">
        <v>70</v>
      </c>
      <c r="R323" t="s">
        <v>70</v>
      </c>
    </row>
    <row r="324" spans="1:18">
      <c r="A324">
        <v>348</v>
      </c>
      <c r="B324" t="s">
        <v>26</v>
      </c>
      <c r="C324" t="s">
        <v>22</v>
      </c>
      <c r="D324" t="s">
        <v>24</v>
      </c>
      <c r="E324" t="s">
        <v>23</v>
      </c>
      <c r="F324">
        <v>5000</v>
      </c>
      <c r="G324" t="s">
        <v>24</v>
      </c>
      <c r="H324" t="s">
        <v>10</v>
      </c>
      <c r="I324" t="s">
        <v>11</v>
      </c>
      <c r="J324" t="s">
        <v>24</v>
      </c>
      <c r="K324" t="s">
        <v>24</v>
      </c>
      <c r="L324" t="s">
        <v>24</v>
      </c>
      <c r="M324" t="s">
        <v>25</v>
      </c>
      <c r="N324" t="s">
        <v>45</v>
      </c>
      <c r="O324" t="s">
        <v>70</v>
      </c>
      <c r="P324" t="s">
        <v>70</v>
      </c>
      <c r="Q324" t="s">
        <v>70</v>
      </c>
      <c r="R324" t="s">
        <v>70</v>
      </c>
    </row>
    <row r="325" spans="1:18">
      <c r="A325">
        <v>349</v>
      </c>
      <c r="B325" t="s">
        <v>26</v>
      </c>
      <c r="C325" t="s">
        <v>37</v>
      </c>
      <c r="D325" t="s">
        <v>39</v>
      </c>
      <c r="E325" t="s">
        <v>24</v>
      </c>
      <c r="F325">
        <v>4000</v>
      </c>
      <c r="G325" t="s">
        <v>24</v>
      </c>
      <c r="H325" t="s">
        <v>10</v>
      </c>
      <c r="I325" t="s">
        <v>11</v>
      </c>
      <c r="J325" t="s">
        <v>24</v>
      </c>
      <c r="K325" t="s">
        <v>24</v>
      </c>
      <c r="L325" t="s">
        <v>24</v>
      </c>
      <c r="M325" t="s">
        <v>25</v>
      </c>
      <c r="N325" t="s">
        <v>47</v>
      </c>
      <c r="O325" t="s">
        <v>70</v>
      </c>
      <c r="P325" t="s">
        <v>70</v>
      </c>
      <c r="Q325" t="s">
        <v>70</v>
      </c>
      <c r="R325" t="s">
        <v>70</v>
      </c>
    </row>
    <row r="326" spans="1:18">
      <c r="A326">
        <v>350</v>
      </c>
      <c r="B326" t="s">
        <v>26</v>
      </c>
      <c r="C326" t="s">
        <v>37</v>
      </c>
      <c r="D326" t="s">
        <v>34</v>
      </c>
      <c r="E326" t="s">
        <v>24</v>
      </c>
      <c r="F326">
        <v>4000</v>
      </c>
      <c r="G326" t="s">
        <v>24</v>
      </c>
      <c r="H326" t="s">
        <v>10</v>
      </c>
      <c r="I326" t="s">
        <v>24</v>
      </c>
      <c r="J326" t="s">
        <v>24</v>
      </c>
      <c r="K326" t="s">
        <v>24</v>
      </c>
      <c r="L326" t="s">
        <v>24</v>
      </c>
      <c r="M326" t="s">
        <v>25</v>
      </c>
      <c r="N326" t="s">
        <v>47</v>
      </c>
      <c r="O326" t="s">
        <v>70</v>
      </c>
      <c r="P326" t="s">
        <v>70</v>
      </c>
      <c r="Q326" t="s">
        <v>70</v>
      </c>
      <c r="R326" t="s">
        <v>70</v>
      </c>
    </row>
    <row r="327" spans="1:18">
      <c r="A327">
        <v>352</v>
      </c>
      <c r="B327" t="s">
        <v>26</v>
      </c>
      <c r="C327" t="s">
        <v>37</v>
      </c>
      <c r="D327" t="s">
        <v>39</v>
      </c>
      <c r="E327" t="s">
        <v>24</v>
      </c>
      <c r="F327">
        <v>2500</v>
      </c>
      <c r="G327" t="s">
        <v>9</v>
      </c>
      <c r="H327" t="s">
        <v>10</v>
      </c>
      <c r="I327" t="s">
        <v>24</v>
      </c>
      <c r="J327" t="s">
        <v>24</v>
      </c>
      <c r="K327" t="s">
        <v>24</v>
      </c>
      <c r="L327" t="s">
        <v>24</v>
      </c>
      <c r="M327" t="s">
        <v>25</v>
      </c>
      <c r="N327" t="s">
        <v>47</v>
      </c>
      <c r="O327" t="s">
        <v>70</v>
      </c>
      <c r="P327" t="s">
        <v>70</v>
      </c>
      <c r="Q327" t="s">
        <v>70</v>
      </c>
      <c r="R327" t="s">
        <v>70</v>
      </c>
    </row>
    <row r="328" spans="1:18">
      <c r="A328">
        <v>353</v>
      </c>
      <c r="B328" t="s">
        <v>26</v>
      </c>
      <c r="C328" t="s">
        <v>22</v>
      </c>
      <c r="D328" t="s">
        <v>24</v>
      </c>
      <c r="E328" t="s">
        <v>31</v>
      </c>
      <c r="F328">
        <v>5000</v>
      </c>
      <c r="G328" t="s">
        <v>24</v>
      </c>
      <c r="H328" t="s">
        <v>10</v>
      </c>
      <c r="I328" t="s">
        <v>24</v>
      </c>
      <c r="J328" t="s">
        <v>24</v>
      </c>
      <c r="K328" t="s">
        <v>24</v>
      </c>
      <c r="L328" t="s">
        <v>24</v>
      </c>
      <c r="M328" t="s">
        <v>25</v>
      </c>
      <c r="N328" t="s">
        <v>45</v>
      </c>
      <c r="O328" t="s">
        <v>69</v>
      </c>
      <c r="P328" t="s">
        <v>69</v>
      </c>
      <c r="Q328" t="s">
        <v>69</v>
      </c>
      <c r="R328" t="s">
        <v>69</v>
      </c>
    </row>
    <row r="329" spans="1:18">
      <c r="A329">
        <v>354</v>
      </c>
      <c r="B329" t="s">
        <v>21</v>
      </c>
      <c r="C329" t="s">
        <v>37</v>
      </c>
      <c r="D329" t="s">
        <v>34</v>
      </c>
      <c r="E329" t="s">
        <v>24</v>
      </c>
      <c r="F329">
        <v>4000</v>
      </c>
      <c r="G329" t="s">
        <v>24</v>
      </c>
      <c r="H329" t="s">
        <v>10</v>
      </c>
      <c r="I329" t="s">
        <v>24</v>
      </c>
      <c r="J329" t="s">
        <v>24</v>
      </c>
      <c r="K329" t="s">
        <v>13</v>
      </c>
      <c r="L329" t="s">
        <v>24</v>
      </c>
      <c r="M329" t="s">
        <v>25</v>
      </c>
      <c r="N329" t="s">
        <v>45</v>
      </c>
      <c r="O329" t="s">
        <v>69</v>
      </c>
      <c r="P329" t="s">
        <v>69</v>
      </c>
      <c r="Q329" t="s">
        <v>69</v>
      </c>
      <c r="R329" t="s">
        <v>69</v>
      </c>
    </row>
    <row r="330" spans="1:18">
      <c r="A330">
        <v>355</v>
      </c>
      <c r="B330" t="s">
        <v>21</v>
      </c>
      <c r="C330" t="s">
        <v>22</v>
      </c>
      <c r="D330" t="s">
        <v>24</v>
      </c>
      <c r="E330" t="s">
        <v>23</v>
      </c>
      <c r="F330">
        <v>5000</v>
      </c>
      <c r="G330" t="s">
        <v>24</v>
      </c>
      <c r="H330" t="s">
        <v>10</v>
      </c>
      <c r="I330" t="s">
        <v>11</v>
      </c>
      <c r="J330" t="s">
        <v>24</v>
      </c>
      <c r="K330" t="s">
        <v>24</v>
      </c>
      <c r="L330" t="s">
        <v>24</v>
      </c>
      <c r="M330" t="s">
        <v>25</v>
      </c>
      <c r="N330" t="s">
        <v>45</v>
      </c>
      <c r="O330" t="s">
        <v>70</v>
      </c>
      <c r="P330" t="s">
        <v>70</v>
      </c>
      <c r="Q330" t="s">
        <v>70</v>
      </c>
      <c r="R330" t="s">
        <v>70</v>
      </c>
    </row>
    <row r="331" spans="1:18">
      <c r="A331">
        <v>356</v>
      </c>
      <c r="B331" t="s">
        <v>26</v>
      </c>
      <c r="C331" t="s">
        <v>22</v>
      </c>
      <c r="D331" t="s">
        <v>24</v>
      </c>
      <c r="E331" t="s">
        <v>30</v>
      </c>
      <c r="F331">
        <v>5000</v>
      </c>
      <c r="G331" t="s">
        <v>24</v>
      </c>
      <c r="H331" t="s">
        <v>10</v>
      </c>
      <c r="I331" t="s">
        <v>24</v>
      </c>
      <c r="J331" t="s">
        <v>24</v>
      </c>
      <c r="K331" t="s">
        <v>24</v>
      </c>
      <c r="L331" t="s">
        <v>24</v>
      </c>
      <c r="M331" t="s">
        <v>25</v>
      </c>
      <c r="N331" t="s">
        <v>45</v>
      </c>
      <c r="O331" t="s">
        <v>70</v>
      </c>
      <c r="P331" t="s">
        <v>70</v>
      </c>
      <c r="Q331" t="s">
        <v>70</v>
      </c>
      <c r="R331" t="s">
        <v>70</v>
      </c>
    </row>
    <row r="332" spans="1:18">
      <c r="A332">
        <v>357</v>
      </c>
      <c r="B332" t="s">
        <v>26</v>
      </c>
      <c r="C332" t="s">
        <v>22</v>
      </c>
      <c r="D332" t="s">
        <v>24</v>
      </c>
      <c r="E332" t="s">
        <v>23</v>
      </c>
      <c r="F332">
        <v>5000</v>
      </c>
      <c r="G332" t="s">
        <v>24</v>
      </c>
      <c r="H332" t="s">
        <v>10</v>
      </c>
      <c r="I332" t="s">
        <v>24</v>
      </c>
      <c r="J332" t="s">
        <v>24</v>
      </c>
      <c r="K332" t="s">
        <v>24</v>
      </c>
      <c r="L332" t="s">
        <v>24</v>
      </c>
      <c r="M332" t="s">
        <v>25</v>
      </c>
      <c r="N332" t="s">
        <v>45</v>
      </c>
      <c r="O332" t="s">
        <v>70</v>
      </c>
      <c r="P332" t="s">
        <v>70</v>
      </c>
      <c r="Q332" t="s">
        <v>70</v>
      </c>
      <c r="R332" t="s">
        <v>70</v>
      </c>
    </row>
    <row r="333" spans="1:18">
      <c r="A333">
        <v>358</v>
      </c>
      <c r="B333" t="s">
        <v>26</v>
      </c>
      <c r="C333" t="s">
        <v>22</v>
      </c>
      <c r="D333" t="s">
        <v>24</v>
      </c>
      <c r="E333" t="s">
        <v>23</v>
      </c>
      <c r="F333">
        <v>3000</v>
      </c>
      <c r="G333" t="s">
        <v>24</v>
      </c>
      <c r="H333" t="s">
        <v>10</v>
      </c>
      <c r="I333" t="s">
        <v>24</v>
      </c>
      <c r="J333" t="s">
        <v>24</v>
      </c>
      <c r="K333" t="s">
        <v>24</v>
      </c>
      <c r="L333" t="s">
        <v>24</v>
      </c>
      <c r="M333" t="s">
        <v>25</v>
      </c>
      <c r="N333" t="s">
        <v>47</v>
      </c>
      <c r="O333" t="s">
        <v>70</v>
      </c>
      <c r="P333" t="s">
        <v>70</v>
      </c>
      <c r="Q333" t="s">
        <v>72</v>
      </c>
      <c r="R333" t="s">
        <v>70</v>
      </c>
    </row>
    <row r="334" spans="1:18">
      <c r="A334">
        <v>359</v>
      </c>
      <c r="B334" t="s">
        <v>26</v>
      </c>
      <c r="C334" t="s">
        <v>22</v>
      </c>
      <c r="D334" t="s">
        <v>24</v>
      </c>
      <c r="E334" t="s">
        <v>30</v>
      </c>
      <c r="F334">
        <v>3000</v>
      </c>
      <c r="G334" t="s">
        <v>24</v>
      </c>
      <c r="H334" t="s">
        <v>10</v>
      </c>
      <c r="I334" t="s">
        <v>24</v>
      </c>
      <c r="J334" t="s">
        <v>24</v>
      </c>
      <c r="K334" t="s">
        <v>24</v>
      </c>
      <c r="L334" t="s">
        <v>24</v>
      </c>
      <c r="M334" t="s">
        <v>25</v>
      </c>
      <c r="N334" t="s">
        <v>47</v>
      </c>
      <c r="O334" t="s">
        <v>70</v>
      </c>
      <c r="P334" t="s">
        <v>70</v>
      </c>
      <c r="Q334" t="s">
        <v>70</v>
      </c>
      <c r="R334" t="s">
        <v>70</v>
      </c>
    </row>
    <row r="335" spans="1:18">
      <c r="A335">
        <v>360</v>
      </c>
      <c r="B335" t="s">
        <v>26</v>
      </c>
      <c r="C335" t="s">
        <v>22</v>
      </c>
      <c r="D335" t="s">
        <v>24</v>
      </c>
      <c r="E335" t="s">
        <v>46</v>
      </c>
      <c r="F335">
        <v>5000</v>
      </c>
      <c r="G335" t="s">
        <v>24</v>
      </c>
      <c r="H335" t="s">
        <v>10</v>
      </c>
      <c r="I335" t="s">
        <v>24</v>
      </c>
      <c r="J335" t="s">
        <v>24</v>
      </c>
      <c r="K335" t="s">
        <v>24</v>
      </c>
      <c r="L335" t="s">
        <v>24</v>
      </c>
      <c r="M335" t="s">
        <v>25</v>
      </c>
      <c r="N335" t="s">
        <v>45</v>
      </c>
      <c r="O335" t="s">
        <v>70</v>
      </c>
      <c r="P335" t="s">
        <v>70</v>
      </c>
      <c r="Q335" t="s">
        <v>70</v>
      </c>
      <c r="R335" t="s">
        <v>69</v>
      </c>
    </row>
    <row r="336" spans="1:18">
      <c r="A336">
        <v>361</v>
      </c>
      <c r="B336" t="s">
        <v>26</v>
      </c>
      <c r="C336" t="s">
        <v>37</v>
      </c>
      <c r="D336" t="s">
        <v>34</v>
      </c>
      <c r="E336" t="s">
        <v>24</v>
      </c>
      <c r="F336">
        <v>5000</v>
      </c>
      <c r="G336" t="s">
        <v>24</v>
      </c>
      <c r="H336" t="s">
        <v>24</v>
      </c>
      <c r="I336" t="s">
        <v>24</v>
      </c>
      <c r="J336" t="s">
        <v>24</v>
      </c>
      <c r="K336" t="s">
        <v>24</v>
      </c>
      <c r="L336" t="s">
        <v>51</v>
      </c>
      <c r="M336" t="s">
        <v>25</v>
      </c>
      <c r="N336" t="s">
        <v>47</v>
      </c>
      <c r="O336" t="s">
        <v>71</v>
      </c>
      <c r="P336" t="s">
        <v>71</v>
      </c>
      <c r="Q336" t="s">
        <v>71</v>
      </c>
      <c r="R336" t="s">
        <v>71</v>
      </c>
    </row>
    <row r="337" spans="1:18">
      <c r="A337">
        <v>362</v>
      </c>
      <c r="B337" t="s">
        <v>26</v>
      </c>
      <c r="C337" t="s">
        <v>22</v>
      </c>
      <c r="D337" t="s">
        <v>24</v>
      </c>
      <c r="E337" t="s">
        <v>46</v>
      </c>
      <c r="F337">
        <v>7000</v>
      </c>
      <c r="G337" t="s">
        <v>24</v>
      </c>
      <c r="H337" t="s">
        <v>10</v>
      </c>
      <c r="I337" t="s">
        <v>24</v>
      </c>
      <c r="J337" t="s">
        <v>24</v>
      </c>
      <c r="K337" t="s">
        <v>24</v>
      </c>
      <c r="L337" t="s">
        <v>24</v>
      </c>
      <c r="M337" t="s">
        <v>25</v>
      </c>
      <c r="N337" t="s">
        <v>45</v>
      </c>
      <c r="O337" t="s">
        <v>70</v>
      </c>
      <c r="P337" t="s">
        <v>70</v>
      </c>
      <c r="Q337" t="s">
        <v>70</v>
      </c>
      <c r="R337" t="s">
        <v>70</v>
      </c>
    </row>
    <row r="338" spans="1:18">
      <c r="A338">
        <v>363</v>
      </c>
      <c r="B338" t="s">
        <v>26</v>
      </c>
      <c r="C338" t="s">
        <v>37</v>
      </c>
      <c r="D338" t="s">
        <v>34</v>
      </c>
      <c r="E338" t="s">
        <v>24</v>
      </c>
      <c r="F338">
        <v>3000</v>
      </c>
      <c r="G338" t="s">
        <v>24</v>
      </c>
      <c r="H338" t="s">
        <v>24</v>
      </c>
      <c r="I338" t="s">
        <v>11</v>
      </c>
      <c r="J338" t="s">
        <v>24</v>
      </c>
      <c r="K338" t="s">
        <v>24</v>
      </c>
      <c r="L338" t="s">
        <v>24</v>
      </c>
      <c r="M338" t="s">
        <v>25</v>
      </c>
      <c r="N338" t="s">
        <v>47</v>
      </c>
      <c r="O338" t="s">
        <v>70</v>
      </c>
      <c r="P338" t="s">
        <v>70</v>
      </c>
      <c r="Q338" t="s">
        <v>70</v>
      </c>
      <c r="R338" t="s">
        <v>70</v>
      </c>
    </row>
    <row r="339" spans="1:18">
      <c r="A339">
        <v>365</v>
      </c>
      <c r="B339" t="s">
        <v>26</v>
      </c>
      <c r="C339" t="s">
        <v>37</v>
      </c>
      <c r="D339" t="s">
        <v>34</v>
      </c>
      <c r="E339" t="s">
        <v>24</v>
      </c>
      <c r="F339">
        <v>5000</v>
      </c>
      <c r="G339" t="s">
        <v>24</v>
      </c>
      <c r="H339" t="s">
        <v>10</v>
      </c>
      <c r="I339" t="s">
        <v>24</v>
      </c>
      <c r="J339" t="s">
        <v>24</v>
      </c>
      <c r="K339" t="s">
        <v>24</v>
      </c>
      <c r="L339" t="s">
        <v>24</v>
      </c>
      <c r="M339" t="s">
        <v>25</v>
      </c>
      <c r="N339" t="s">
        <v>45</v>
      </c>
      <c r="O339" t="s">
        <v>70</v>
      </c>
      <c r="P339" t="s">
        <v>70</v>
      </c>
      <c r="Q339" t="s">
        <v>70</v>
      </c>
      <c r="R339" t="s">
        <v>70</v>
      </c>
    </row>
    <row r="340" spans="1:18">
      <c r="A340">
        <v>366</v>
      </c>
      <c r="B340" t="s">
        <v>26</v>
      </c>
      <c r="C340" t="s">
        <v>22</v>
      </c>
      <c r="D340" t="s">
        <v>24</v>
      </c>
      <c r="E340" t="s">
        <v>23</v>
      </c>
      <c r="F340">
        <v>5000</v>
      </c>
      <c r="G340" t="s">
        <v>24</v>
      </c>
      <c r="H340" t="s">
        <v>10</v>
      </c>
      <c r="I340" t="s">
        <v>24</v>
      </c>
      <c r="J340" t="s">
        <v>24</v>
      </c>
      <c r="K340" t="s">
        <v>24</v>
      </c>
      <c r="L340" t="s">
        <v>24</v>
      </c>
      <c r="M340" t="s">
        <v>25</v>
      </c>
      <c r="N340" t="s">
        <v>47</v>
      </c>
      <c r="O340" t="s">
        <v>70</v>
      </c>
      <c r="P340" t="s">
        <v>69</v>
      </c>
      <c r="Q340" t="s">
        <v>73</v>
      </c>
      <c r="R340" t="s">
        <v>73</v>
      </c>
    </row>
    <row r="341" spans="1:18">
      <c r="A341">
        <v>367</v>
      </c>
      <c r="B341" t="s">
        <v>26</v>
      </c>
      <c r="C341" t="s">
        <v>37</v>
      </c>
      <c r="D341" t="s">
        <v>39</v>
      </c>
      <c r="E341" t="s">
        <v>24</v>
      </c>
      <c r="F341">
        <v>2500</v>
      </c>
      <c r="G341" t="s">
        <v>24</v>
      </c>
      <c r="H341" t="s">
        <v>10</v>
      </c>
      <c r="I341" t="s">
        <v>24</v>
      </c>
      <c r="J341" t="s">
        <v>24</v>
      </c>
      <c r="K341" t="s">
        <v>24</v>
      </c>
      <c r="L341" t="s">
        <v>24</v>
      </c>
      <c r="M341" t="s">
        <v>25</v>
      </c>
      <c r="N341" t="s">
        <v>45</v>
      </c>
      <c r="O341" t="s">
        <v>70</v>
      </c>
      <c r="P341" t="s">
        <v>70</v>
      </c>
      <c r="Q341" t="s">
        <v>73</v>
      </c>
      <c r="R341" t="s">
        <v>70</v>
      </c>
    </row>
    <row r="342" spans="1:18">
      <c r="A342">
        <v>368</v>
      </c>
      <c r="B342" t="s">
        <v>26</v>
      </c>
      <c r="C342" t="s">
        <v>37</v>
      </c>
      <c r="D342" t="s">
        <v>34</v>
      </c>
      <c r="E342" t="s">
        <v>24</v>
      </c>
      <c r="F342">
        <v>3000</v>
      </c>
      <c r="G342" t="s">
        <v>24</v>
      </c>
      <c r="H342" t="s">
        <v>10</v>
      </c>
      <c r="I342" t="s">
        <v>24</v>
      </c>
      <c r="J342" t="s">
        <v>24</v>
      </c>
      <c r="K342" t="s">
        <v>24</v>
      </c>
      <c r="L342" t="s">
        <v>24</v>
      </c>
      <c r="M342" t="s">
        <v>25</v>
      </c>
      <c r="N342" t="s">
        <v>47</v>
      </c>
      <c r="O342" t="s">
        <v>70</v>
      </c>
      <c r="P342" t="s">
        <v>70</v>
      </c>
      <c r="Q342" t="s">
        <v>69</v>
      </c>
      <c r="R342" t="s">
        <v>70</v>
      </c>
    </row>
    <row r="343" spans="1:18">
      <c r="A343">
        <v>369</v>
      </c>
      <c r="B343" t="s">
        <v>26</v>
      </c>
      <c r="C343" t="s">
        <v>22</v>
      </c>
      <c r="D343" t="s">
        <v>24</v>
      </c>
      <c r="E343" t="s">
        <v>32</v>
      </c>
      <c r="F343">
        <v>4000</v>
      </c>
      <c r="G343" t="s">
        <v>24</v>
      </c>
      <c r="H343" t="s">
        <v>10</v>
      </c>
      <c r="I343" t="s">
        <v>24</v>
      </c>
      <c r="J343" t="s">
        <v>24</v>
      </c>
      <c r="K343" t="s">
        <v>24</v>
      </c>
      <c r="L343" t="s">
        <v>24</v>
      </c>
      <c r="M343" t="s">
        <v>25</v>
      </c>
      <c r="N343" t="s">
        <v>47</v>
      </c>
      <c r="O343" t="s">
        <v>70</v>
      </c>
      <c r="P343" t="s">
        <v>70</v>
      </c>
      <c r="Q343" t="s">
        <v>70</v>
      </c>
      <c r="R343" t="s">
        <v>70</v>
      </c>
    </row>
    <row r="344" spans="1:18">
      <c r="A344">
        <v>370</v>
      </c>
      <c r="B344" t="s">
        <v>26</v>
      </c>
      <c r="C344" t="s">
        <v>22</v>
      </c>
      <c r="D344" t="s">
        <v>24</v>
      </c>
      <c r="E344" t="s">
        <v>23</v>
      </c>
      <c r="F344">
        <v>3500</v>
      </c>
      <c r="G344" t="s">
        <v>24</v>
      </c>
      <c r="H344" t="s">
        <v>10</v>
      </c>
      <c r="I344" t="s">
        <v>24</v>
      </c>
      <c r="J344" t="s">
        <v>24</v>
      </c>
      <c r="K344" t="s">
        <v>24</v>
      </c>
      <c r="L344" t="s">
        <v>24</v>
      </c>
      <c r="M344" t="s">
        <v>25</v>
      </c>
      <c r="N344" t="s">
        <v>47</v>
      </c>
      <c r="O344" t="s">
        <v>70</v>
      </c>
      <c r="P344" t="s">
        <v>70</v>
      </c>
      <c r="Q344" t="s">
        <v>73</v>
      </c>
      <c r="R344" t="s">
        <v>73</v>
      </c>
    </row>
    <row r="345" spans="1:18">
      <c r="A345">
        <v>372</v>
      </c>
      <c r="B345" t="s">
        <v>26</v>
      </c>
      <c r="C345" t="s">
        <v>37</v>
      </c>
      <c r="D345" t="s">
        <v>34</v>
      </c>
      <c r="E345" t="s">
        <v>24</v>
      </c>
      <c r="F345">
        <v>3000</v>
      </c>
      <c r="G345" t="s">
        <v>9</v>
      </c>
      <c r="H345" t="s">
        <v>24</v>
      </c>
      <c r="I345" t="s">
        <v>24</v>
      </c>
      <c r="J345" t="s">
        <v>24</v>
      </c>
      <c r="K345" t="s">
        <v>24</v>
      </c>
      <c r="L345" t="s">
        <v>24</v>
      </c>
      <c r="M345" t="s">
        <v>25</v>
      </c>
      <c r="N345" t="s">
        <v>47</v>
      </c>
      <c r="O345" t="s">
        <v>70</v>
      </c>
      <c r="P345" t="s">
        <v>70</v>
      </c>
      <c r="Q345" t="s">
        <v>72</v>
      </c>
      <c r="R345" t="s">
        <v>70</v>
      </c>
    </row>
    <row r="346" spans="1:18">
      <c r="A346">
        <v>373</v>
      </c>
      <c r="B346" t="s">
        <v>26</v>
      </c>
      <c r="C346" t="s">
        <v>22</v>
      </c>
      <c r="D346" t="s">
        <v>24</v>
      </c>
      <c r="E346" t="s">
        <v>31</v>
      </c>
      <c r="F346">
        <v>4500</v>
      </c>
      <c r="G346" t="s">
        <v>24</v>
      </c>
      <c r="H346" t="s">
        <v>24</v>
      </c>
      <c r="I346" t="s">
        <v>24</v>
      </c>
      <c r="J346" t="s">
        <v>24</v>
      </c>
      <c r="K346" t="s">
        <v>13</v>
      </c>
      <c r="L346" t="s">
        <v>24</v>
      </c>
      <c r="M346" t="s">
        <v>25</v>
      </c>
      <c r="N346" t="s">
        <v>45</v>
      </c>
      <c r="O346" t="s">
        <v>70</v>
      </c>
      <c r="P346" t="s">
        <v>70</v>
      </c>
      <c r="Q346" t="s">
        <v>70</v>
      </c>
      <c r="R346" t="s">
        <v>70</v>
      </c>
    </row>
    <row r="347" spans="1:18">
      <c r="A347">
        <v>374</v>
      </c>
      <c r="B347" t="s">
        <v>26</v>
      </c>
      <c r="C347" t="s">
        <v>22</v>
      </c>
      <c r="D347" t="s">
        <v>24</v>
      </c>
      <c r="E347" t="s">
        <v>32</v>
      </c>
      <c r="F347">
        <v>5000</v>
      </c>
      <c r="G347" t="s">
        <v>9</v>
      </c>
      <c r="H347" t="s">
        <v>10</v>
      </c>
      <c r="I347" t="s">
        <v>24</v>
      </c>
      <c r="J347" t="s">
        <v>24</v>
      </c>
      <c r="K347" t="s">
        <v>24</v>
      </c>
      <c r="L347" t="s">
        <v>24</v>
      </c>
      <c r="M347" t="s">
        <v>50</v>
      </c>
      <c r="N347" t="s">
        <v>47</v>
      </c>
      <c r="O347" t="s">
        <v>70</v>
      </c>
      <c r="P347" t="s">
        <v>70</v>
      </c>
      <c r="Q347" t="s">
        <v>70</v>
      </c>
      <c r="R347" t="s">
        <v>70</v>
      </c>
    </row>
    <row r="348" spans="1:18">
      <c r="A348">
        <v>377</v>
      </c>
      <c r="B348" t="s">
        <v>26</v>
      </c>
      <c r="C348" t="s">
        <v>37</v>
      </c>
      <c r="D348" t="s">
        <v>34</v>
      </c>
      <c r="E348" t="s">
        <v>24</v>
      </c>
      <c r="F348">
        <v>5000</v>
      </c>
      <c r="G348" t="s">
        <v>24</v>
      </c>
      <c r="H348" t="s">
        <v>24</v>
      </c>
      <c r="I348" t="s">
        <v>24</v>
      </c>
      <c r="J348" t="s">
        <v>24</v>
      </c>
      <c r="K348" t="s">
        <v>13</v>
      </c>
      <c r="L348" t="s">
        <v>24</v>
      </c>
      <c r="M348" t="s">
        <v>25</v>
      </c>
      <c r="N348" t="s">
        <v>47</v>
      </c>
      <c r="O348" t="s">
        <v>70</v>
      </c>
      <c r="P348" t="s">
        <v>70</v>
      </c>
      <c r="Q348" t="s">
        <v>70</v>
      </c>
      <c r="R348" t="s">
        <v>70</v>
      </c>
    </row>
    <row r="349" spans="1:18">
      <c r="A349">
        <v>378</v>
      </c>
      <c r="B349" t="s">
        <v>26</v>
      </c>
      <c r="C349" t="s">
        <v>22</v>
      </c>
      <c r="D349" t="s">
        <v>24</v>
      </c>
      <c r="E349" t="s">
        <v>23</v>
      </c>
      <c r="F349">
        <v>5000</v>
      </c>
      <c r="G349" t="s">
        <v>24</v>
      </c>
      <c r="H349" t="s">
        <v>10</v>
      </c>
      <c r="I349" t="s">
        <v>24</v>
      </c>
      <c r="J349" t="s">
        <v>24</v>
      </c>
      <c r="K349" t="s">
        <v>24</v>
      </c>
      <c r="L349" t="s">
        <v>24</v>
      </c>
      <c r="M349" t="s">
        <v>25</v>
      </c>
      <c r="N349" t="s">
        <v>47</v>
      </c>
      <c r="O349" t="s">
        <v>70</v>
      </c>
      <c r="P349" t="s">
        <v>70</v>
      </c>
      <c r="Q349" t="s">
        <v>70</v>
      </c>
      <c r="R349" t="s">
        <v>70</v>
      </c>
    </row>
    <row r="350" spans="1:18">
      <c r="A350">
        <v>379</v>
      </c>
      <c r="B350" t="s">
        <v>26</v>
      </c>
      <c r="C350" t="s">
        <v>37</v>
      </c>
      <c r="D350" t="s">
        <v>34</v>
      </c>
      <c r="E350" t="s">
        <v>24</v>
      </c>
      <c r="F350">
        <v>3000</v>
      </c>
      <c r="G350" t="s">
        <v>9</v>
      </c>
      <c r="H350" t="s">
        <v>24</v>
      </c>
      <c r="I350" t="s">
        <v>24</v>
      </c>
      <c r="J350" t="s">
        <v>24</v>
      </c>
      <c r="K350" t="s">
        <v>24</v>
      </c>
      <c r="L350" t="s">
        <v>24</v>
      </c>
      <c r="M350" t="s">
        <v>25</v>
      </c>
      <c r="N350" t="s">
        <v>47</v>
      </c>
      <c r="O350" t="s">
        <v>70</v>
      </c>
      <c r="P350" t="s">
        <v>70</v>
      </c>
      <c r="Q350" t="s">
        <v>72</v>
      </c>
      <c r="R350" t="s">
        <v>73</v>
      </c>
    </row>
    <row r="351" spans="1:18">
      <c r="A351">
        <v>380</v>
      </c>
      <c r="B351" t="s">
        <v>26</v>
      </c>
      <c r="C351" t="s">
        <v>37</v>
      </c>
      <c r="D351" t="s">
        <v>34</v>
      </c>
      <c r="E351" t="s">
        <v>24</v>
      </c>
      <c r="F351">
        <v>3000</v>
      </c>
      <c r="G351" t="s">
        <v>24</v>
      </c>
      <c r="H351" t="s">
        <v>24</v>
      </c>
      <c r="I351" t="s">
        <v>24</v>
      </c>
      <c r="J351" t="s">
        <v>24</v>
      </c>
      <c r="K351" t="s">
        <v>13</v>
      </c>
      <c r="L351" t="s">
        <v>24</v>
      </c>
      <c r="M351" t="s">
        <v>25</v>
      </c>
      <c r="N351" t="s">
        <v>47</v>
      </c>
      <c r="O351" t="s">
        <v>70</v>
      </c>
      <c r="P351" t="s">
        <v>70</v>
      </c>
      <c r="Q351" t="s">
        <v>70</v>
      </c>
      <c r="R351" t="s">
        <v>70</v>
      </c>
    </row>
    <row r="352" spans="1:18">
      <c r="A352">
        <v>381</v>
      </c>
      <c r="B352" t="s">
        <v>26</v>
      </c>
      <c r="C352" t="s">
        <v>37</v>
      </c>
      <c r="D352" t="s">
        <v>34</v>
      </c>
      <c r="E352" t="s">
        <v>24</v>
      </c>
      <c r="F352">
        <v>5000</v>
      </c>
      <c r="G352" t="s">
        <v>24</v>
      </c>
      <c r="H352" t="s">
        <v>10</v>
      </c>
      <c r="I352" t="s">
        <v>24</v>
      </c>
      <c r="J352" t="s">
        <v>24</v>
      </c>
      <c r="K352" t="s">
        <v>13</v>
      </c>
      <c r="L352" t="s">
        <v>24</v>
      </c>
      <c r="M352" t="s">
        <v>25</v>
      </c>
      <c r="N352" t="s">
        <v>47</v>
      </c>
      <c r="O352" t="s">
        <v>70</v>
      </c>
      <c r="P352" t="s">
        <v>70</v>
      </c>
      <c r="Q352" t="s">
        <v>70</v>
      </c>
      <c r="R352" t="s">
        <v>70</v>
      </c>
    </row>
    <row r="353" spans="1:18">
      <c r="A353">
        <v>383</v>
      </c>
      <c r="B353" t="s">
        <v>26</v>
      </c>
      <c r="C353" t="s">
        <v>22</v>
      </c>
      <c r="D353" t="s">
        <v>24</v>
      </c>
      <c r="E353" t="s">
        <v>46</v>
      </c>
      <c r="F353">
        <v>4000</v>
      </c>
      <c r="G353" t="s">
        <v>24</v>
      </c>
      <c r="H353" t="s">
        <v>10</v>
      </c>
      <c r="I353" t="s">
        <v>24</v>
      </c>
      <c r="J353" t="s">
        <v>24</v>
      </c>
      <c r="K353" t="s">
        <v>24</v>
      </c>
      <c r="L353" t="s">
        <v>24</v>
      </c>
      <c r="M353" t="s">
        <v>25</v>
      </c>
      <c r="N353" t="s">
        <v>45</v>
      </c>
      <c r="O353" t="s">
        <v>70</v>
      </c>
      <c r="P353" t="s">
        <v>70</v>
      </c>
      <c r="Q353" t="s">
        <v>70</v>
      </c>
      <c r="R353" t="s">
        <v>70</v>
      </c>
    </row>
    <row r="354" spans="1:18">
      <c r="A354">
        <v>385</v>
      </c>
      <c r="B354" t="s">
        <v>26</v>
      </c>
      <c r="C354" t="s">
        <v>22</v>
      </c>
      <c r="D354" t="s">
        <v>24</v>
      </c>
      <c r="E354" t="s">
        <v>23</v>
      </c>
      <c r="F354">
        <v>3000</v>
      </c>
      <c r="G354" t="s">
        <v>24</v>
      </c>
      <c r="H354" t="s">
        <v>10</v>
      </c>
      <c r="I354" t="s">
        <v>24</v>
      </c>
      <c r="J354" t="s">
        <v>24</v>
      </c>
      <c r="K354" t="s">
        <v>13</v>
      </c>
      <c r="L354" t="s">
        <v>24</v>
      </c>
      <c r="M354" t="s">
        <v>25</v>
      </c>
      <c r="N354" t="s">
        <v>47</v>
      </c>
      <c r="O354" t="s">
        <v>70</v>
      </c>
      <c r="P354" t="s">
        <v>70</v>
      </c>
      <c r="Q354" t="s">
        <v>70</v>
      </c>
      <c r="R354" t="s">
        <v>70</v>
      </c>
    </row>
    <row r="355" spans="1:18">
      <c r="A355">
        <v>387</v>
      </c>
      <c r="B355" t="s">
        <v>26</v>
      </c>
      <c r="C355" t="s">
        <v>22</v>
      </c>
      <c r="D355" t="s">
        <v>24</v>
      </c>
      <c r="E355" t="s">
        <v>23</v>
      </c>
      <c r="F355">
        <v>5000</v>
      </c>
      <c r="G355" t="s">
        <v>24</v>
      </c>
      <c r="H355" t="s">
        <v>10</v>
      </c>
      <c r="I355" t="s">
        <v>24</v>
      </c>
      <c r="J355" t="s">
        <v>24</v>
      </c>
      <c r="K355" t="s">
        <v>24</v>
      </c>
      <c r="L355" t="s">
        <v>24</v>
      </c>
      <c r="M355" t="s">
        <v>25</v>
      </c>
      <c r="N355" t="s">
        <v>47</v>
      </c>
      <c r="O355" t="s">
        <v>70</v>
      </c>
      <c r="P355" t="s">
        <v>70</v>
      </c>
      <c r="Q355" t="s">
        <v>69</v>
      </c>
      <c r="R355" t="s">
        <v>70</v>
      </c>
    </row>
    <row r="356" spans="1:18">
      <c r="A356">
        <v>388</v>
      </c>
      <c r="B356" t="s">
        <v>26</v>
      </c>
      <c r="C356" t="s">
        <v>22</v>
      </c>
      <c r="D356" t="s">
        <v>24</v>
      </c>
      <c r="E356" t="s">
        <v>23</v>
      </c>
      <c r="F356">
        <v>5000</v>
      </c>
      <c r="G356" t="s">
        <v>24</v>
      </c>
      <c r="H356" t="s">
        <v>10</v>
      </c>
      <c r="I356" t="s">
        <v>24</v>
      </c>
      <c r="J356" t="s">
        <v>12</v>
      </c>
      <c r="K356" t="s">
        <v>24</v>
      </c>
      <c r="L356" t="s">
        <v>24</v>
      </c>
      <c r="M356" t="s">
        <v>25</v>
      </c>
      <c r="N356" t="s">
        <v>45</v>
      </c>
      <c r="O356" t="s">
        <v>70</v>
      </c>
      <c r="P356" t="s">
        <v>70</v>
      </c>
      <c r="Q356" t="s">
        <v>70</v>
      </c>
      <c r="R356" t="s">
        <v>70</v>
      </c>
    </row>
    <row r="357" spans="1:18">
      <c r="A357">
        <v>389</v>
      </c>
      <c r="B357" t="s">
        <v>26</v>
      </c>
      <c r="C357" t="s">
        <v>22</v>
      </c>
      <c r="D357" t="s">
        <v>24</v>
      </c>
      <c r="E357" t="s">
        <v>53</v>
      </c>
      <c r="F357">
        <v>4000</v>
      </c>
      <c r="G357" t="s">
        <v>24</v>
      </c>
      <c r="H357" t="s">
        <v>10</v>
      </c>
      <c r="I357" t="s">
        <v>24</v>
      </c>
      <c r="J357" t="s">
        <v>24</v>
      </c>
      <c r="K357" t="s">
        <v>13</v>
      </c>
      <c r="L357" t="s">
        <v>24</v>
      </c>
      <c r="M357" t="s">
        <v>25</v>
      </c>
      <c r="N357" t="s">
        <v>47</v>
      </c>
      <c r="O357" t="s">
        <v>70</v>
      </c>
      <c r="P357" t="s">
        <v>70</v>
      </c>
      <c r="Q357" t="s">
        <v>70</v>
      </c>
      <c r="R357" t="s">
        <v>70</v>
      </c>
    </row>
    <row r="358" spans="1:18">
      <c r="A358">
        <v>391</v>
      </c>
      <c r="B358" t="s">
        <v>26</v>
      </c>
      <c r="C358" t="s">
        <v>37</v>
      </c>
      <c r="D358" t="s">
        <v>34</v>
      </c>
      <c r="E358" t="s">
        <v>24</v>
      </c>
      <c r="F358">
        <v>5000</v>
      </c>
      <c r="G358" t="s">
        <v>24</v>
      </c>
      <c r="H358" t="s">
        <v>24</v>
      </c>
      <c r="I358" t="s">
        <v>11</v>
      </c>
      <c r="J358" t="s">
        <v>24</v>
      </c>
      <c r="K358" t="s">
        <v>24</v>
      </c>
      <c r="L358" t="s">
        <v>24</v>
      </c>
      <c r="M358" t="s">
        <v>25</v>
      </c>
      <c r="N358" t="s">
        <v>47</v>
      </c>
      <c r="O358" t="s">
        <v>69</v>
      </c>
      <c r="P358" t="s">
        <v>69</v>
      </c>
      <c r="Q358" t="s">
        <v>69</v>
      </c>
      <c r="R358" t="s">
        <v>73</v>
      </c>
    </row>
    <row r="359" spans="1:18">
      <c r="A359">
        <v>392</v>
      </c>
      <c r="B359" t="s">
        <v>26</v>
      </c>
      <c r="C359" t="s">
        <v>22</v>
      </c>
      <c r="D359" t="s">
        <v>24</v>
      </c>
      <c r="E359" t="s">
        <v>54</v>
      </c>
      <c r="F359">
        <v>5000</v>
      </c>
      <c r="G359" t="s">
        <v>24</v>
      </c>
      <c r="H359" t="s">
        <v>10</v>
      </c>
      <c r="I359" t="s">
        <v>24</v>
      </c>
      <c r="J359" t="s">
        <v>12</v>
      </c>
      <c r="K359" t="s">
        <v>24</v>
      </c>
      <c r="L359" t="s">
        <v>24</v>
      </c>
      <c r="M359" t="s">
        <v>25</v>
      </c>
      <c r="N359" t="s">
        <v>48</v>
      </c>
      <c r="O359" t="s">
        <v>70</v>
      </c>
      <c r="P359" t="s">
        <v>70</v>
      </c>
      <c r="Q359" t="s">
        <v>70</v>
      </c>
      <c r="R359" t="s">
        <v>70</v>
      </c>
    </row>
    <row r="360" spans="1:18">
      <c r="A360">
        <v>393</v>
      </c>
      <c r="B360" t="s">
        <v>26</v>
      </c>
      <c r="C360" t="s">
        <v>22</v>
      </c>
      <c r="D360" t="s">
        <v>24</v>
      </c>
      <c r="E360" t="s">
        <v>30</v>
      </c>
      <c r="F360">
        <v>5000</v>
      </c>
      <c r="G360" t="s">
        <v>9</v>
      </c>
      <c r="H360" t="s">
        <v>10</v>
      </c>
      <c r="I360" t="s">
        <v>24</v>
      </c>
      <c r="J360" t="s">
        <v>24</v>
      </c>
      <c r="K360" t="s">
        <v>24</v>
      </c>
      <c r="L360" t="s">
        <v>24</v>
      </c>
      <c r="M360" t="s">
        <v>25</v>
      </c>
      <c r="N360" t="s">
        <v>47</v>
      </c>
      <c r="O360" t="s">
        <v>69</v>
      </c>
      <c r="P360" t="s">
        <v>70</v>
      </c>
      <c r="Q360" t="s">
        <v>70</v>
      </c>
      <c r="R360" t="s">
        <v>70</v>
      </c>
    </row>
    <row r="361" spans="1:18">
      <c r="A361">
        <v>394</v>
      </c>
      <c r="B361" t="s">
        <v>26</v>
      </c>
      <c r="C361" t="s">
        <v>22</v>
      </c>
      <c r="D361" t="s">
        <v>24</v>
      </c>
      <c r="E361" t="s">
        <v>35</v>
      </c>
      <c r="F361">
        <v>5000</v>
      </c>
      <c r="G361" t="s">
        <v>24</v>
      </c>
      <c r="H361" t="s">
        <v>10</v>
      </c>
      <c r="I361" t="s">
        <v>11</v>
      </c>
      <c r="J361" t="s">
        <v>24</v>
      </c>
      <c r="K361" t="s">
        <v>24</v>
      </c>
      <c r="L361" t="s">
        <v>24</v>
      </c>
      <c r="M361" t="s">
        <v>25</v>
      </c>
      <c r="N361" t="s">
        <v>45</v>
      </c>
      <c r="O361" t="s">
        <v>70</v>
      </c>
      <c r="P361" t="s">
        <v>69</v>
      </c>
      <c r="Q361" t="s">
        <v>69</v>
      </c>
      <c r="R361" t="s">
        <v>72</v>
      </c>
    </row>
    <row r="362" spans="1:18">
      <c r="A362">
        <v>396</v>
      </c>
      <c r="B362" t="s">
        <v>26</v>
      </c>
      <c r="C362" t="s">
        <v>22</v>
      </c>
      <c r="D362" t="s">
        <v>24</v>
      </c>
      <c r="E362" t="s">
        <v>33</v>
      </c>
      <c r="F362">
        <v>5000</v>
      </c>
      <c r="G362" t="s">
        <v>24</v>
      </c>
      <c r="H362" t="s">
        <v>10</v>
      </c>
      <c r="I362" t="s">
        <v>24</v>
      </c>
      <c r="J362" t="s">
        <v>12</v>
      </c>
      <c r="K362" t="s">
        <v>24</v>
      </c>
      <c r="L362" t="s">
        <v>24</v>
      </c>
      <c r="M362" t="s">
        <v>25</v>
      </c>
      <c r="N362" t="s">
        <v>47</v>
      </c>
      <c r="O362" t="s">
        <v>69</v>
      </c>
      <c r="P362" t="s">
        <v>70</v>
      </c>
      <c r="Q362" t="s">
        <v>70</v>
      </c>
      <c r="R362" t="s">
        <v>70</v>
      </c>
    </row>
    <row r="363" spans="1:18">
      <c r="A363">
        <v>397</v>
      </c>
      <c r="B363" t="s">
        <v>26</v>
      </c>
      <c r="C363" t="s">
        <v>22</v>
      </c>
      <c r="D363" t="s">
        <v>24</v>
      </c>
      <c r="E363" t="s">
        <v>23</v>
      </c>
      <c r="F363">
        <v>4000</v>
      </c>
      <c r="G363" t="s">
        <v>9</v>
      </c>
      <c r="H363" t="s">
        <v>24</v>
      </c>
      <c r="I363" t="s">
        <v>24</v>
      </c>
      <c r="J363" t="s">
        <v>24</v>
      </c>
      <c r="K363" t="s">
        <v>24</v>
      </c>
      <c r="L363" t="s">
        <v>24</v>
      </c>
      <c r="M363" t="s">
        <v>25</v>
      </c>
      <c r="N363" t="s">
        <v>45</v>
      </c>
      <c r="O363" t="s">
        <v>69</v>
      </c>
      <c r="P363" t="s">
        <v>69</v>
      </c>
      <c r="Q363" t="s">
        <v>72</v>
      </c>
      <c r="R363" t="s">
        <v>72</v>
      </c>
    </row>
    <row r="364" spans="1:18">
      <c r="A364">
        <v>398</v>
      </c>
      <c r="B364" t="s">
        <v>26</v>
      </c>
      <c r="C364" t="s">
        <v>37</v>
      </c>
      <c r="D364" t="s">
        <v>34</v>
      </c>
      <c r="E364" t="s">
        <v>24</v>
      </c>
      <c r="F364">
        <v>5000</v>
      </c>
      <c r="G364" t="s">
        <v>24</v>
      </c>
      <c r="H364" t="s">
        <v>10</v>
      </c>
      <c r="I364" t="s">
        <v>24</v>
      </c>
      <c r="J364" t="s">
        <v>24</v>
      </c>
      <c r="K364" t="s">
        <v>24</v>
      </c>
      <c r="L364" t="s">
        <v>24</v>
      </c>
      <c r="M364" t="s">
        <v>25</v>
      </c>
      <c r="N364" t="s">
        <v>45</v>
      </c>
      <c r="O364" t="s">
        <v>69</v>
      </c>
      <c r="P364" t="s">
        <v>69</v>
      </c>
      <c r="Q364" t="s">
        <v>72</v>
      </c>
      <c r="R364" t="s">
        <v>72</v>
      </c>
    </row>
    <row r="365" spans="1:18">
      <c r="A365">
        <v>399</v>
      </c>
      <c r="B365" t="s">
        <v>26</v>
      </c>
      <c r="C365" t="s">
        <v>22</v>
      </c>
      <c r="D365" t="s">
        <v>24</v>
      </c>
      <c r="E365" t="s">
        <v>23</v>
      </c>
      <c r="F365">
        <v>5000</v>
      </c>
      <c r="G365" t="s">
        <v>24</v>
      </c>
      <c r="H365" t="s">
        <v>10</v>
      </c>
      <c r="I365" t="s">
        <v>24</v>
      </c>
      <c r="J365" t="s">
        <v>24</v>
      </c>
      <c r="K365" t="s">
        <v>24</v>
      </c>
      <c r="L365" t="s">
        <v>24</v>
      </c>
      <c r="M365" t="s">
        <v>25</v>
      </c>
      <c r="N365" t="s">
        <v>47</v>
      </c>
      <c r="O365" t="s">
        <v>70</v>
      </c>
      <c r="P365" t="s">
        <v>70</v>
      </c>
      <c r="Q365" t="s">
        <v>70</v>
      </c>
      <c r="R365" t="s">
        <v>70</v>
      </c>
    </row>
    <row r="366" spans="1:18">
      <c r="A366">
        <v>400</v>
      </c>
      <c r="B366" t="s">
        <v>26</v>
      </c>
      <c r="C366" t="s">
        <v>37</v>
      </c>
      <c r="D366" t="s">
        <v>34</v>
      </c>
      <c r="E366" t="s">
        <v>24</v>
      </c>
      <c r="F366">
        <v>3000</v>
      </c>
      <c r="G366" t="s">
        <v>9</v>
      </c>
      <c r="H366" t="s">
        <v>10</v>
      </c>
      <c r="I366" t="s">
        <v>11</v>
      </c>
      <c r="J366" t="s">
        <v>24</v>
      </c>
      <c r="K366" t="s">
        <v>24</v>
      </c>
      <c r="L366" t="s">
        <v>24</v>
      </c>
      <c r="M366" t="s">
        <v>25</v>
      </c>
      <c r="N366" t="s">
        <v>47</v>
      </c>
      <c r="O366" t="s">
        <v>70</v>
      </c>
      <c r="P366" t="s">
        <v>70</v>
      </c>
      <c r="Q366" t="s">
        <v>70</v>
      </c>
      <c r="R366" t="s">
        <v>70</v>
      </c>
    </row>
    <row r="367" spans="1:18">
      <c r="A367">
        <v>20</v>
      </c>
      <c r="B367" t="s">
        <v>26</v>
      </c>
      <c r="C367" t="s">
        <v>22</v>
      </c>
      <c r="D367" t="s">
        <v>24</v>
      </c>
      <c r="E367" t="s">
        <v>23</v>
      </c>
      <c r="F367">
        <v>5000</v>
      </c>
      <c r="G367" t="s">
        <v>9</v>
      </c>
      <c r="H367" t="s">
        <v>10</v>
      </c>
      <c r="I367" t="s">
        <v>11</v>
      </c>
      <c r="J367" t="s">
        <v>24</v>
      </c>
      <c r="K367" t="s">
        <v>24</v>
      </c>
      <c r="L367" t="s">
        <v>24</v>
      </c>
      <c r="M367" t="s">
        <v>36</v>
      </c>
    </row>
    <row r="368" spans="1:18">
      <c r="A368">
        <v>47</v>
      </c>
      <c r="B368" t="s">
        <v>26</v>
      </c>
      <c r="C368" t="s">
        <v>22</v>
      </c>
      <c r="D368" t="s">
        <v>24</v>
      </c>
      <c r="E368" t="s">
        <v>23</v>
      </c>
      <c r="F368">
        <v>5000</v>
      </c>
      <c r="G368" t="s">
        <v>9</v>
      </c>
      <c r="H368" t="s">
        <v>10</v>
      </c>
      <c r="I368" t="s">
        <v>11</v>
      </c>
      <c r="J368" t="s">
        <v>24</v>
      </c>
      <c r="K368" t="s">
        <v>24</v>
      </c>
      <c r="L368" t="s">
        <v>24</v>
      </c>
      <c r="M368" t="s">
        <v>36</v>
      </c>
    </row>
    <row r="369" spans="1:13">
      <c r="A369">
        <v>61</v>
      </c>
      <c r="B369" t="s">
        <v>21</v>
      </c>
      <c r="C369" t="s">
        <v>22</v>
      </c>
      <c r="D369" t="s">
        <v>24</v>
      </c>
      <c r="E369" t="s">
        <v>23</v>
      </c>
      <c r="F369">
        <v>5000</v>
      </c>
      <c r="G369" t="s">
        <v>9</v>
      </c>
      <c r="H369" t="s">
        <v>10</v>
      </c>
      <c r="I369" t="s">
        <v>24</v>
      </c>
      <c r="J369" t="s">
        <v>12</v>
      </c>
      <c r="K369" t="s">
        <v>24</v>
      </c>
      <c r="L369" t="s">
        <v>24</v>
      </c>
      <c r="M369" t="s">
        <v>36</v>
      </c>
    </row>
    <row r="370" spans="1:13">
      <c r="A370">
        <v>65</v>
      </c>
      <c r="B370" t="s">
        <v>26</v>
      </c>
      <c r="C370" t="s">
        <v>22</v>
      </c>
      <c r="D370" t="s">
        <v>24</v>
      </c>
      <c r="E370" t="s">
        <v>23</v>
      </c>
      <c r="F370">
        <v>5000</v>
      </c>
      <c r="G370" t="s">
        <v>9</v>
      </c>
      <c r="H370" t="s">
        <v>10</v>
      </c>
      <c r="I370" t="s">
        <v>24</v>
      </c>
      <c r="J370" t="s">
        <v>12</v>
      </c>
      <c r="K370" t="s">
        <v>24</v>
      </c>
      <c r="L370" t="s">
        <v>24</v>
      </c>
      <c r="M370" t="s">
        <v>36</v>
      </c>
    </row>
    <row r="371" spans="1:13">
      <c r="A371">
        <v>86</v>
      </c>
      <c r="B371" t="s">
        <v>21</v>
      </c>
      <c r="C371" t="s">
        <v>22</v>
      </c>
      <c r="D371" t="s">
        <v>24</v>
      </c>
      <c r="E371" t="s">
        <v>32</v>
      </c>
      <c r="F371">
        <v>5000</v>
      </c>
      <c r="G371" t="s">
        <v>9</v>
      </c>
      <c r="H371" t="s">
        <v>10</v>
      </c>
      <c r="I371" t="s">
        <v>24</v>
      </c>
      <c r="J371" t="s">
        <v>24</v>
      </c>
      <c r="K371" t="s">
        <v>13</v>
      </c>
      <c r="L371" t="s">
        <v>24</v>
      </c>
      <c r="M371" t="s">
        <v>36</v>
      </c>
    </row>
    <row r="372" spans="1:13">
      <c r="A372">
        <v>131</v>
      </c>
      <c r="B372" t="s">
        <v>21</v>
      </c>
      <c r="C372" t="s">
        <v>37</v>
      </c>
      <c r="D372" t="s">
        <v>34</v>
      </c>
      <c r="E372" t="s">
        <v>24</v>
      </c>
      <c r="F372">
        <v>5000</v>
      </c>
      <c r="G372" t="s">
        <v>9</v>
      </c>
      <c r="H372" t="s">
        <v>10</v>
      </c>
      <c r="I372" t="s">
        <v>11</v>
      </c>
      <c r="J372" t="s">
        <v>24</v>
      </c>
      <c r="K372" t="s">
        <v>24</v>
      </c>
      <c r="L372" t="s">
        <v>24</v>
      </c>
      <c r="M372" t="s">
        <v>36</v>
      </c>
    </row>
    <row r="373" spans="1:13">
      <c r="A373">
        <v>147</v>
      </c>
      <c r="B373" t="s">
        <v>26</v>
      </c>
      <c r="C373" t="s">
        <v>22</v>
      </c>
      <c r="D373" t="s">
        <v>24</v>
      </c>
      <c r="E373" t="s">
        <v>30</v>
      </c>
      <c r="F373">
        <v>5000</v>
      </c>
      <c r="G373" t="s">
        <v>9</v>
      </c>
      <c r="H373" t="s">
        <v>10</v>
      </c>
      <c r="I373" t="s">
        <v>24</v>
      </c>
      <c r="J373" t="s">
        <v>24</v>
      </c>
      <c r="K373" t="s">
        <v>24</v>
      </c>
      <c r="L373" t="s">
        <v>24</v>
      </c>
      <c r="M373" t="s">
        <v>36</v>
      </c>
    </row>
    <row r="374" spans="1:13">
      <c r="A374">
        <v>216</v>
      </c>
      <c r="B374" t="s">
        <v>26</v>
      </c>
      <c r="C374" t="s">
        <v>37</v>
      </c>
      <c r="D374" t="s">
        <v>34</v>
      </c>
      <c r="E374" t="s">
        <v>24</v>
      </c>
      <c r="F374">
        <v>4000</v>
      </c>
      <c r="G374" t="s">
        <v>24</v>
      </c>
      <c r="H374" t="s">
        <v>10</v>
      </c>
      <c r="I374" t="s">
        <v>24</v>
      </c>
      <c r="J374" t="s">
        <v>24</v>
      </c>
      <c r="K374" t="s">
        <v>24</v>
      </c>
      <c r="L374" t="s">
        <v>24</v>
      </c>
      <c r="M374" t="s">
        <v>36</v>
      </c>
    </row>
    <row r="375" spans="1:13">
      <c r="A375">
        <v>217</v>
      </c>
      <c r="B375" t="s">
        <v>26</v>
      </c>
      <c r="C375" t="s">
        <v>22</v>
      </c>
      <c r="D375" t="s">
        <v>24</v>
      </c>
      <c r="E375" t="s">
        <v>23</v>
      </c>
      <c r="F375">
        <v>4000</v>
      </c>
      <c r="G375" t="s">
        <v>24</v>
      </c>
      <c r="H375" t="s">
        <v>10</v>
      </c>
      <c r="I375" t="s">
        <v>24</v>
      </c>
      <c r="J375" t="s">
        <v>24</v>
      </c>
      <c r="K375" t="s">
        <v>24</v>
      </c>
      <c r="L375" t="s">
        <v>24</v>
      </c>
      <c r="M375" t="s">
        <v>36</v>
      </c>
    </row>
    <row r="376" spans="1:13">
      <c r="A376">
        <v>226</v>
      </c>
      <c r="B376" t="s">
        <v>26</v>
      </c>
      <c r="C376" t="s">
        <v>37</v>
      </c>
      <c r="D376" t="s">
        <v>34</v>
      </c>
      <c r="E376" t="s">
        <v>24</v>
      </c>
      <c r="F376">
        <v>3000</v>
      </c>
      <c r="G376" t="s">
        <v>24</v>
      </c>
      <c r="H376" t="s">
        <v>10</v>
      </c>
      <c r="I376" t="s">
        <v>24</v>
      </c>
      <c r="J376" t="s">
        <v>24</v>
      </c>
      <c r="K376" t="s">
        <v>24</v>
      </c>
      <c r="L376" t="s">
        <v>24</v>
      </c>
      <c r="M376" t="s">
        <v>36</v>
      </c>
    </row>
    <row r="377" spans="1:13">
      <c r="A377">
        <v>227</v>
      </c>
      <c r="B377" t="s">
        <v>26</v>
      </c>
      <c r="C377" t="s">
        <v>37</v>
      </c>
      <c r="D377" t="s">
        <v>34</v>
      </c>
      <c r="E377" t="s">
        <v>24</v>
      </c>
      <c r="F377">
        <v>3000</v>
      </c>
      <c r="G377" t="s">
        <v>24</v>
      </c>
      <c r="H377" t="s">
        <v>10</v>
      </c>
      <c r="I377" t="s">
        <v>24</v>
      </c>
      <c r="J377" t="s">
        <v>24</v>
      </c>
      <c r="K377" t="s">
        <v>24</v>
      </c>
      <c r="L377" t="s">
        <v>24</v>
      </c>
      <c r="M377" t="s">
        <v>36</v>
      </c>
    </row>
    <row r="378" spans="1:13">
      <c r="A378">
        <v>228</v>
      </c>
      <c r="B378" t="s">
        <v>26</v>
      </c>
      <c r="C378" t="s">
        <v>22</v>
      </c>
      <c r="D378" t="s">
        <v>24</v>
      </c>
      <c r="E378" t="s">
        <v>23</v>
      </c>
      <c r="F378">
        <v>5000</v>
      </c>
      <c r="G378" t="s">
        <v>24</v>
      </c>
      <c r="H378" t="s">
        <v>10</v>
      </c>
      <c r="I378" t="s">
        <v>24</v>
      </c>
      <c r="J378" t="s">
        <v>24</v>
      </c>
      <c r="K378" t="s">
        <v>24</v>
      </c>
      <c r="L378" t="s">
        <v>24</v>
      </c>
      <c r="M378" t="s">
        <v>36</v>
      </c>
    </row>
    <row r="379" spans="1:13">
      <c r="A379">
        <v>238</v>
      </c>
      <c r="B379" t="s">
        <v>26</v>
      </c>
      <c r="C379" t="s">
        <v>22</v>
      </c>
      <c r="D379" t="s">
        <v>24</v>
      </c>
      <c r="E379" t="s">
        <v>23</v>
      </c>
      <c r="F379">
        <v>5000</v>
      </c>
      <c r="G379" t="s">
        <v>24</v>
      </c>
      <c r="H379" t="s">
        <v>10</v>
      </c>
      <c r="I379" t="s">
        <v>11</v>
      </c>
      <c r="J379" t="s">
        <v>12</v>
      </c>
      <c r="K379" t="s">
        <v>24</v>
      </c>
      <c r="L379" t="s">
        <v>24</v>
      </c>
      <c r="M379" t="s">
        <v>36</v>
      </c>
    </row>
    <row r="380" spans="1:13">
      <c r="A380">
        <v>243</v>
      </c>
      <c r="B380" t="s">
        <v>26</v>
      </c>
      <c r="C380" t="s">
        <v>37</v>
      </c>
      <c r="D380" t="s">
        <v>34</v>
      </c>
      <c r="E380" t="s">
        <v>24</v>
      </c>
      <c r="F380">
        <v>3000</v>
      </c>
      <c r="G380" t="s">
        <v>9</v>
      </c>
      <c r="H380" t="s">
        <v>10</v>
      </c>
      <c r="I380" t="s">
        <v>11</v>
      </c>
      <c r="J380" t="s">
        <v>24</v>
      </c>
      <c r="K380" t="s">
        <v>24</v>
      </c>
      <c r="L380" t="s">
        <v>24</v>
      </c>
      <c r="M380" t="s">
        <v>36</v>
      </c>
    </row>
    <row r="381" spans="1:13">
      <c r="A381">
        <v>260</v>
      </c>
      <c r="B381" t="s">
        <v>26</v>
      </c>
      <c r="C381" t="s">
        <v>22</v>
      </c>
      <c r="D381" t="s">
        <v>24</v>
      </c>
      <c r="E381" t="s">
        <v>31</v>
      </c>
      <c r="F381">
        <v>6000</v>
      </c>
      <c r="G381" t="s">
        <v>24</v>
      </c>
      <c r="H381" t="s">
        <v>10</v>
      </c>
      <c r="I381" t="s">
        <v>11</v>
      </c>
      <c r="J381" t="s">
        <v>12</v>
      </c>
      <c r="K381" t="s">
        <v>24</v>
      </c>
      <c r="L381" t="s">
        <v>24</v>
      </c>
      <c r="M381" t="s">
        <v>36</v>
      </c>
    </row>
    <row r="382" spans="1:13">
      <c r="A382">
        <v>263</v>
      </c>
      <c r="B382" t="s">
        <v>26</v>
      </c>
      <c r="C382" t="s">
        <v>37</v>
      </c>
      <c r="D382" t="s">
        <v>39</v>
      </c>
      <c r="E382" t="s">
        <v>24</v>
      </c>
      <c r="F382">
        <v>3000</v>
      </c>
      <c r="G382" t="s">
        <v>9</v>
      </c>
      <c r="H382" t="s">
        <v>24</v>
      </c>
      <c r="I382" t="s">
        <v>11</v>
      </c>
      <c r="J382" t="s">
        <v>24</v>
      </c>
      <c r="K382" t="s">
        <v>13</v>
      </c>
      <c r="L382" t="s">
        <v>24</v>
      </c>
      <c r="M382" t="s">
        <v>36</v>
      </c>
    </row>
    <row r="383" spans="1:13">
      <c r="A383">
        <v>265</v>
      </c>
      <c r="B383" t="s">
        <v>26</v>
      </c>
      <c r="C383" t="s">
        <v>37</v>
      </c>
      <c r="D383" t="s">
        <v>34</v>
      </c>
      <c r="E383" t="s">
        <v>24</v>
      </c>
      <c r="F383">
        <v>4000</v>
      </c>
      <c r="G383" t="s">
        <v>9</v>
      </c>
      <c r="H383" t="s">
        <v>10</v>
      </c>
      <c r="I383" t="s">
        <v>11</v>
      </c>
      <c r="J383" t="s">
        <v>24</v>
      </c>
      <c r="K383" t="s">
        <v>24</v>
      </c>
      <c r="L383" t="s">
        <v>24</v>
      </c>
      <c r="M383" t="s">
        <v>36</v>
      </c>
    </row>
    <row r="384" spans="1:13">
      <c r="A384">
        <v>269</v>
      </c>
      <c r="B384" t="s">
        <v>26</v>
      </c>
      <c r="C384" t="s">
        <v>22</v>
      </c>
      <c r="D384" t="s">
        <v>24</v>
      </c>
      <c r="E384" t="s">
        <v>23</v>
      </c>
      <c r="F384">
        <v>6000</v>
      </c>
      <c r="G384" t="s">
        <v>9</v>
      </c>
      <c r="H384" t="s">
        <v>10</v>
      </c>
      <c r="I384" t="s">
        <v>11</v>
      </c>
      <c r="J384" t="s">
        <v>24</v>
      </c>
      <c r="K384" t="s">
        <v>24</v>
      </c>
      <c r="L384" t="s">
        <v>24</v>
      </c>
      <c r="M384" t="s">
        <v>36</v>
      </c>
    </row>
    <row r="385" spans="1:13">
      <c r="A385">
        <v>271</v>
      </c>
      <c r="B385" t="s">
        <v>21</v>
      </c>
      <c r="C385" t="s">
        <v>22</v>
      </c>
      <c r="D385" t="s">
        <v>24</v>
      </c>
      <c r="E385" t="s">
        <v>23</v>
      </c>
      <c r="F385">
        <v>5000</v>
      </c>
      <c r="G385" t="s">
        <v>24</v>
      </c>
      <c r="H385" t="s">
        <v>10</v>
      </c>
      <c r="I385" t="s">
        <v>11</v>
      </c>
      <c r="J385" t="s">
        <v>12</v>
      </c>
      <c r="K385" t="s">
        <v>24</v>
      </c>
      <c r="L385" t="s">
        <v>24</v>
      </c>
      <c r="M385" t="s">
        <v>36</v>
      </c>
    </row>
    <row r="386" spans="1:13">
      <c r="A386">
        <v>278</v>
      </c>
      <c r="B386" t="s">
        <v>26</v>
      </c>
      <c r="C386" t="s">
        <v>37</v>
      </c>
      <c r="D386" t="s">
        <v>34</v>
      </c>
      <c r="E386" t="s">
        <v>24</v>
      </c>
      <c r="F386">
        <v>3000</v>
      </c>
      <c r="G386" t="s">
        <v>9</v>
      </c>
      <c r="H386" t="s">
        <v>24</v>
      </c>
      <c r="I386" t="s">
        <v>11</v>
      </c>
      <c r="J386" t="s">
        <v>24</v>
      </c>
      <c r="K386" t="s">
        <v>13</v>
      </c>
      <c r="L386" t="s">
        <v>24</v>
      </c>
      <c r="M386" t="s">
        <v>36</v>
      </c>
    </row>
    <row r="387" spans="1:13">
      <c r="A387">
        <v>282</v>
      </c>
      <c r="B387" t="s">
        <v>26</v>
      </c>
      <c r="C387" t="s">
        <v>37</v>
      </c>
      <c r="D387" t="s">
        <v>39</v>
      </c>
      <c r="E387" t="s">
        <v>24</v>
      </c>
      <c r="F387">
        <v>3000</v>
      </c>
      <c r="G387" t="s">
        <v>9</v>
      </c>
      <c r="H387" t="s">
        <v>24</v>
      </c>
      <c r="I387" t="s">
        <v>24</v>
      </c>
      <c r="J387" t="s">
        <v>24</v>
      </c>
      <c r="K387" t="s">
        <v>13</v>
      </c>
      <c r="L387" t="s">
        <v>24</v>
      </c>
      <c r="M387" t="s">
        <v>36</v>
      </c>
    </row>
    <row r="388" spans="1:13">
      <c r="A388">
        <v>285</v>
      </c>
      <c r="B388" t="s">
        <v>21</v>
      </c>
      <c r="C388" t="s">
        <v>22</v>
      </c>
      <c r="D388" t="s">
        <v>24</v>
      </c>
      <c r="E388" t="s">
        <v>23</v>
      </c>
      <c r="F388">
        <v>5000</v>
      </c>
      <c r="G388" t="s">
        <v>24</v>
      </c>
      <c r="H388" t="s">
        <v>10</v>
      </c>
      <c r="I388" t="s">
        <v>24</v>
      </c>
      <c r="J388" t="s">
        <v>24</v>
      </c>
      <c r="K388" t="s">
        <v>13</v>
      </c>
      <c r="L388" t="s">
        <v>24</v>
      </c>
      <c r="M388" t="s">
        <v>36</v>
      </c>
    </row>
    <row r="389" spans="1:13">
      <c r="A389">
        <v>292</v>
      </c>
      <c r="B389" t="s">
        <v>26</v>
      </c>
      <c r="C389" t="s">
        <v>37</v>
      </c>
      <c r="D389" t="s">
        <v>39</v>
      </c>
      <c r="E389" t="s">
        <v>24</v>
      </c>
      <c r="F389">
        <v>4000</v>
      </c>
      <c r="G389" t="s">
        <v>9</v>
      </c>
      <c r="H389" t="s">
        <v>24</v>
      </c>
      <c r="I389" t="s">
        <v>11</v>
      </c>
      <c r="J389" t="s">
        <v>24</v>
      </c>
      <c r="K389" t="s">
        <v>24</v>
      </c>
      <c r="L389" t="s">
        <v>24</v>
      </c>
      <c r="M389" t="s">
        <v>36</v>
      </c>
    </row>
    <row r="390" spans="1:13">
      <c r="A390">
        <v>325</v>
      </c>
      <c r="B390" t="s">
        <v>26</v>
      </c>
      <c r="C390" t="s">
        <v>22</v>
      </c>
      <c r="D390" t="s">
        <v>24</v>
      </c>
      <c r="E390" t="s">
        <v>23</v>
      </c>
      <c r="F390">
        <v>6000</v>
      </c>
      <c r="G390" t="s">
        <v>24</v>
      </c>
      <c r="H390" t="s">
        <v>10</v>
      </c>
      <c r="I390" t="s">
        <v>11</v>
      </c>
      <c r="J390" t="s">
        <v>24</v>
      </c>
      <c r="K390" t="s">
        <v>24</v>
      </c>
      <c r="L390" t="s">
        <v>24</v>
      </c>
      <c r="M390" t="s">
        <v>36</v>
      </c>
    </row>
    <row r="391" spans="1:13">
      <c r="A391">
        <v>336</v>
      </c>
      <c r="B391" t="s">
        <v>26</v>
      </c>
      <c r="C391" t="s">
        <v>22</v>
      </c>
      <c r="D391" t="s">
        <v>24</v>
      </c>
      <c r="E391" t="s">
        <v>23</v>
      </c>
      <c r="F391">
        <v>5000</v>
      </c>
      <c r="G391" t="s">
        <v>24</v>
      </c>
      <c r="H391" t="s">
        <v>10</v>
      </c>
      <c r="I391" t="s">
        <v>24</v>
      </c>
      <c r="J391" t="s">
        <v>24</v>
      </c>
      <c r="K391" t="s">
        <v>24</v>
      </c>
      <c r="L391" t="s">
        <v>24</v>
      </c>
      <c r="M391" t="s">
        <v>36</v>
      </c>
    </row>
    <row r="392" spans="1:13">
      <c r="A392">
        <v>340</v>
      </c>
      <c r="B392" t="s">
        <v>26</v>
      </c>
      <c r="C392" t="s">
        <v>22</v>
      </c>
      <c r="D392" t="s">
        <v>24</v>
      </c>
      <c r="E392" t="s">
        <v>30</v>
      </c>
      <c r="F392">
        <v>5000</v>
      </c>
      <c r="G392" t="s">
        <v>24</v>
      </c>
      <c r="H392" t="s">
        <v>10</v>
      </c>
      <c r="I392" t="s">
        <v>24</v>
      </c>
      <c r="J392" t="s">
        <v>24</v>
      </c>
      <c r="K392" t="s">
        <v>24</v>
      </c>
      <c r="L392" t="s">
        <v>24</v>
      </c>
      <c r="M392" t="s">
        <v>36</v>
      </c>
    </row>
    <row r="393" spans="1:13">
      <c r="A393">
        <v>342</v>
      </c>
      <c r="B393" t="s">
        <v>26</v>
      </c>
      <c r="C393" t="s">
        <v>37</v>
      </c>
      <c r="D393" t="s">
        <v>34</v>
      </c>
      <c r="E393" t="s">
        <v>24</v>
      </c>
      <c r="F393">
        <v>4000</v>
      </c>
      <c r="G393" t="s">
        <v>24</v>
      </c>
      <c r="H393" t="s">
        <v>10</v>
      </c>
      <c r="I393" t="s">
        <v>24</v>
      </c>
      <c r="J393" t="s">
        <v>24</v>
      </c>
      <c r="K393" t="s">
        <v>24</v>
      </c>
      <c r="L393" t="s">
        <v>24</v>
      </c>
      <c r="M393" t="s">
        <v>36</v>
      </c>
    </row>
    <row r="394" spans="1:13">
      <c r="A394">
        <v>351</v>
      </c>
      <c r="B394" t="s">
        <v>26</v>
      </c>
      <c r="C394" t="s">
        <v>22</v>
      </c>
      <c r="D394" t="s">
        <v>24</v>
      </c>
      <c r="E394" t="s">
        <v>23</v>
      </c>
      <c r="F394">
        <v>5000</v>
      </c>
      <c r="G394" t="s">
        <v>24</v>
      </c>
      <c r="H394" t="s">
        <v>10</v>
      </c>
      <c r="I394" t="s">
        <v>24</v>
      </c>
      <c r="J394" t="s">
        <v>12</v>
      </c>
      <c r="K394" t="s">
        <v>24</v>
      </c>
      <c r="L394" t="s">
        <v>24</v>
      </c>
      <c r="M394" t="s">
        <v>36</v>
      </c>
    </row>
    <row r="395" spans="1:13">
      <c r="A395">
        <v>364</v>
      </c>
      <c r="B395" t="s">
        <v>26</v>
      </c>
      <c r="C395" t="s">
        <v>37</v>
      </c>
      <c r="D395" t="s">
        <v>34</v>
      </c>
      <c r="E395" t="s">
        <v>24</v>
      </c>
      <c r="F395">
        <v>3500</v>
      </c>
      <c r="G395" t="s">
        <v>24</v>
      </c>
      <c r="H395" t="s">
        <v>10</v>
      </c>
      <c r="I395" t="s">
        <v>11</v>
      </c>
      <c r="J395" t="s">
        <v>24</v>
      </c>
      <c r="K395" t="s">
        <v>24</v>
      </c>
      <c r="L395" t="s">
        <v>24</v>
      </c>
      <c r="M395" t="s">
        <v>36</v>
      </c>
    </row>
    <row r="396" spans="1:13">
      <c r="A396">
        <v>371</v>
      </c>
      <c r="B396" t="s">
        <v>26</v>
      </c>
      <c r="C396" t="s">
        <v>37</v>
      </c>
      <c r="D396" t="s">
        <v>34</v>
      </c>
      <c r="E396" t="s">
        <v>24</v>
      </c>
      <c r="F396">
        <v>4000</v>
      </c>
      <c r="G396" t="s">
        <v>24</v>
      </c>
      <c r="H396" t="s">
        <v>10</v>
      </c>
      <c r="I396" t="s">
        <v>24</v>
      </c>
      <c r="J396" t="s">
        <v>24</v>
      </c>
      <c r="K396" t="s">
        <v>24</v>
      </c>
      <c r="L396" t="s">
        <v>24</v>
      </c>
      <c r="M396" t="s">
        <v>36</v>
      </c>
    </row>
    <row r="397" spans="1:13">
      <c r="A397">
        <v>375</v>
      </c>
      <c r="B397" t="s">
        <v>26</v>
      </c>
      <c r="C397" t="s">
        <v>37</v>
      </c>
      <c r="D397" t="s">
        <v>29</v>
      </c>
      <c r="E397" t="s">
        <v>24</v>
      </c>
      <c r="F397">
        <v>5000</v>
      </c>
      <c r="G397" t="s">
        <v>24</v>
      </c>
      <c r="H397" t="s">
        <v>10</v>
      </c>
      <c r="I397" t="s">
        <v>24</v>
      </c>
      <c r="J397" t="s">
        <v>24</v>
      </c>
      <c r="K397" t="s">
        <v>24</v>
      </c>
      <c r="L397" t="s">
        <v>24</v>
      </c>
      <c r="M397" t="s">
        <v>36</v>
      </c>
    </row>
    <row r="398" spans="1:13">
      <c r="A398">
        <v>376</v>
      </c>
      <c r="B398" t="s">
        <v>26</v>
      </c>
      <c r="C398" t="s">
        <v>37</v>
      </c>
      <c r="D398" t="s">
        <v>34</v>
      </c>
      <c r="E398" t="s">
        <v>24</v>
      </c>
      <c r="F398">
        <v>3000</v>
      </c>
      <c r="G398" t="s">
        <v>24</v>
      </c>
      <c r="H398" t="s">
        <v>10</v>
      </c>
      <c r="I398" t="s">
        <v>24</v>
      </c>
      <c r="J398" t="s">
        <v>24</v>
      </c>
      <c r="K398" t="s">
        <v>24</v>
      </c>
      <c r="L398" t="s">
        <v>52</v>
      </c>
      <c r="M398" t="s">
        <v>36</v>
      </c>
    </row>
    <row r="399" spans="1:13">
      <c r="A399">
        <v>382</v>
      </c>
      <c r="B399" t="s">
        <v>26</v>
      </c>
      <c r="C399" t="s">
        <v>22</v>
      </c>
      <c r="D399" t="s">
        <v>24</v>
      </c>
      <c r="E399" t="s">
        <v>23</v>
      </c>
      <c r="F399">
        <v>4000</v>
      </c>
      <c r="G399" t="s">
        <v>24</v>
      </c>
      <c r="H399" t="s">
        <v>10</v>
      </c>
      <c r="I399" t="s">
        <v>24</v>
      </c>
      <c r="J399" t="s">
        <v>24</v>
      </c>
      <c r="K399" t="s">
        <v>24</v>
      </c>
      <c r="L399" t="s">
        <v>24</v>
      </c>
      <c r="M399" t="s">
        <v>36</v>
      </c>
    </row>
    <row r="400" spans="1:13">
      <c r="A400">
        <v>384</v>
      </c>
      <c r="B400" t="s">
        <v>26</v>
      </c>
      <c r="C400" t="s">
        <v>22</v>
      </c>
      <c r="D400" t="s">
        <v>24</v>
      </c>
      <c r="E400" t="s">
        <v>23</v>
      </c>
      <c r="F400">
        <v>5000</v>
      </c>
      <c r="G400" t="s">
        <v>24</v>
      </c>
      <c r="H400" t="s">
        <v>10</v>
      </c>
      <c r="I400" t="s">
        <v>24</v>
      </c>
      <c r="J400" t="s">
        <v>24</v>
      </c>
      <c r="K400" t="s">
        <v>24</v>
      </c>
      <c r="L400" t="s">
        <v>24</v>
      </c>
      <c r="M400" t="s">
        <v>36</v>
      </c>
    </row>
    <row r="401" spans="1:13">
      <c r="A401">
        <v>386</v>
      </c>
      <c r="B401" t="s">
        <v>26</v>
      </c>
      <c r="C401" t="s">
        <v>37</v>
      </c>
      <c r="D401" t="s">
        <v>34</v>
      </c>
      <c r="E401" t="s">
        <v>24</v>
      </c>
      <c r="F401">
        <v>4000</v>
      </c>
      <c r="G401" t="s">
        <v>24</v>
      </c>
      <c r="H401" t="s">
        <v>10</v>
      </c>
      <c r="I401" t="s">
        <v>24</v>
      </c>
      <c r="J401" t="s">
        <v>24</v>
      </c>
      <c r="K401" t="s">
        <v>24</v>
      </c>
      <c r="L401" t="s">
        <v>24</v>
      </c>
      <c r="M401" t="s">
        <v>36</v>
      </c>
    </row>
    <row r="402" spans="1:13">
      <c r="A402">
        <v>390</v>
      </c>
      <c r="B402" t="s">
        <v>26</v>
      </c>
      <c r="C402" t="s">
        <v>22</v>
      </c>
      <c r="D402" t="s">
        <v>24</v>
      </c>
      <c r="E402" t="s">
        <v>31</v>
      </c>
      <c r="F402">
        <v>3000</v>
      </c>
      <c r="G402" t="s">
        <v>24</v>
      </c>
      <c r="H402" t="s">
        <v>10</v>
      </c>
      <c r="I402" t="s">
        <v>24</v>
      </c>
      <c r="J402" t="s">
        <v>24</v>
      </c>
      <c r="K402" t="s">
        <v>24</v>
      </c>
      <c r="L402" t="s">
        <v>24</v>
      </c>
      <c r="M402" t="s">
        <v>36</v>
      </c>
    </row>
    <row r="403" spans="1:13">
      <c r="A403">
        <v>395</v>
      </c>
      <c r="B403" t="s">
        <v>26</v>
      </c>
      <c r="C403" t="s">
        <v>37</v>
      </c>
      <c r="D403" t="s">
        <v>29</v>
      </c>
      <c r="E403" t="s">
        <v>24</v>
      </c>
      <c r="F403">
        <v>7000</v>
      </c>
      <c r="G403" t="s">
        <v>24</v>
      </c>
      <c r="H403" t="s">
        <v>10</v>
      </c>
      <c r="I403" t="s">
        <v>11</v>
      </c>
      <c r="J403" t="s">
        <v>12</v>
      </c>
      <c r="K403" t="s">
        <v>24</v>
      </c>
      <c r="L403" t="s">
        <v>24</v>
      </c>
      <c r="M403" t="s">
        <v>36</v>
      </c>
    </row>
  </sheetData>
  <autoFilter ref="A3:S403"/>
  <mergeCells count="4">
    <mergeCell ref="C1:R1"/>
    <mergeCell ref="D2:E2"/>
    <mergeCell ref="G2:L2"/>
    <mergeCell ref="O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30"/>
  <sheetViews>
    <sheetView topLeftCell="A286" workbookViewId="0">
      <selection activeCell="F337" sqref="F337"/>
    </sheetView>
  </sheetViews>
  <sheetFormatPr baseColWidth="10" defaultRowHeight="15"/>
  <cols>
    <col min="1" max="1" width="61.42578125" customWidth="1"/>
    <col min="2" max="2" width="5.42578125" customWidth="1"/>
    <col min="3" max="3" width="11.140625" customWidth="1"/>
    <col min="4" max="4" width="9.140625" customWidth="1"/>
    <col min="5" max="5" width="10.5703125" bestFit="1" customWidth="1"/>
    <col min="6" max="8" width="16.140625" customWidth="1"/>
  </cols>
  <sheetData>
    <row r="3" spans="1:5">
      <c r="A3" s="15" t="s">
        <v>42</v>
      </c>
      <c r="B3" s="15" t="s">
        <v>1</v>
      </c>
      <c r="C3" s="23"/>
      <c r="D3" s="24"/>
    </row>
    <row r="4" spans="1:5">
      <c r="A4" s="38" t="s">
        <v>3</v>
      </c>
      <c r="B4" s="33" t="s">
        <v>21</v>
      </c>
      <c r="C4" s="33" t="s">
        <v>26</v>
      </c>
      <c r="D4" s="33" t="s">
        <v>40</v>
      </c>
      <c r="E4" s="36" t="s">
        <v>84</v>
      </c>
    </row>
    <row r="5" spans="1:5">
      <c r="A5" s="33" t="s">
        <v>22</v>
      </c>
      <c r="B5" s="39">
        <v>38</v>
      </c>
      <c r="C5" s="39">
        <v>212</v>
      </c>
      <c r="D5" s="39">
        <v>250</v>
      </c>
      <c r="E5" s="37">
        <f>GETPIVOTDATA("1. ¿Al momento de elegir un Lubricante para su vehiculo cual prefiere?",$A$3,"1. ¿Al momento de elegir un Lubricante para su vehiculo cual prefiere?","Extranjero")/GETPIVOTDATA("1. ¿Al momento de elegir un Lubricante para su vehiculo cual prefiere?",A$3)</f>
        <v>0.625</v>
      </c>
    </row>
    <row r="6" spans="1:5">
      <c r="A6" s="33" t="s">
        <v>28</v>
      </c>
      <c r="B6" s="39">
        <v>9</v>
      </c>
      <c r="C6" s="39">
        <v>12</v>
      </c>
      <c r="D6" s="39">
        <v>21</v>
      </c>
      <c r="E6" s="37">
        <f>GETPIVOTDATA("1. ¿Al momento de elegir un Lubricante para su vehiculo cual prefiere?",$A$3,"1. ¿Al momento de elegir un Lubricante para su vehiculo cual prefiere?","Indiferente")/GETPIVOTDATA("1. ¿Al momento de elegir un Lubricante para su vehiculo cual prefiere?",$A$3)</f>
        <v>5.2499999999999998E-2</v>
      </c>
    </row>
    <row r="7" spans="1:5">
      <c r="A7" s="33" t="s">
        <v>37</v>
      </c>
      <c r="B7" s="39">
        <v>26</v>
      </c>
      <c r="C7" s="39">
        <v>103</v>
      </c>
      <c r="D7" s="39">
        <v>129</v>
      </c>
      <c r="E7" s="37">
        <f>GETPIVOTDATA("1. ¿Al momento de elegir un Lubricante para su vehiculo cual prefiere?",$A$3,"1. ¿Al momento de elegir un Lubricante para su vehiculo cual prefiere?","Nacional")/GETPIVOTDATA("1. ¿Al momento de elegir un Lubricante para su vehiculo cual prefiere?",$A$3)</f>
        <v>0.32250000000000001</v>
      </c>
    </row>
    <row r="8" spans="1:5">
      <c r="A8" s="33" t="s">
        <v>40</v>
      </c>
      <c r="B8" s="39">
        <v>73</v>
      </c>
      <c r="C8" s="39">
        <v>327</v>
      </c>
      <c r="D8" s="39">
        <v>400</v>
      </c>
      <c r="E8" s="37">
        <f>SUM(E5:E7)</f>
        <v>1</v>
      </c>
    </row>
    <row r="9" spans="1:5">
      <c r="A9" s="31"/>
      <c r="B9" s="32"/>
      <c r="C9" s="32"/>
      <c r="D9" s="32"/>
    </row>
    <row r="10" spans="1:5">
      <c r="A10" s="31"/>
      <c r="B10" s="32"/>
      <c r="C10" s="32"/>
      <c r="D10" s="32"/>
    </row>
    <row r="11" spans="1:5">
      <c r="A11" s="31"/>
      <c r="B11" s="32"/>
      <c r="C11" s="32"/>
      <c r="D11" s="32"/>
    </row>
    <row r="12" spans="1:5">
      <c r="A12" s="31"/>
      <c r="B12" s="32"/>
      <c r="C12" s="32"/>
      <c r="D12" s="32"/>
    </row>
    <row r="13" spans="1:5">
      <c r="A13" s="31"/>
      <c r="B13" s="32"/>
      <c r="C13" s="32"/>
      <c r="D13" s="32"/>
    </row>
    <row r="14" spans="1:5">
      <c r="A14" s="31"/>
      <c r="B14" s="32"/>
      <c r="C14" s="32"/>
      <c r="D14" s="32"/>
    </row>
    <row r="15" spans="1:5">
      <c r="A15" s="31"/>
      <c r="B15" s="32"/>
      <c r="C15" s="32"/>
      <c r="D15" s="32"/>
    </row>
    <row r="16" spans="1:5">
      <c r="A16" s="31"/>
      <c r="B16" s="32"/>
      <c r="C16" s="32"/>
      <c r="D16" s="32"/>
    </row>
    <row r="17" spans="1:5">
      <c r="A17" s="31"/>
      <c r="B17" s="32"/>
      <c r="C17" s="32"/>
      <c r="D17" s="32"/>
    </row>
    <row r="18" spans="1:5">
      <c r="A18" s="31"/>
      <c r="B18" s="32"/>
      <c r="C18" s="32"/>
      <c r="D18" s="32"/>
    </row>
    <row r="19" spans="1:5">
      <c r="A19" s="31"/>
      <c r="B19" s="32"/>
      <c r="C19" s="32"/>
      <c r="D19" s="32"/>
    </row>
    <row r="20" spans="1:5">
      <c r="A20" s="31"/>
      <c r="B20" s="32"/>
      <c r="C20" s="32"/>
      <c r="D20" s="32"/>
    </row>
    <row r="21" spans="1:5">
      <c r="A21" s="31"/>
      <c r="B21" s="32"/>
      <c r="C21" s="32"/>
      <c r="D21" s="32"/>
    </row>
    <row r="22" spans="1:5">
      <c r="A22" s="31"/>
      <c r="B22" s="32"/>
      <c r="C22" s="32"/>
      <c r="D22" s="32"/>
    </row>
    <row r="26" spans="1:5">
      <c r="A26" s="15" t="s">
        <v>59</v>
      </c>
      <c r="B26" s="15" t="s">
        <v>1</v>
      </c>
      <c r="C26" s="23"/>
      <c r="D26" s="24"/>
    </row>
    <row r="27" spans="1:5">
      <c r="A27" s="38" t="s">
        <v>85</v>
      </c>
      <c r="B27" s="33" t="s">
        <v>21</v>
      </c>
      <c r="C27" s="33" t="s">
        <v>26</v>
      </c>
      <c r="D27" s="33" t="s">
        <v>40</v>
      </c>
      <c r="E27" s="36" t="s">
        <v>84</v>
      </c>
    </row>
    <row r="28" spans="1:5">
      <c r="A28" s="33" t="s">
        <v>39</v>
      </c>
      <c r="B28" s="39">
        <v>8</v>
      </c>
      <c r="C28" s="39">
        <v>28</v>
      </c>
      <c r="D28" s="39">
        <v>36</v>
      </c>
      <c r="E28" s="37">
        <f>GETPIVOTDATA("En Lubricantes Nacionales cual utiliza?",$A$26,"En Lubricantes Nacionales cual utiliza?","Golden Bear")/GETPIVOTDATA("En Lubricantes Nacionales cual utiliza?",$A$26)</f>
        <v>0.09</v>
      </c>
    </row>
    <row r="29" spans="1:5">
      <c r="A29" s="33" t="s">
        <v>38</v>
      </c>
      <c r="B29" s="39">
        <v>2</v>
      </c>
      <c r="C29" s="39">
        <v>3</v>
      </c>
      <c r="D29" s="39">
        <v>5</v>
      </c>
      <c r="E29" s="37">
        <f>GETPIVOTDATA("En Lubricantes Nacionales cual utiliza?",$A$26,"En Lubricantes Nacionales cual utiliza?","Gulf")/GETPIVOTDATA("En Lubricantes Nacionales cual utiliza?",$A$26)</f>
        <v>1.2500000000000001E-2</v>
      </c>
    </row>
    <row r="30" spans="1:5">
      <c r="A30" s="33" t="s">
        <v>24</v>
      </c>
      <c r="B30" s="39">
        <v>38</v>
      </c>
      <c r="C30" s="39">
        <v>212</v>
      </c>
      <c r="D30" s="39">
        <v>250</v>
      </c>
      <c r="E30" s="37">
        <f>GETPIVOTDATA("En Lubricantes Nacionales cual utiliza?",$A$26,"En Lubricantes Nacionales cual utiliza?","N/A")/GETPIVOTDATA("En Lubricantes Nacionales cual utiliza?",$A$26)</f>
        <v>0.625</v>
      </c>
    </row>
    <row r="31" spans="1:5">
      <c r="A31" s="33" t="s">
        <v>34</v>
      </c>
      <c r="B31" s="39">
        <v>19</v>
      </c>
      <c r="C31" s="39">
        <v>71</v>
      </c>
      <c r="D31" s="39">
        <v>90</v>
      </c>
      <c r="E31" s="37">
        <f>GETPIVOTDATA("En Lubricantes Nacionales cual utiliza?",$A$26,"En Lubricantes Nacionales cual utiliza?","Texaco-Hav.")/GETPIVOTDATA("En Lubricantes Nacionales cual utiliza?",$A$26)</f>
        <v>0.22500000000000001</v>
      </c>
    </row>
    <row r="32" spans="1:5">
      <c r="A32" s="33" t="s">
        <v>29</v>
      </c>
      <c r="B32" s="39">
        <v>6</v>
      </c>
      <c r="C32" s="39">
        <v>13</v>
      </c>
      <c r="D32" s="39">
        <v>19</v>
      </c>
      <c r="E32" s="37">
        <f>GETPIVOTDATA("En Lubricantes Nacionales cual utiliza?",$A$26,"En Lubricantes Nacionales cual utiliza?","Valvoline")/GETPIVOTDATA("En Lubricantes Nacionales cual utiliza?",$A$26)</f>
        <v>4.7500000000000001E-2</v>
      </c>
    </row>
    <row r="33" spans="1:5">
      <c r="A33" s="33" t="s">
        <v>40</v>
      </c>
      <c r="B33" s="39">
        <v>73</v>
      </c>
      <c r="C33" s="39">
        <v>327</v>
      </c>
      <c r="D33" s="39">
        <v>400</v>
      </c>
      <c r="E33" s="37">
        <f>SUM(E28:E32)</f>
        <v>1</v>
      </c>
    </row>
    <row r="34" spans="1:5">
      <c r="A34" s="31"/>
      <c r="B34" s="32"/>
      <c r="C34" s="32"/>
      <c r="D34" s="32"/>
    </row>
    <row r="35" spans="1:5">
      <c r="A35" s="31"/>
      <c r="B35" s="32"/>
      <c r="C35" s="32"/>
      <c r="D35" s="32"/>
    </row>
    <row r="36" spans="1:5">
      <c r="A36" s="31"/>
      <c r="B36" s="32"/>
      <c r="C36" s="32"/>
      <c r="D36" s="32"/>
    </row>
    <row r="37" spans="1:5">
      <c r="A37" s="31"/>
      <c r="B37" s="32"/>
      <c r="C37" s="32"/>
      <c r="D37" s="32"/>
    </row>
    <row r="38" spans="1:5">
      <c r="A38" s="31"/>
      <c r="B38" s="32"/>
      <c r="C38" s="32"/>
      <c r="D38" s="32"/>
    </row>
    <row r="39" spans="1:5">
      <c r="A39" s="31"/>
      <c r="B39" s="32"/>
      <c r="C39" s="32"/>
      <c r="D39" s="32"/>
    </row>
    <row r="40" spans="1:5">
      <c r="A40" s="31"/>
      <c r="B40" s="32"/>
      <c r="C40" s="32"/>
      <c r="D40" s="32"/>
    </row>
    <row r="41" spans="1:5">
      <c r="A41" s="31"/>
      <c r="B41" s="32"/>
      <c r="C41" s="32"/>
      <c r="D41" s="32"/>
    </row>
    <row r="42" spans="1:5">
      <c r="A42" s="31"/>
      <c r="B42" s="32"/>
      <c r="C42" s="32"/>
      <c r="D42" s="32"/>
    </row>
    <row r="43" spans="1:5">
      <c r="A43" s="31"/>
      <c r="B43" s="32"/>
      <c r="C43" s="32"/>
      <c r="D43" s="32"/>
    </row>
    <row r="44" spans="1:5">
      <c r="A44" s="31"/>
      <c r="B44" s="32"/>
      <c r="C44" s="32"/>
      <c r="D44" s="32"/>
    </row>
    <row r="45" spans="1:5">
      <c r="A45" s="31"/>
      <c r="B45" s="32"/>
      <c r="C45" s="32"/>
      <c r="D45" s="32"/>
    </row>
    <row r="46" spans="1:5">
      <c r="A46" s="31"/>
      <c r="B46" s="32"/>
      <c r="C46" s="32"/>
      <c r="D46" s="32"/>
    </row>
    <row r="47" spans="1:5">
      <c r="A47" s="31"/>
      <c r="B47" s="32"/>
      <c r="C47" s="32"/>
      <c r="D47" s="32"/>
    </row>
    <row r="48" spans="1:5">
      <c r="A48" s="31"/>
      <c r="B48" s="32"/>
      <c r="C48" s="32"/>
      <c r="D48" s="32"/>
    </row>
    <row r="49" spans="1:5">
      <c r="A49" s="31"/>
      <c r="B49" s="32"/>
      <c r="C49" s="32"/>
      <c r="D49" s="32"/>
    </row>
    <row r="52" spans="1:5">
      <c r="A52" s="15" t="s">
        <v>43</v>
      </c>
      <c r="B52" s="15" t="s">
        <v>1</v>
      </c>
      <c r="C52" s="23"/>
      <c r="D52" s="24"/>
    </row>
    <row r="53" spans="1:5">
      <c r="A53" s="38" t="s">
        <v>86</v>
      </c>
      <c r="B53" s="33" t="s">
        <v>21</v>
      </c>
      <c r="C53" s="33" t="s">
        <v>26</v>
      </c>
      <c r="D53" s="33" t="s">
        <v>40</v>
      </c>
      <c r="E53" s="36" t="s">
        <v>84</v>
      </c>
    </row>
    <row r="54" spans="1:5">
      <c r="A54" s="33" t="s">
        <v>30</v>
      </c>
      <c r="B54" s="39">
        <v>11</v>
      </c>
      <c r="C54" s="39">
        <v>29</v>
      </c>
      <c r="D54" s="39">
        <v>40</v>
      </c>
      <c r="E54" s="40">
        <f>GETPIVOTDATA("En Lubricantes Extranjeros cual utiliza",$A$52,"En Lubricantes Extranjeros cual utiliza","Amalie")/GETPIVOTDATA("En Lubricantes Extranjeros cual utiliza",$A$52)</f>
        <v>0.1</v>
      </c>
    </row>
    <row r="55" spans="1:5">
      <c r="A55" s="33" t="s">
        <v>54</v>
      </c>
      <c r="B55" s="39"/>
      <c r="C55" s="39">
        <v>1</v>
      </c>
      <c r="D55" s="39">
        <v>1</v>
      </c>
      <c r="E55" s="40">
        <f>GETPIVOTDATA("En Lubricantes Extranjeros cual utiliza",$A$52,"En Lubricantes Extranjeros cual utiliza","Castrol")/GETPIVOTDATA("En Lubricantes Extranjeros cual utiliza",$A$52)</f>
        <v>2.5000000000000001E-3</v>
      </c>
    </row>
    <row r="56" spans="1:5">
      <c r="A56" s="33" t="s">
        <v>53</v>
      </c>
      <c r="B56" s="39"/>
      <c r="C56" s="39">
        <v>1</v>
      </c>
      <c r="D56" s="39">
        <v>1</v>
      </c>
      <c r="E56" s="40">
        <f>GETPIVOTDATA("En Lubricantes Extranjeros cual utiliza",$A$52,"En Lubricantes Extranjeros cual utiliza","Chevron")/GETPIVOTDATA("En Lubricantes Extranjeros cual utiliza",$A$52)</f>
        <v>2.5000000000000001E-3</v>
      </c>
    </row>
    <row r="57" spans="1:5">
      <c r="A57" s="33" t="s">
        <v>32</v>
      </c>
      <c r="B57" s="39">
        <v>6</v>
      </c>
      <c r="C57" s="39">
        <v>12</v>
      </c>
      <c r="D57" s="39">
        <v>18</v>
      </c>
      <c r="E57" s="40">
        <f>GETPIVOTDATA("En Lubricantes Extranjeros cual utiliza",$A$52,"En Lubricantes Extranjeros cual utiliza","Esson")/GETPIVOTDATA("En Lubricantes Extranjeros cual utiliza",$A$52)</f>
        <v>4.4999999999999998E-2</v>
      </c>
    </row>
    <row r="58" spans="1:5">
      <c r="A58" s="33" t="s">
        <v>35</v>
      </c>
      <c r="B58" s="39"/>
      <c r="C58" s="39">
        <v>4</v>
      </c>
      <c r="D58" s="39">
        <v>4</v>
      </c>
      <c r="E58" s="40">
        <f>GETPIVOTDATA("En Lubricantes Extranjeros cual utiliza",$A$52,"En Lubricantes Extranjeros cual utiliza","Horse Power")/GETPIVOTDATA("En Lubricantes Extranjeros cual utiliza",$A$52)</f>
        <v>0.01</v>
      </c>
    </row>
    <row r="59" spans="1:5">
      <c r="A59" s="33" t="s">
        <v>31</v>
      </c>
      <c r="B59" s="39">
        <v>6</v>
      </c>
      <c r="C59" s="39">
        <v>42</v>
      </c>
      <c r="D59" s="39">
        <v>48</v>
      </c>
      <c r="E59" s="40">
        <f>GETPIVOTDATA("En Lubricantes Extranjeros cual utiliza",$A$52,"En Lubricantes Extranjeros cual utiliza","Kendall")/GETPIVOTDATA("En Lubricantes Extranjeros cual utiliza",$A$52)</f>
        <v>0.12</v>
      </c>
    </row>
    <row r="60" spans="1:5">
      <c r="A60" s="33" t="s">
        <v>33</v>
      </c>
      <c r="B60" s="39">
        <v>2</v>
      </c>
      <c r="C60" s="39">
        <v>18</v>
      </c>
      <c r="D60" s="39">
        <v>20</v>
      </c>
      <c r="E60" s="40">
        <f>GETPIVOTDATA("En Lubricantes Extranjeros cual utiliza",$A$52,"En Lubricantes Extranjeros cual utiliza","Mobil")/GETPIVOTDATA("En Lubricantes Extranjeros cual utiliza",$A$52)</f>
        <v>0.05</v>
      </c>
    </row>
    <row r="61" spans="1:5">
      <c r="A61" s="33" t="s">
        <v>24</v>
      </c>
      <c r="B61" s="39">
        <v>26</v>
      </c>
      <c r="C61" s="39">
        <v>102</v>
      </c>
      <c r="D61" s="39">
        <v>128</v>
      </c>
      <c r="E61" s="40">
        <f>GETPIVOTDATA("En Lubricantes Extranjeros cual utiliza",$A$52,"En Lubricantes Extranjeros cual utiliza","N/A")/GETPIVOTDATA("En Lubricantes Extranjeros cual utiliza",$A$52)</f>
        <v>0.32</v>
      </c>
    </row>
    <row r="62" spans="1:5">
      <c r="A62" s="33" t="s">
        <v>46</v>
      </c>
      <c r="B62" s="39"/>
      <c r="C62" s="39">
        <v>4</v>
      </c>
      <c r="D62" s="39">
        <v>4</v>
      </c>
      <c r="E62" s="40">
        <f>GETPIVOTDATA("En Lubricantes Extranjeros cual utiliza",$A$52,"En Lubricantes Extranjeros cual utiliza","PDV")/GETPIVOTDATA("En Lubricantes Extranjeros cual utiliza",$A$52)</f>
        <v>0.01</v>
      </c>
    </row>
    <row r="63" spans="1:5">
      <c r="A63" s="33" t="s">
        <v>23</v>
      </c>
      <c r="B63" s="39">
        <v>21</v>
      </c>
      <c r="C63" s="39">
        <v>95</v>
      </c>
      <c r="D63" s="39">
        <v>116</v>
      </c>
      <c r="E63" s="40">
        <f>GETPIVOTDATA("En Lubricantes Extranjeros cual utiliza",$A$52,"En Lubricantes Extranjeros cual utiliza","Penzoil")/GETPIVOTDATA("En Lubricantes Extranjeros cual utiliza",$A$52)</f>
        <v>0.28999999999999998</v>
      </c>
    </row>
    <row r="64" spans="1:5">
      <c r="A64" s="33" t="s">
        <v>27</v>
      </c>
      <c r="B64" s="39">
        <v>1</v>
      </c>
      <c r="C64" s="39">
        <v>19</v>
      </c>
      <c r="D64" s="39">
        <v>20</v>
      </c>
      <c r="E64" s="40">
        <f>GETPIVOTDATA("En Lubricantes Extranjeros cual utiliza",$A$52,"En Lubricantes Extranjeros cual utiliza","Terpel")/GETPIVOTDATA("En Lubricantes Extranjeros cual utiliza",$A$52)</f>
        <v>0.05</v>
      </c>
    </row>
    <row r="65" spans="1:5">
      <c r="A65" s="33" t="s">
        <v>40</v>
      </c>
      <c r="B65" s="39">
        <v>73</v>
      </c>
      <c r="C65" s="39">
        <v>327</v>
      </c>
      <c r="D65" s="39">
        <v>400</v>
      </c>
      <c r="E65" s="40">
        <f>SUM(E54:E64)</f>
        <v>1</v>
      </c>
    </row>
    <row r="85" spans="1:5">
      <c r="A85" s="27" t="s">
        <v>60</v>
      </c>
      <c r="B85" s="27"/>
      <c r="C85" s="27"/>
    </row>
    <row r="86" spans="1:5">
      <c r="A86" s="15" t="s">
        <v>42</v>
      </c>
      <c r="B86" s="23"/>
      <c r="C86" s="18"/>
    </row>
    <row r="87" spans="1:5">
      <c r="A87" s="15" t="s">
        <v>3</v>
      </c>
      <c r="B87" s="15" t="s">
        <v>7</v>
      </c>
      <c r="C87" s="18" t="s">
        <v>44</v>
      </c>
    </row>
    <row r="88" spans="1:5">
      <c r="A88" s="33" t="s">
        <v>22</v>
      </c>
      <c r="B88" s="33">
        <v>3000</v>
      </c>
      <c r="C88" s="39">
        <v>5</v>
      </c>
      <c r="D88" s="40">
        <f>GETPIVOTDATA("1. ¿Al momento de elegir un Lubricante para su vehiculo cual prefiere?",$A$86,"1. ¿Al momento de elegir un Lubricante para su vehiculo cual prefiere?","Extranjero","3. ¿Cuántos kilòmetros recorre en promedio su vehiculo con el aceite lubricante que usted utiliza?",3000)/GETPIVOTDATA("1. ¿Al momento de elegir un Lubricante para su vehiculo cual prefiere?",$A$86)</f>
        <v>1.2500000000000001E-2</v>
      </c>
      <c r="E88" s="33"/>
    </row>
    <row r="89" spans="1:5">
      <c r="A89" s="33"/>
      <c r="B89" s="33">
        <v>3500</v>
      </c>
      <c r="C89" s="39">
        <v>1</v>
      </c>
      <c r="D89" s="40">
        <f>GETPIVOTDATA("1. ¿Al momento de elegir un Lubricante para su vehiculo cual prefiere?",$A$86,"1. ¿Al momento de elegir un Lubricante para su vehiculo cual prefiere?","Extranjero","3. ¿Cuántos kilòmetros recorre en promedio su vehiculo con el aceite lubricante que usted utiliza?",3500)/GETPIVOTDATA("1. ¿Al momento de elegir un Lubricante para su vehiculo cual prefiere?",$A$86)</f>
        <v>2.5000000000000001E-3</v>
      </c>
      <c r="E89" s="33"/>
    </row>
    <row r="90" spans="1:5">
      <c r="A90" s="33"/>
      <c r="B90" s="33">
        <v>4000</v>
      </c>
      <c r="C90" s="39">
        <v>13</v>
      </c>
      <c r="D90" s="40">
        <f>GETPIVOTDATA("1. ¿Al momento de elegir un Lubricante para su vehiculo cual prefiere?",$A$86,"1. ¿Al momento de elegir un Lubricante para su vehiculo cual prefiere?","Extranjero","3. ¿Cuántos kilòmetros recorre en promedio su vehiculo con el aceite lubricante que usted utiliza?",4000)/GETPIVOTDATA("1. ¿Al momento de elegir un Lubricante para su vehiculo cual prefiere?",$A$86)</f>
        <v>3.2500000000000001E-2</v>
      </c>
      <c r="E90" s="33"/>
    </row>
    <row r="91" spans="1:5">
      <c r="A91" s="33"/>
      <c r="B91" s="33">
        <v>4500</v>
      </c>
      <c r="C91" s="39">
        <v>1</v>
      </c>
      <c r="D91" s="40">
        <f>GETPIVOTDATA("1. ¿Al momento de elegir un Lubricante para su vehiculo cual prefiere?",$A$86,"1. ¿Al momento de elegir un Lubricante para su vehiculo cual prefiere?","Extranjero","3. ¿Cuántos kilòmetros recorre en promedio su vehiculo con el aceite lubricante que usted utiliza?",4500)/GETPIVOTDATA("1. ¿Al momento de elegir un Lubricante para su vehiculo cual prefiere?",$A$86)</f>
        <v>2.5000000000000001E-3</v>
      </c>
      <c r="E91" s="33"/>
    </row>
    <row r="92" spans="1:5">
      <c r="A92" s="33"/>
      <c r="B92" s="33">
        <v>5000</v>
      </c>
      <c r="C92" s="39">
        <v>200</v>
      </c>
      <c r="D92" s="40">
        <f>GETPIVOTDATA("1. ¿Al momento de elegir un Lubricante para su vehiculo cual prefiere?",$A$86,"1. ¿Al momento de elegir un Lubricante para su vehiculo cual prefiere?","Extranjero","3. ¿Cuántos kilòmetros recorre en promedio su vehiculo con el aceite lubricante que usted utiliza?",5000)/GETPIVOTDATA("1. ¿Al momento de elegir un Lubricante para su vehiculo cual prefiere?",$A$86)</f>
        <v>0.5</v>
      </c>
      <c r="E92" s="33"/>
    </row>
    <row r="93" spans="1:5">
      <c r="A93" s="33"/>
      <c r="B93" s="33">
        <v>6000</v>
      </c>
      <c r="C93" s="39">
        <v>29</v>
      </c>
      <c r="D93" s="40">
        <f>GETPIVOTDATA("1. ¿Al momento de elegir un Lubricante para su vehiculo cual prefiere?",$A$86,"1. ¿Al momento de elegir un Lubricante para su vehiculo cual prefiere?","Extranjero","3. ¿Cuántos kilòmetros recorre en promedio su vehiculo con el aceite lubricante que usted utiliza?",6000)/GETPIVOTDATA("1. ¿Al momento de elegir un Lubricante para su vehiculo cual prefiere?",$A$86)</f>
        <v>7.2499999999999995E-2</v>
      </c>
      <c r="E93" s="33"/>
    </row>
    <row r="94" spans="1:5">
      <c r="A94" s="33"/>
      <c r="B94" s="33">
        <v>7000</v>
      </c>
      <c r="C94" s="39">
        <v>1</v>
      </c>
      <c r="D94" s="40">
        <f>GETPIVOTDATA("1. ¿Al momento de elegir un Lubricante para su vehiculo cual prefiere?",$A$86,"1. ¿Al momento de elegir un Lubricante para su vehiculo cual prefiere?","Extranjero","3. ¿Cuántos kilòmetros recorre en promedio su vehiculo con el aceite lubricante que usted utiliza?",7000)/GETPIVOTDATA("1. ¿Al momento de elegir un Lubricante para su vehiculo cual prefiere?",$A$86)</f>
        <v>2.5000000000000001E-3</v>
      </c>
      <c r="E94" s="33"/>
    </row>
    <row r="95" spans="1:5">
      <c r="A95" s="33" t="s">
        <v>56</v>
      </c>
      <c r="B95" s="33"/>
      <c r="C95" s="39">
        <v>250</v>
      </c>
      <c r="D95" s="41">
        <f>SUM(D88:D94)</f>
        <v>0.625</v>
      </c>
      <c r="E95" s="40">
        <f>GETPIVOTDATA("1. ¿Al momento de elegir un Lubricante para su vehiculo cual prefiere?",$A$86,"1. ¿Al momento de elegir un Lubricante para su vehiculo cual prefiere?","Extranjero")/GETPIVOTDATA("1. ¿Al momento de elegir un Lubricante para su vehiculo cual prefiere?",$A$86)</f>
        <v>0.625</v>
      </c>
    </row>
    <row r="96" spans="1:5">
      <c r="A96" s="33" t="s">
        <v>28</v>
      </c>
      <c r="B96" s="33">
        <v>5000</v>
      </c>
      <c r="C96" s="39">
        <v>21</v>
      </c>
      <c r="D96" s="42">
        <f>GETPIVOTDATA("1. ¿Al momento de elegir un Lubricante para su vehiculo cual prefiere?",$A$86,"1. ¿Al momento de elegir un Lubricante para su vehiculo cual prefiere?","Indiferente","3. ¿Cuántos kilòmetros recorre en promedio su vehiculo con el aceite lubricante que usted utiliza?",5000)/GETPIVOTDATA("1. ¿Al momento de elegir un Lubricante para su vehiculo cual prefiere?",$A$86)</f>
        <v>5.2499999999999998E-2</v>
      </c>
      <c r="E96" s="33"/>
    </row>
    <row r="97" spans="1:5">
      <c r="A97" s="33" t="s">
        <v>57</v>
      </c>
      <c r="B97" s="33"/>
      <c r="C97" s="39">
        <v>21</v>
      </c>
      <c r="D97" s="33"/>
      <c r="E97" s="40">
        <f>GETPIVOTDATA("1. ¿Al momento de elegir un Lubricante para su vehiculo cual prefiere?",$A$86,"1. ¿Al momento de elegir un Lubricante para su vehiculo cual prefiere?","Indiferente")/GETPIVOTDATA("1. ¿Al momento de elegir un Lubricante para su vehiculo cual prefiere?",$A$86)</f>
        <v>5.2499999999999998E-2</v>
      </c>
    </row>
    <row r="98" spans="1:5">
      <c r="A98" s="33" t="s">
        <v>37</v>
      </c>
      <c r="B98" s="33">
        <v>2500</v>
      </c>
      <c r="C98" s="39">
        <v>2</v>
      </c>
      <c r="D98" s="40">
        <f>GETPIVOTDATA("1. ¿Al momento de elegir un Lubricante para su vehiculo cual prefiere?",$A$86,"1. ¿Al momento de elegir un Lubricante para su vehiculo cual prefiere?","Nacional","3. ¿Cuántos kilòmetros recorre en promedio su vehiculo con el aceite lubricante que usted utiliza?",2500)/GETPIVOTDATA("1. ¿Al momento de elegir un Lubricante para su vehiculo cual prefiere?",$A$86)</f>
        <v>5.0000000000000001E-3</v>
      </c>
      <c r="E98" s="33"/>
    </row>
    <row r="99" spans="1:5">
      <c r="A99" s="33"/>
      <c r="B99" s="33">
        <v>3000</v>
      </c>
      <c r="C99" s="39">
        <v>43</v>
      </c>
      <c r="D99" s="40">
        <f>GETPIVOTDATA("1. ¿Al momento de elegir un Lubricante para su vehiculo cual prefiere?",$A$86,"1. ¿Al momento de elegir un Lubricante para su vehiculo cual prefiere?","Nacional","3. ¿Cuántos kilòmetros recorre en promedio su vehiculo con el aceite lubricante que usted utiliza?",3000)/GETPIVOTDATA("1. ¿Al momento de elegir un Lubricante para su vehiculo cual prefiere?",$A$86)</f>
        <v>0.1075</v>
      </c>
      <c r="E99" s="33"/>
    </row>
    <row r="100" spans="1:5">
      <c r="A100" s="33"/>
      <c r="B100" s="33">
        <v>3500</v>
      </c>
      <c r="C100" s="39">
        <v>1</v>
      </c>
      <c r="D100" s="40">
        <f>GETPIVOTDATA("1. ¿Al momento de elegir un Lubricante para su vehiculo cual prefiere?",$A$86,"1. ¿Al momento de elegir un Lubricante para su vehiculo cual prefiere?","Nacional","3. ¿Cuántos kilòmetros recorre en promedio su vehiculo con el aceite lubricante que usted utiliza?",3500)/GETPIVOTDATA("1. ¿Al momento de elegir un Lubricante para su vehiculo cual prefiere?",$A$86)</f>
        <v>2.5000000000000001E-3</v>
      </c>
      <c r="E100" s="33"/>
    </row>
    <row r="101" spans="1:5">
      <c r="A101" s="33"/>
      <c r="B101" s="33">
        <v>4000</v>
      </c>
      <c r="C101" s="39">
        <v>34</v>
      </c>
      <c r="D101" s="40">
        <f>GETPIVOTDATA("1. ¿Al momento de elegir un Lubricante para su vehiculo cual prefiere?",$A$86,"1. ¿Al momento de elegir un Lubricante para su vehiculo cual prefiere?","Nacional","3. ¿Cuántos kilòmetros recorre en promedio su vehiculo con el aceite lubricante que usted utiliza?",4000)/GETPIVOTDATA("1. ¿Al momento de elegir un Lubricante para su vehiculo cual prefiere?",$A$86)</f>
        <v>8.5000000000000006E-2</v>
      </c>
      <c r="E101" s="33"/>
    </row>
    <row r="102" spans="1:5">
      <c r="A102" s="33"/>
      <c r="B102" s="33">
        <v>5000</v>
      </c>
      <c r="C102" s="39">
        <v>48</v>
      </c>
      <c r="D102" s="40">
        <f>GETPIVOTDATA("1. ¿Al momento de elegir un Lubricante para su vehiculo cual prefiere?",$A$86,"1. ¿Al momento de elegir un Lubricante para su vehiculo cual prefiere?","Nacional","3. ¿Cuántos kilòmetros recorre en promedio su vehiculo con el aceite lubricante que usted utiliza?",5000)/GETPIVOTDATA("1. ¿Al momento de elegir un Lubricante para su vehiculo cual prefiere?",$A$86)</f>
        <v>0.12</v>
      </c>
      <c r="E102" s="33"/>
    </row>
    <row r="103" spans="1:5">
      <c r="A103" s="33"/>
      <c r="B103" s="33">
        <v>7000</v>
      </c>
      <c r="C103" s="39">
        <v>1</v>
      </c>
      <c r="D103" s="40">
        <f>GETPIVOTDATA("1. ¿Al momento de elegir un Lubricante para su vehiculo cual prefiere?",$A$86,"1. ¿Al momento de elegir un Lubricante para su vehiculo cual prefiere?","Nacional","3. ¿Cuántos kilòmetros recorre en promedio su vehiculo con el aceite lubricante que usted utiliza?",7000)/GETPIVOTDATA("1. ¿Al momento de elegir un Lubricante para su vehiculo cual prefiere?",$A$86)</f>
        <v>2.5000000000000001E-3</v>
      </c>
      <c r="E103" s="33"/>
    </row>
    <row r="104" spans="1:5">
      <c r="A104" s="33" t="s">
        <v>58</v>
      </c>
      <c r="B104" s="33"/>
      <c r="C104" s="39">
        <v>129</v>
      </c>
      <c r="D104" s="43">
        <f>SUM(D98:D103)</f>
        <v>0.32250000000000001</v>
      </c>
      <c r="E104" s="40">
        <f>GETPIVOTDATA("1. ¿Al momento de elegir un Lubricante para su vehiculo cual prefiere?",$A$86,"1. ¿Al momento de elegir un Lubricante para su vehiculo cual prefiere?","Nacional")/GETPIVOTDATA("1. ¿Al momento de elegir un Lubricante para su vehiculo cual prefiere?",$A$86)</f>
        <v>0.32250000000000001</v>
      </c>
    </row>
    <row r="105" spans="1:5">
      <c r="A105" s="33" t="s">
        <v>40</v>
      </c>
      <c r="B105" s="33"/>
      <c r="C105" s="39">
        <v>400</v>
      </c>
      <c r="D105" s="33"/>
      <c r="E105" s="40">
        <f>SUM(E95:E104)</f>
        <v>1</v>
      </c>
    </row>
    <row r="126" spans="1:3" ht="15.75">
      <c r="A126" s="53" t="s">
        <v>87</v>
      </c>
      <c r="B126" s="53"/>
      <c r="C126" s="53"/>
    </row>
    <row r="128" spans="1:3">
      <c r="A128" s="15" t="s">
        <v>41</v>
      </c>
      <c r="B128" s="23"/>
      <c r="C128" s="18"/>
    </row>
    <row r="129" spans="1:3">
      <c r="A129" s="15" t="s">
        <v>9</v>
      </c>
      <c r="B129" s="15" t="s">
        <v>1</v>
      </c>
      <c r="C129" s="18" t="s">
        <v>44</v>
      </c>
    </row>
    <row r="130" spans="1:3">
      <c r="A130" s="14" t="s">
        <v>9</v>
      </c>
      <c r="B130" s="14" t="s">
        <v>21</v>
      </c>
      <c r="C130" s="19">
        <v>56</v>
      </c>
    </row>
    <row r="131" spans="1:3">
      <c r="A131" s="25"/>
      <c r="B131" s="16" t="s">
        <v>26</v>
      </c>
      <c r="C131" s="20">
        <v>192</v>
      </c>
    </row>
    <row r="132" spans="1:3">
      <c r="A132" s="14" t="s">
        <v>62</v>
      </c>
      <c r="B132" s="23"/>
      <c r="C132" s="19">
        <v>248</v>
      </c>
    </row>
    <row r="133" spans="1:3">
      <c r="A133" s="17" t="s">
        <v>40</v>
      </c>
      <c r="B133" s="26"/>
      <c r="C133" s="21">
        <v>248</v>
      </c>
    </row>
    <row r="134" spans="1:3">
      <c r="A134" s="31"/>
      <c r="B134" s="31"/>
      <c r="C134" s="32"/>
    </row>
    <row r="135" spans="1:3">
      <c r="A135" s="15" t="s">
        <v>41</v>
      </c>
      <c r="B135" s="23"/>
      <c r="C135" s="18"/>
    </row>
    <row r="136" spans="1:3">
      <c r="A136" s="15" t="s">
        <v>10</v>
      </c>
      <c r="B136" s="15" t="s">
        <v>1</v>
      </c>
      <c r="C136" s="18" t="s">
        <v>44</v>
      </c>
    </row>
    <row r="137" spans="1:3">
      <c r="A137" s="14" t="s">
        <v>10</v>
      </c>
      <c r="B137" s="14" t="s">
        <v>21</v>
      </c>
      <c r="C137" s="19">
        <v>70</v>
      </c>
    </row>
    <row r="138" spans="1:3">
      <c r="A138" s="25"/>
      <c r="B138" s="16" t="s">
        <v>26</v>
      </c>
      <c r="C138" s="20">
        <v>298</v>
      </c>
    </row>
    <row r="139" spans="1:3">
      <c r="A139" s="14" t="s">
        <v>61</v>
      </c>
      <c r="B139" s="23"/>
      <c r="C139" s="19">
        <v>368</v>
      </c>
    </row>
    <row r="140" spans="1:3">
      <c r="A140" s="17" t="s">
        <v>40</v>
      </c>
      <c r="B140" s="26"/>
      <c r="C140" s="21">
        <v>368</v>
      </c>
    </row>
    <row r="142" spans="1:3">
      <c r="A142" s="15" t="s">
        <v>41</v>
      </c>
      <c r="B142" s="23"/>
      <c r="C142" s="18"/>
    </row>
    <row r="143" spans="1:3">
      <c r="A143" s="15" t="s">
        <v>11</v>
      </c>
      <c r="B143" s="15" t="s">
        <v>1</v>
      </c>
      <c r="C143" s="18" t="s">
        <v>44</v>
      </c>
    </row>
    <row r="144" spans="1:3">
      <c r="A144" s="14" t="s">
        <v>11</v>
      </c>
      <c r="B144" s="14" t="s">
        <v>21</v>
      </c>
      <c r="C144" s="19">
        <v>31</v>
      </c>
    </row>
    <row r="145" spans="1:3">
      <c r="A145" s="25"/>
      <c r="B145" s="16" t="s">
        <v>26</v>
      </c>
      <c r="C145" s="20">
        <v>109</v>
      </c>
    </row>
    <row r="146" spans="1:3">
      <c r="A146" s="14" t="s">
        <v>63</v>
      </c>
      <c r="B146" s="23"/>
      <c r="C146" s="19">
        <v>140</v>
      </c>
    </row>
    <row r="147" spans="1:3">
      <c r="A147" s="17" t="s">
        <v>40</v>
      </c>
      <c r="B147" s="26"/>
      <c r="C147" s="21">
        <v>140</v>
      </c>
    </row>
    <row r="148" spans="1:3">
      <c r="A148" s="31"/>
      <c r="B148" s="31"/>
      <c r="C148" s="32"/>
    </row>
    <row r="149" spans="1:3">
      <c r="A149" s="15" t="s">
        <v>41</v>
      </c>
      <c r="B149" s="23"/>
      <c r="C149" s="18"/>
    </row>
    <row r="150" spans="1:3">
      <c r="A150" s="15" t="s">
        <v>12</v>
      </c>
      <c r="B150" s="15" t="s">
        <v>1</v>
      </c>
      <c r="C150" s="18" t="s">
        <v>44</v>
      </c>
    </row>
    <row r="151" spans="1:3">
      <c r="A151" s="14" t="s">
        <v>12</v>
      </c>
      <c r="B151" s="14" t="s">
        <v>21</v>
      </c>
      <c r="C151" s="19">
        <v>27</v>
      </c>
    </row>
    <row r="152" spans="1:3">
      <c r="A152" s="25"/>
      <c r="B152" s="16" t="s">
        <v>26</v>
      </c>
      <c r="C152" s="20">
        <v>117</v>
      </c>
    </row>
    <row r="153" spans="1:3">
      <c r="A153" s="14" t="s">
        <v>64</v>
      </c>
      <c r="B153" s="23"/>
      <c r="C153" s="19">
        <v>144</v>
      </c>
    </row>
    <row r="154" spans="1:3">
      <c r="A154" s="17" t="s">
        <v>40</v>
      </c>
      <c r="B154" s="26"/>
      <c r="C154" s="21">
        <v>144</v>
      </c>
    </row>
    <row r="155" spans="1:3">
      <c r="A155" s="31"/>
      <c r="B155" s="31"/>
      <c r="C155" s="32"/>
    </row>
    <row r="156" spans="1:3">
      <c r="A156" s="15" t="s">
        <v>41</v>
      </c>
      <c r="B156" s="23"/>
      <c r="C156" s="18"/>
    </row>
    <row r="157" spans="1:3">
      <c r="A157" s="15" t="s">
        <v>13</v>
      </c>
      <c r="B157" s="15" t="s">
        <v>1</v>
      </c>
      <c r="C157" s="18" t="s">
        <v>44</v>
      </c>
    </row>
    <row r="158" spans="1:3">
      <c r="A158" s="14" t="s">
        <v>13</v>
      </c>
      <c r="B158" s="14" t="s">
        <v>21</v>
      </c>
      <c r="C158" s="19">
        <v>21</v>
      </c>
    </row>
    <row r="159" spans="1:3">
      <c r="A159" s="25"/>
      <c r="B159" s="16" t="s">
        <v>26</v>
      </c>
      <c r="C159" s="20">
        <v>56</v>
      </c>
    </row>
    <row r="160" spans="1:3">
      <c r="A160" s="14" t="s">
        <v>65</v>
      </c>
      <c r="B160" s="23"/>
      <c r="C160" s="19">
        <v>77</v>
      </c>
    </row>
    <row r="161" spans="1:3">
      <c r="A161" s="17" t="s">
        <v>40</v>
      </c>
      <c r="B161" s="26"/>
      <c r="C161" s="21">
        <v>77</v>
      </c>
    </row>
    <row r="163" spans="1:3">
      <c r="A163" s="15" t="s">
        <v>41</v>
      </c>
      <c r="B163" s="23"/>
      <c r="C163" s="18"/>
    </row>
    <row r="164" spans="1:3">
      <c r="A164" s="15" t="s">
        <v>1</v>
      </c>
      <c r="B164" s="15" t="s">
        <v>14</v>
      </c>
      <c r="C164" s="18" t="s">
        <v>44</v>
      </c>
    </row>
    <row r="165" spans="1:3">
      <c r="A165" s="14" t="s">
        <v>26</v>
      </c>
      <c r="B165" s="14" t="s">
        <v>51</v>
      </c>
      <c r="C165" s="19">
        <v>1</v>
      </c>
    </row>
    <row r="166" spans="1:3">
      <c r="A166" s="25"/>
      <c r="B166" s="16" t="s">
        <v>52</v>
      </c>
      <c r="C166" s="20">
        <v>1</v>
      </c>
    </row>
    <row r="167" spans="1:3">
      <c r="A167" s="14" t="s">
        <v>55</v>
      </c>
      <c r="B167" s="23"/>
      <c r="C167" s="19">
        <v>2</v>
      </c>
    </row>
    <row r="168" spans="1:3">
      <c r="A168" s="17" t="s">
        <v>40</v>
      </c>
      <c r="B168" s="26"/>
      <c r="C168" s="21">
        <v>2</v>
      </c>
    </row>
    <row r="171" spans="1:3">
      <c r="A171" s="33" t="s">
        <v>79</v>
      </c>
      <c r="B171" s="33" t="s">
        <v>80</v>
      </c>
      <c r="C171" s="33" t="s">
        <v>84</v>
      </c>
    </row>
    <row r="172" spans="1:3">
      <c r="A172" s="33" t="s">
        <v>9</v>
      </c>
      <c r="B172" s="33">
        <f>GETPIVOTDATA("Genero",$A$128)</f>
        <v>248</v>
      </c>
      <c r="C172" s="44">
        <f t="shared" ref="C172:C177" si="0">B172/$B$178</f>
        <v>0.25331971399387132</v>
      </c>
    </row>
    <row r="173" spans="1:3">
      <c r="A173" s="33" t="s">
        <v>10</v>
      </c>
      <c r="B173" s="33">
        <f>GETPIVOTDATA("Genero",$A$135)</f>
        <v>368</v>
      </c>
      <c r="C173" s="44">
        <f t="shared" si="0"/>
        <v>0.37589376915219613</v>
      </c>
    </row>
    <row r="174" spans="1:3">
      <c r="A174" s="33" t="s">
        <v>11</v>
      </c>
      <c r="B174" s="33">
        <f>GETPIVOTDATA("Genero",$A$142)</f>
        <v>140</v>
      </c>
      <c r="C174" s="44">
        <f t="shared" si="0"/>
        <v>0.14300306435137897</v>
      </c>
    </row>
    <row r="175" spans="1:3">
      <c r="A175" s="33" t="s">
        <v>88</v>
      </c>
      <c r="B175" s="33">
        <f>GETPIVOTDATA("Genero",$A$149)</f>
        <v>144</v>
      </c>
      <c r="C175" s="44">
        <f t="shared" si="0"/>
        <v>0.14708886618998979</v>
      </c>
    </row>
    <row r="176" spans="1:3">
      <c r="A176" s="33" t="s">
        <v>89</v>
      </c>
      <c r="B176" s="33">
        <f>GETPIVOTDATA("Genero",$A$156)</f>
        <v>77</v>
      </c>
      <c r="C176" s="44">
        <f t="shared" si="0"/>
        <v>7.8651685393258425E-2</v>
      </c>
    </row>
    <row r="177" spans="1:3">
      <c r="A177" s="33" t="s">
        <v>90</v>
      </c>
      <c r="B177" s="33">
        <f>GETPIVOTDATA("Genero",$A$163)</f>
        <v>2</v>
      </c>
      <c r="C177" s="44">
        <f t="shared" si="0"/>
        <v>2.0429009193054137E-3</v>
      </c>
    </row>
    <row r="178" spans="1:3">
      <c r="A178" s="36" t="s">
        <v>44</v>
      </c>
      <c r="B178" s="33">
        <f>SUM(B172:B177)</f>
        <v>979</v>
      </c>
      <c r="C178" s="44">
        <f>SUM(C172:C177)</f>
        <v>0.99999999999999989</v>
      </c>
    </row>
    <row r="179" spans="1:3">
      <c r="A179" s="31"/>
      <c r="B179" s="31"/>
    </row>
    <row r="198" spans="1:3">
      <c r="A198" s="15" t="s">
        <v>66</v>
      </c>
      <c r="B198" s="18"/>
    </row>
    <row r="199" spans="1:3">
      <c r="A199" s="38" t="s">
        <v>15</v>
      </c>
      <c r="B199" s="33" t="s">
        <v>44</v>
      </c>
      <c r="C199" s="33" t="s">
        <v>91</v>
      </c>
    </row>
    <row r="200" spans="1:3">
      <c r="A200" s="33" t="s">
        <v>36</v>
      </c>
      <c r="B200" s="39">
        <v>37</v>
      </c>
      <c r="C200" s="40">
        <f>GETPIVOTDATA("5. ¿Si saldria al mercado un nuevo Aceite de Lubricante que le proporcione una mayor duracion en l kilometraje, estaria dispuesto a utilizarlo?",$A$198,"5. ¿Si saldria al mercado un nuevo Aceite de Lubricante que le proporcione una mayor duracion en l kilometraje, estaria dispuesto a utilizarlo?","NO")/GETPIVOTDATA("5. ¿Si saldria al mercado un nuevo Aceite de Lubricante que le proporcione una mayor duracion en l kilometraje, estaria dispuesto a utilizarlo?",$A$198)</f>
        <v>9.2499999999999999E-2</v>
      </c>
    </row>
    <row r="201" spans="1:3">
      <c r="A201" s="33" t="s">
        <v>25</v>
      </c>
      <c r="B201" s="39">
        <v>363</v>
      </c>
      <c r="C201" s="40">
        <f>GETPIVOTDATA("5. ¿Si saldria al mercado un nuevo Aceite de Lubricante que le proporcione una mayor duracion en l kilometraje, estaria dispuesto a utilizarlo?",$A$198,"5. ¿Si saldria al mercado un nuevo Aceite de Lubricante que le proporcione una mayor duracion en l kilometraje, estaria dispuesto a utilizarlo?","SI")/GETPIVOTDATA("5. ¿Si saldria al mercado un nuevo Aceite de Lubricante que le proporcione una mayor duracion en l kilometraje, estaria dispuesto a utilizarlo?",$A$198)</f>
        <v>0.90749999999999997</v>
      </c>
    </row>
    <row r="202" spans="1:3">
      <c r="A202" s="33" t="s">
        <v>40</v>
      </c>
      <c r="B202" s="39">
        <v>400</v>
      </c>
      <c r="C202" s="35">
        <f>SUM(C200:C201)</f>
        <v>1</v>
      </c>
    </row>
    <row r="203" spans="1:3">
      <c r="A203" s="31"/>
      <c r="B203" s="32"/>
      <c r="C203" s="45"/>
    </row>
    <row r="204" spans="1:3">
      <c r="A204" s="31"/>
      <c r="B204" s="32"/>
      <c r="C204" s="45"/>
    </row>
    <row r="205" spans="1:3">
      <c r="A205" s="31"/>
      <c r="B205" s="32"/>
      <c r="C205" s="45"/>
    </row>
    <row r="206" spans="1:3">
      <c r="A206" s="31"/>
      <c r="B206" s="32"/>
      <c r="C206" s="45"/>
    </row>
    <row r="207" spans="1:3">
      <c r="A207" s="31"/>
      <c r="B207" s="32"/>
      <c r="C207" s="45"/>
    </row>
    <row r="208" spans="1:3">
      <c r="A208" s="31"/>
      <c r="B208" s="32"/>
      <c r="C208" s="45"/>
    </row>
    <row r="209" spans="1:4">
      <c r="A209" s="31"/>
      <c r="B209" s="32"/>
      <c r="C209" s="45"/>
    </row>
    <row r="210" spans="1:4">
      <c r="A210" s="31"/>
      <c r="B210" s="32"/>
      <c r="C210" s="45"/>
    </row>
    <row r="211" spans="1:4">
      <c r="A211" s="31"/>
      <c r="B211" s="32"/>
      <c r="C211" s="45"/>
    </row>
    <row r="212" spans="1:4">
      <c r="A212" s="31"/>
      <c r="B212" s="32"/>
      <c r="C212" s="45"/>
    </row>
    <row r="213" spans="1:4">
      <c r="A213" s="31"/>
      <c r="B213" s="32"/>
      <c r="C213" s="45"/>
    </row>
    <row r="214" spans="1:4">
      <c r="A214" s="31"/>
      <c r="B214" s="32"/>
      <c r="C214" s="45"/>
    </row>
    <row r="215" spans="1:4">
      <c r="A215" s="31"/>
      <c r="B215" s="32"/>
      <c r="C215" s="45"/>
    </row>
    <row r="216" spans="1:4">
      <c r="A216" s="31"/>
      <c r="B216" s="32"/>
      <c r="C216" s="45"/>
    </row>
    <row r="217" spans="1:4">
      <c r="A217" s="31"/>
      <c r="B217" s="32"/>
      <c r="C217" s="45"/>
    </row>
    <row r="221" spans="1:4">
      <c r="A221" s="15" t="s">
        <v>67</v>
      </c>
      <c r="B221" s="18"/>
    </row>
    <row r="222" spans="1:4">
      <c r="A222" s="38" t="s">
        <v>16</v>
      </c>
      <c r="B222" s="33" t="s">
        <v>44</v>
      </c>
      <c r="C222" s="33" t="s">
        <v>84</v>
      </c>
    </row>
    <row r="223" spans="1:4">
      <c r="A223" s="33" t="s">
        <v>47</v>
      </c>
      <c r="B223" s="39">
        <v>143</v>
      </c>
      <c r="C223" s="40">
        <f>GETPIVOTDATA("6. ¿Cuánto estaria dispuesto a pagar por el?",$A$221,"6. ¿Cuánto estaria dispuesto a pagar por el?","20 a 23")/GETPIVOTDATA("6. ¿Cuánto estaria dispuesto a pagar por el?",$A$221)</f>
        <v>0.39393939393939392</v>
      </c>
      <c r="D223" s="34"/>
    </row>
    <row r="224" spans="1:4">
      <c r="A224" s="33" t="s">
        <v>45</v>
      </c>
      <c r="B224" s="39">
        <v>216</v>
      </c>
      <c r="C224" s="40">
        <f>GETPIVOTDATA("6. ¿Cuánto estaria dispuesto a pagar por el?",$A$221,"6. ¿Cuánto estaria dispuesto a pagar por el?","23 a 26")/GETPIVOTDATA("6. ¿Cuánto estaria dispuesto a pagar por el?",$A$221)</f>
        <v>0.5950413223140496</v>
      </c>
      <c r="D224" s="34"/>
    </row>
    <row r="225" spans="1:4">
      <c r="A225" s="33" t="s">
        <v>48</v>
      </c>
      <c r="B225" s="39">
        <v>4</v>
      </c>
      <c r="C225" s="40">
        <f>GETPIVOTDATA("6. ¿Cuánto estaria dispuesto a pagar por el?",$A$221,"6. ¿Cuánto estaria dispuesto a pagar por el?","26 a 29")/GETPIVOTDATA("6. ¿Cuánto estaria dispuesto a pagar por el?",$A$221)</f>
        <v>1.1019283746556474E-2</v>
      </c>
      <c r="D225" s="34"/>
    </row>
    <row r="226" spans="1:4">
      <c r="A226" s="33" t="s">
        <v>40</v>
      </c>
      <c r="B226" s="39">
        <v>363</v>
      </c>
      <c r="C226" s="35">
        <f>SUM(C223:C225)</f>
        <v>1</v>
      </c>
    </row>
    <row r="229" spans="1:4">
      <c r="D229" s="34"/>
    </row>
    <row r="245" spans="1:3">
      <c r="A245" t="s">
        <v>92</v>
      </c>
    </row>
    <row r="246" spans="1:3">
      <c r="A246" s="15" t="s">
        <v>68</v>
      </c>
      <c r="B246" s="18"/>
    </row>
    <row r="247" spans="1:3">
      <c r="A247" s="38" t="s">
        <v>18</v>
      </c>
      <c r="B247" s="18" t="s">
        <v>44</v>
      </c>
      <c r="C247" s="33" t="s">
        <v>84</v>
      </c>
    </row>
    <row r="248" spans="1:3">
      <c r="A248" s="33" t="s">
        <v>69</v>
      </c>
      <c r="B248" s="39">
        <v>41</v>
      </c>
      <c r="C248" s="44">
        <f>GETPIVOTDATA("Intervalos mas largos de tiempo entre cambios de aceite",$A$246,"Intervalos mas largos de tiempo entre cambios de aceite","Importante")/GETPIVOTDATA("Intervalos mas largos de tiempo entre cambios de aceite",$A$246)</f>
        <v>0.11294765840220386</v>
      </c>
    </row>
    <row r="249" spans="1:3">
      <c r="A249" s="33" t="s">
        <v>71</v>
      </c>
      <c r="B249" s="39">
        <v>1</v>
      </c>
      <c r="C249" s="44">
        <f>GETPIVOTDATA("Intervalos mas largos de tiempo entre cambios de aceite",$A$246,"Intervalos mas largos de tiempo entre cambios de aceite","Medianamente Importancia")/GETPIVOTDATA("Intervalos mas largos de tiempo entre cambios de aceite",$A$246)</f>
        <v>2.7548209366391185E-3</v>
      </c>
    </row>
    <row r="250" spans="1:3">
      <c r="A250" s="33" t="s">
        <v>70</v>
      </c>
      <c r="B250" s="39">
        <v>321</v>
      </c>
      <c r="C250" s="44">
        <f>GETPIVOTDATA("Intervalos mas largos de tiempo entre cambios de aceite",$A$246,"Intervalos mas largos de tiempo entre cambios de aceite","Muy Importante")/GETPIVOTDATA("Intervalos mas largos de tiempo entre cambios de aceite",$A$246)</f>
        <v>0.88429752066115708</v>
      </c>
    </row>
    <row r="251" spans="1:3">
      <c r="A251" s="33" t="s">
        <v>40</v>
      </c>
      <c r="B251" s="39">
        <v>363</v>
      </c>
      <c r="C251" s="44">
        <f>SUM(C248:C250)</f>
        <v>1</v>
      </c>
    </row>
    <row r="252" spans="1:3">
      <c r="A252" s="31"/>
      <c r="B252" s="32"/>
      <c r="C252" s="46"/>
    </row>
    <row r="253" spans="1:3">
      <c r="A253" s="31"/>
      <c r="B253" s="32"/>
      <c r="C253" s="46"/>
    </row>
    <row r="254" spans="1:3">
      <c r="A254" s="31"/>
      <c r="B254" s="32"/>
      <c r="C254" s="46"/>
    </row>
    <row r="255" spans="1:3">
      <c r="A255" s="31"/>
      <c r="B255" s="32"/>
      <c r="C255" s="46"/>
    </row>
    <row r="256" spans="1:3">
      <c r="A256" s="31"/>
      <c r="B256" s="32"/>
      <c r="C256" s="46"/>
    </row>
    <row r="257" spans="1:3">
      <c r="A257" s="31"/>
      <c r="B257" s="32"/>
      <c r="C257" s="46"/>
    </row>
    <row r="258" spans="1:3">
      <c r="A258" s="31"/>
      <c r="B258" s="32"/>
      <c r="C258" s="46"/>
    </row>
    <row r="259" spans="1:3">
      <c r="A259" s="31"/>
      <c r="B259" s="32"/>
      <c r="C259" s="46"/>
    </row>
    <row r="260" spans="1:3">
      <c r="A260" s="31"/>
      <c r="B260" s="32"/>
      <c r="C260" s="46"/>
    </row>
    <row r="261" spans="1:3">
      <c r="A261" s="31"/>
      <c r="B261" s="32"/>
      <c r="C261" s="46"/>
    </row>
    <row r="262" spans="1:3">
      <c r="A262" s="31"/>
      <c r="B262" s="32"/>
      <c r="C262" s="46"/>
    </row>
    <row r="263" spans="1:3">
      <c r="A263" s="31"/>
      <c r="B263" s="32"/>
      <c r="C263" s="46"/>
    </row>
    <row r="264" spans="1:3">
      <c r="A264" s="31"/>
      <c r="B264" s="32"/>
      <c r="C264" s="46"/>
    </row>
    <row r="265" spans="1:3">
      <c r="A265" s="31"/>
      <c r="B265" s="32"/>
      <c r="C265" s="46"/>
    </row>
    <row r="266" spans="1:3">
      <c r="A266" s="31"/>
      <c r="B266" s="32"/>
      <c r="C266" s="46"/>
    </row>
    <row r="267" spans="1:3">
      <c r="A267" s="31"/>
      <c r="B267" s="32"/>
      <c r="C267" s="46"/>
    </row>
    <row r="268" spans="1:3">
      <c r="A268" s="31"/>
      <c r="B268" s="32"/>
      <c r="C268" s="46"/>
    </row>
    <row r="270" spans="1:3">
      <c r="A270" s="15" t="s">
        <v>74</v>
      </c>
      <c r="B270" s="18"/>
    </row>
    <row r="271" spans="1:3">
      <c r="A271" s="38" t="s">
        <v>19</v>
      </c>
      <c r="B271" s="33" t="s">
        <v>44</v>
      </c>
      <c r="C271" s="33" t="s">
        <v>84</v>
      </c>
    </row>
    <row r="272" spans="1:3">
      <c r="A272" s="33" t="s">
        <v>69</v>
      </c>
      <c r="B272" s="39">
        <v>41</v>
      </c>
      <c r="C272" s="44">
        <f>GETPIVOTDATA("Mayor vida util del motor",$A$270,"Mayor vida util del motor","Importante")/GETPIVOTDATA("Mayor vida util del motor",$A$270)</f>
        <v>0.11294765840220386</v>
      </c>
    </row>
    <row r="273" spans="1:3">
      <c r="A273" s="33" t="s">
        <v>71</v>
      </c>
      <c r="B273" s="39">
        <v>1</v>
      </c>
      <c r="C273" s="44">
        <f>GETPIVOTDATA("Mayor vida util del motor",$A$270,"Mayor vida util del motor","Medianamente Importancia")/GETPIVOTDATA("Mayor vida util del motor",$A$270)</f>
        <v>2.7548209366391185E-3</v>
      </c>
    </row>
    <row r="274" spans="1:3">
      <c r="A274" s="33" t="s">
        <v>70</v>
      </c>
      <c r="B274" s="39">
        <v>321</v>
      </c>
      <c r="C274" s="44">
        <f>GETPIVOTDATA("Mayor vida util del motor",$A$270,"Mayor vida util del motor","Muy Importante")/GETPIVOTDATA("Mayor vida util del motor",$A$270)</f>
        <v>0.88429752066115708</v>
      </c>
    </row>
    <row r="275" spans="1:3">
      <c r="A275" s="33" t="s">
        <v>40</v>
      </c>
      <c r="B275" s="39">
        <v>363</v>
      </c>
      <c r="C275" s="44">
        <f>SUM(C272:C274)</f>
        <v>1</v>
      </c>
    </row>
    <row r="276" spans="1:3">
      <c r="A276" s="31"/>
      <c r="B276" s="32"/>
      <c r="C276" s="46"/>
    </row>
    <row r="277" spans="1:3">
      <c r="A277" s="31"/>
      <c r="B277" s="32"/>
      <c r="C277" s="46"/>
    </row>
    <row r="278" spans="1:3">
      <c r="A278" s="31"/>
      <c r="B278" s="32"/>
      <c r="C278" s="46"/>
    </row>
    <row r="279" spans="1:3">
      <c r="A279" s="31"/>
      <c r="B279" s="32"/>
      <c r="C279" s="46"/>
    </row>
    <row r="280" spans="1:3">
      <c r="A280" s="31"/>
      <c r="B280" s="32"/>
      <c r="C280" s="46"/>
    </row>
    <row r="281" spans="1:3">
      <c r="A281" s="31"/>
      <c r="B281" s="32"/>
      <c r="C281" s="46"/>
    </row>
    <row r="282" spans="1:3">
      <c r="A282" s="31"/>
      <c r="B282" s="32"/>
      <c r="C282" s="46"/>
    </row>
    <row r="283" spans="1:3">
      <c r="A283" s="31"/>
      <c r="B283" s="32"/>
      <c r="C283" s="46"/>
    </row>
    <row r="284" spans="1:3">
      <c r="A284" s="31"/>
      <c r="B284" s="32"/>
      <c r="C284" s="46"/>
    </row>
    <row r="285" spans="1:3">
      <c r="A285" s="31"/>
      <c r="B285" s="32"/>
      <c r="C285" s="46"/>
    </row>
    <row r="286" spans="1:3">
      <c r="A286" s="31"/>
      <c r="B286" s="32"/>
      <c r="C286" s="46"/>
    </row>
    <row r="287" spans="1:3">
      <c r="A287" s="31"/>
      <c r="B287" s="32"/>
      <c r="C287" s="46"/>
    </row>
    <row r="288" spans="1:3">
      <c r="A288" s="31"/>
      <c r="B288" s="32"/>
      <c r="C288" s="46"/>
    </row>
    <row r="289" spans="1:3">
      <c r="A289" s="31"/>
      <c r="B289" s="32"/>
      <c r="C289" s="46"/>
    </row>
    <row r="290" spans="1:3">
      <c r="A290" s="31"/>
      <c r="B290" s="32"/>
      <c r="C290" s="46"/>
    </row>
    <row r="291" spans="1:3">
      <c r="A291" s="31"/>
      <c r="B291" s="32"/>
      <c r="C291" s="46"/>
    </row>
    <row r="292" spans="1:3">
      <c r="A292" s="31"/>
      <c r="B292" s="32"/>
      <c r="C292" s="46"/>
    </row>
    <row r="293" spans="1:3">
      <c r="A293" s="31"/>
      <c r="B293" s="32"/>
      <c r="C293" s="46"/>
    </row>
    <row r="294" spans="1:3">
      <c r="A294" s="31"/>
      <c r="B294" s="32"/>
      <c r="C294" s="46"/>
    </row>
    <row r="296" spans="1:3">
      <c r="A296" s="15" t="s">
        <v>75</v>
      </c>
      <c r="B296" s="18"/>
    </row>
    <row r="297" spans="1:3">
      <c r="A297" s="38" t="s">
        <v>49</v>
      </c>
      <c r="B297" s="33" t="s">
        <v>44</v>
      </c>
      <c r="C297" s="33" t="s">
        <v>84</v>
      </c>
    </row>
    <row r="298" spans="1:3">
      <c r="A298" s="33" t="s">
        <v>69</v>
      </c>
      <c r="B298" s="39">
        <v>53</v>
      </c>
      <c r="C298" s="44">
        <f>GETPIVOTDATA("Reducir el consumo de aceite por Kilometraje",$A$296,"Reducir el consumo de aceite por Kilometraje","Importante")/GETPIVOTDATA("Reducir el consumo de aceite por Kilometraje",$A$296)</f>
        <v>0.14600550964187328</v>
      </c>
    </row>
    <row r="299" spans="1:3">
      <c r="A299" s="33" t="s">
        <v>71</v>
      </c>
      <c r="B299" s="39">
        <v>1</v>
      </c>
      <c r="C299" s="44">
        <f>GETPIVOTDATA("Reducir el consumo de aceite por Kilometraje",$A$296,"Reducir el consumo de aceite por Kilometraje","Medianamente Importancia")/GETPIVOTDATA("Reducir el consumo de aceite por Kilometraje",$A$296)</f>
        <v>2.7548209366391185E-3</v>
      </c>
    </row>
    <row r="300" spans="1:3">
      <c r="A300" s="33" t="s">
        <v>72</v>
      </c>
      <c r="B300" s="39">
        <v>5</v>
      </c>
      <c r="C300" s="44">
        <f>GETPIVOTDATA("Reducir el consumo de aceite por Kilometraje",$A$296,"Reducir el consumo de aceite por Kilometraje","Medianamente Importante")/GETPIVOTDATA("Reducir el consumo de aceite por Kilometraje",$A$296)</f>
        <v>1.3774104683195593E-2</v>
      </c>
    </row>
    <row r="301" spans="1:3">
      <c r="A301" s="33" t="s">
        <v>70</v>
      </c>
      <c r="B301" s="39">
        <v>301</v>
      </c>
      <c r="C301" s="44">
        <f>GETPIVOTDATA("Reducir el consumo de aceite por Kilometraje",$A$296,"Reducir el consumo de aceite por Kilometraje","Muy Importante")/GETPIVOTDATA("Reducir el consumo de aceite por Kilometraje",$A$296)</f>
        <v>0.82920110192837471</v>
      </c>
    </row>
    <row r="302" spans="1:3">
      <c r="A302" s="33" t="s">
        <v>73</v>
      </c>
      <c r="B302" s="39">
        <v>3</v>
      </c>
      <c r="C302" s="44">
        <f>GETPIVOTDATA("Reducir el consumo de aceite por Kilometraje",$A$296,"Reducir el consumo de aceite por Kilometraje","Poco Importante")/GETPIVOTDATA("Reducir el consumo de aceite por Kilometraje",$A$296)</f>
        <v>8.2644628099173556E-3</v>
      </c>
    </row>
    <row r="303" spans="1:3">
      <c r="A303" s="33" t="s">
        <v>40</v>
      </c>
      <c r="B303" s="39">
        <v>363</v>
      </c>
      <c r="C303" s="44">
        <f>SUM(C298:C302)</f>
        <v>1</v>
      </c>
    </row>
    <row r="304" spans="1:3">
      <c r="A304" s="31"/>
      <c r="B304" s="32"/>
      <c r="C304" s="46"/>
    </row>
    <row r="305" spans="1:3">
      <c r="A305" s="31"/>
      <c r="B305" s="32"/>
      <c r="C305" s="46"/>
    </row>
    <row r="306" spans="1:3">
      <c r="A306" s="31"/>
      <c r="B306" s="32"/>
      <c r="C306" s="46"/>
    </row>
    <row r="307" spans="1:3">
      <c r="A307" s="31"/>
      <c r="B307" s="32"/>
      <c r="C307" s="46"/>
    </row>
    <row r="308" spans="1:3">
      <c r="A308" s="31"/>
      <c r="B308" s="32"/>
      <c r="C308" s="46"/>
    </row>
    <row r="309" spans="1:3">
      <c r="A309" s="31"/>
      <c r="B309" s="32"/>
      <c r="C309" s="46"/>
    </row>
    <row r="310" spans="1:3">
      <c r="A310" s="31"/>
      <c r="B310" s="32"/>
      <c r="C310" s="46"/>
    </row>
    <row r="311" spans="1:3">
      <c r="A311" s="31"/>
      <c r="B311" s="32"/>
      <c r="C311" s="46"/>
    </row>
    <row r="312" spans="1:3">
      <c r="A312" s="31"/>
      <c r="B312" s="32"/>
      <c r="C312" s="46"/>
    </row>
    <row r="313" spans="1:3">
      <c r="A313" s="31"/>
      <c r="B313" s="32"/>
      <c r="C313" s="46"/>
    </row>
    <row r="314" spans="1:3">
      <c r="A314" s="31"/>
      <c r="B314" s="32"/>
      <c r="C314" s="46"/>
    </row>
    <row r="315" spans="1:3">
      <c r="A315" s="31"/>
      <c r="B315" s="32"/>
      <c r="C315" s="46"/>
    </row>
    <row r="323" spans="1:3">
      <c r="A323" s="15" t="s">
        <v>76</v>
      </c>
      <c r="B323" s="18"/>
    </row>
    <row r="324" spans="1:3">
      <c r="A324" s="38" t="s">
        <v>20</v>
      </c>
      <c r="B324" s="33" t="s">
        <v>44</v>
      </c>
      <c r="C324" s="33" t="s">
        <v>84</v>
      </c>
    </row>
    <row r="325" spans="1:3">
      <c r="A325" s="33" t="s">
        <v>69</v>
      </c>
      <c r="B325" s="39">
        <v>68</v>
      </c>
      <c r="C325" s="44">
        <f>GETPIVOTDATA("Ahorrar combustible ",$A$323,"Ahorrar combustible ","Importante")/GETPIVOTDATA("Ahorrar combustible ",$A$323)</f>
        <v>0.18732782369146006</v>
      </c>
    </row>
    <row r="326" spans="1:3">
      <c r="A326" s="33" t="s">
        <v>71</v>
      </c>
      <c r="B326" s="39">
        <v>1</v>
      </c>
      <c r="C326" s="44">
        <f>GETPIVOTDATA("Ahorrar combustible ",$A$323,"Ahorrar combustible ","Medianamente Importancia")/GETPIVOTDATA("Ahorrar combustible ",$A$323)</f>
        <v>2.7548209366391185E-3</v>
      </c>
    </row>
    <row r="327" spans="1:3">
      <c r="A327" s="33" t="s">
        <v>72</v>
      </c>
      <c r="B327" s="39">
        <v>4</v>
      </c>
      <c r="C327" s="44">
        <f>GETPIVOTDATA("Ahorrar combustible ",$A$323,"Ahorrar combustible ","Medianamente Importante")/GETPIVOTDATA("Ahorrar combustible ",$A$323)</f>
        <v>1.1019283746556474E-2</v>
      </c>
    </row>
    <row r="328" spans="1:3">
      <c r="A328" s="33" t="s">
        <v>70</v>
      </c>
      <c r="B328" s="39">
        <v>286</v>
      </c>
      <c r="C328" s="44">
        <f>GETPIVOTDATA("Ahorrar combustible ",$A$323,"Ahorrar combustible ","Muy Importante")/GETPIVOTDATA("Ahorrar combustible ",$A$323)</f>
        <v>0.78787878787878785</v>
      </c>
    </row>
    <row r="329" spans="1:3">
      <c r="A329" s="33" t="s">
        <v>73</v>
      </c>
      <c r="B329" s="39">
        <v>4</v>
      </c>
      <c r="C329" s="44">
        <f>GETPIVOTDATA("Ahorrar combustible ",$A$323,"Ahorrar combustible ","Poco Importante")/GETPIVOTDATA("Ahorrar combustible ",$A$323)</f>
        <v>1.1019283746556474E-2</v>
      </c>
    </row>
    <row r="330" spans="1:3">
      <c r="A330" s="33" t="s">
        <v>40</v>
      </c>
      <c r="B330" s="39">
        <v>363</v>
      </c>
      <c r="C330" s="44">
        <f>SUM(C325:C329)</f>
        <v>1</v>
      </c>
    </row>
  </sheetData>
  <mergeCells count="1">
    <mergeCell ref="A126:C126"/>
  </mergeCells>
  <pageMargins left="0.7" right="0.7" top="0.75" bottom="0.75" header="0.3" footer="0.3"/>
  <pageSetup paperSize="9" orientation="portrait" r:id="rId17"/>
  <drawing r:id="rId18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3"/>
  <sheetViews>
    <sheetView workbookViewId="0">
      <pane ySplit="3" topLeftCell="A4" activePane="bottomLeft" state="frozen"/>
      <selection pane="bottomLeft" activeCell="D3" sqref="D3"/>
    </sheetView>
  </sheetViews>
  <sheetFormatPr baseColWidth="10" defaultRowHeight="15"/>
  <cols>
    <col min="1" max="1" width="14.7109375" bestFit="1" customWidth="1"/>
    <col min="2" max="2" width="10" bestFit="1" customWidth="1"/>
    <col min="3" max="3" width="22.7109375" customWidth="1"/>
    <col min="4" max="4" width="12" customWidth="1"/>
    <col min="5" max="5" width="11.7109375" customWidth="1"/>
    <col min="6" max="6" width="21.42578125" customWidth="1"/>
    <col min="7" max="7" width="6.7109375" customWidth="1"/>
    <col min="8" max="8" width="7.5703125" bestFit="1" customWidth="1"/>
    <col min="9" max="9" width="11.28515625" bestFit="1" customWidth="1"/>
    <col min="11" max="11" width="11.28515625" customWidth="1"/>
    <col min="12" max="12" width="13" customWidth="1"/>
    <col min="13" max="13" width="17.42578125" customWidth="1"/>
    <col min="14" max="14" width="20.85546875" bestFit="1" customWidth="1"/>
    <col min="15" max="15" width="17.5703125" bestFit="1" customWidth="1"/>
    <col min="18" max="18" width="12.28515625" customWidth="1"/>
  </cols>
  <sheetData>
    <row r="1" spans="1:19" ht="19.5" thickBot="1">
      <c r="C1" s="47" t="s">
        <v>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19" s="1" customFormat="1" ht="63.75" customHeight="1" thickBot="1">
      <c r="A2" s="3"/>
      <c r="B2" s="4"/>
      <c r="C2" s="4"/>
      <c r="D2" s="50" t="s">
        <v>4</v>
      </c>
      <c r="E2" s="51"/>
      <c r="F2" s="4"/>
      <c r="G2" s="50" t="s">
        <v>8</v>
      </c>
      <c r="H2" s="52"/>
      <c r="I2" s="52"/>
      <c r="J2" s="52"/>
      <c r="K2" s="52"/>
      <c r="L2" s="51"/>
      <c r="N2" s="29"/>
      <c r="O2" s="50" t="s">
        <v>17</v>
      </c>
      <c r="P2" s="52"/>
      <c r="Q2" s="52"/>
      <c r="R2" s="51"/>
      <c r="S2" s="2"/>
    </row>
    <row r="3" spans="1:19" s="1" customFormat="1" ht="100.5" customHeight="1" thickBot="1">
      <c r="A3" s="6" t="s">
        <v>0</v>
      </c>
      <c r="B3" s="10" t="s">
        <v>1</v>
      </c>
      <c r="C3" s="28" t="s">
        <v>3</v>
      </c>
      <c r="D3" s="10" t="s">
        <v>5</v>
      </c>
      <c r="E3" s="7" t="s">
        <v>6</v>
      </c>
      <c r="F3" s="11" t="s">
        <v>7</v>
      </c>
      <c r="G3" s="30" t="s">
        <v>9</v>
      </c>
      <c r="H3" s="12" t="s">
        <v>10</v>
      </c>
      <c r="I3" s="30" t="s">
        <v>11</v>
      </c>
      <c r="J3" s="12" t="s">
        <v>12</v>
      </c>
      <c r="K3" s="28" t="s">
        <v>13</v>
      </c>
      <c r="L3" s="11" t="s">
        <v>14</v>
      </c>
      <c r="M3" s="22" t="s">
        <v>15</v>
      </c>
      <c r="N3" s="11" t="s">
        <v>16</v>
      </c>
      <c r="O3" s="5" t="s">
        <v>18</v>
      </c>
      <c r="P3" s="11" t="s">
        <v>19</v>
      </c>
      <c r="Q3" s="5" t="s">
        <v>49</v>
      </c>
      <c r="R3" s="11" t="s">
        <v>20</v>
      </c>
    </row>
    <row r="4" spans="1:19">
      <c r="A4">
        <v>1</v>
      </c>
      <c r="B4" t="s">
        <v>21</v>
      </c>
      <c r="C4" t="s">
        <v>22</v>
      </c>
      <c r="D4" t="s">
        <v>24</v>
      </c>
      <c r="E4" t="s">
        <v>23</v>
      </c>
      <c r="F4">
        <v>5000</v>
      </c>
      <c r="G4" t="s">
        <v>9</v>
      </c>
      <c r="H4" t="s">
        <v>10</v>
      </c>
      <c r="I4" t="s">
        <v>11</v>
      </c>
      <c r="J4" t="s">
        <v>24</v>
      </c>
      <c r="K4" t="s">
        <v>24</v>
      </c>
      <c r="L4" t="s">
        <v>24</v>
      </c>
      <c r="M4" t="s">
        <v>25</v>
      </c>
      <c r="N4" t="s">
        <v>47</v>
      </c>
      <c r="O4" t="s">
        <v>69</v>
      </c>
      <c r="P4">
        <v>2</v>
      </c>
      <c r="Q4">
        <v>2</v>
      </c>
      <c r="R4">
        <v>2</v>
      </c>
    </row>
    <row r="5" spans="1:19">
      <c r="A5">
        <v>2</v>
      </c>
      <c r="B5" t="s">
        <v>26</v>
      </c>
      <c r="C5" t="s">
        <v>22</v>
      </c>
      <c r="D5" t="s">
        <v>24</v>
      </c>
      <c r="E5" t="s">
        <v>27</v>
      </c>
      <c r="F5">
        <v>6000</v>
      </c>
      <c r="G5" t="s">
        <v>9</v>
      </c>
      <c r="H5" t="s">
        <v>10</v>
      </c>
      <c r="I5" t="s">
        <v>24</v>
      </c>
      <c r="J5" t="s">
        <v>12</v>
      </c>
      <c r="K5" t="s">
        <v>24</v>
      </c>
      <c r="L5" t="s">
        <v>24</v>
      </c>
      <c r="M5" t="s">
        <v>25</v>
      </c>
      <c r="N5" t="s">
        <v>45</v>
      </c>
      <c r="O5" t="s">
        <v>70</v>
      </c>
      <c r="P5">
        <v>1</v>
      </c>
      <c r="Q5">
        <v>1</v>
      </c>
      <c r="R5">
        <v>1</v>
      </c>
    </row>
    <row r="6" spans="1:19">
      <c r="A6">
        <v>3</v>
      </c>
      <c r="B6" t="s">
        <v>26</v>
      </c>
      <c r="C6" t="s">
        <v>22</v>
      </c>
      <c r="D6" t="s">
        <v>24</v>
      </c>
      <c r="E6" t="s">
        <v>23</v>
      </c>
      <c r="F6">
        <v>5000</v>
      </c>
      <c r="G6" t="s">
        <v>9</v>
      </c>
      <c r="H6" t="s">
        <v>10</v>
      </c>
      <c r="I6" t="s">
        <v>11</v>
      </c>
      <c r="J6" t="s">
        <v>24</v>
      </c>
      <c r="K6" t="s">
        <v>24</v>
      </c>
      <c r="L6" t="s">
        <v>24</v>
      </c>
      <c r="M6" t="s">
        <v>25</v>
      </c>
      <c r="N6" t="s">
        <v>47</v>
      </c>
      <c r="O6" t="s">
        <v>70</v>
      </c>
      <c r="P6">
        <v>1</v>
      </c>
      <c r="Q6">
        <v>1</v>
      </c>
      <c r="R6">
        <v>1</v>
      </c>
    </row>
    <row r="7" spans="1:19">
      <c r="A7">
        <v>4</v>
      </c>
      <c r="B7" t="s">
        <v>21</v>
      </c>
      <c r="C7" t="s">
        <v>28</v>
      </c>
      <c r="D7" t="s">
        <v>29</v>
      </c>
      <c r="E7" t="s">
        <v>30</v>
      </c>
      <c r="F7">
        <v>5000</v>
      </c>
      <c r="G7" t="s">
        <v>9</v>
      </c>
      <c r="H7" t="s">
        <v>10</v>
      </c>
      <c r="I7" t="s">
        <v>24</v>
      </c>
      <c r="J7" t="s">
        <v>24</v>
      </c>
      <c r="K7" t="s">
        <v>13</v>
      </c>
      <c r="L7" t="s">
        <v>24</v>
      </c>
      <c r="M7" t="s">
        <v>25</v>
      </c>
      <c r="N7" t="s">
        <v>45</v>
      </c>
      <c r="O7" t="s">
        <v>70</v>
      </c>
      <c r="P7">
        <v>1</v>
      </c>
      <c r="Q7">
        <v>1</v>
      </c>
      <c r="R7">
        <v>1</v>
      </c>
    </row>
    <row r="8" spans="1:19">
      <c r="A8">
        <v>5</v>
      </c>
      <c r="B8" t="s">
        <v>26</v>
      </c>
      <c r="C8" t="s">
        <v>22</v>
      </c>
      <c r="D8" t="s">
        <v>24</v>
      </c>
      <c r="E8" t="s">
        <v>31</v>
      </c>
      <c r="F8">
        <v>5000</v>
      </c>
      <c r="G8" t="s">
        <v>9</v>
      </c>
      <c r="H8" t="s">
        <v>10</v>
      </c>
      <c r="I8" t="s">
        <v>24</v>
      </c>
      <c r="J8" t="s">
        <v>12</v>
      </c>
      <c r="K8" t="s">
        <v>24</v>
      </c>
      <c r="L8" t="s">
        <v>24</v>
      </c>
      <c r="M8" t="s">
        <v>25</v>
      </c>
      <c r="N8" t="s">
        <v>47</v>
      </c>
      <c r="O8" t="s">
        <v>70</v>
      </c>
      <c r="P8">
        <v>1</v>
      </c>
      <c r="Q8">
        <v>1</v>
      </c>
      <c r="R8">
        <v>1</v>
      </c>
    </row>
    <row r="9" spans="1:19">
      <c r="A9">
        <v>6</v>
      </c>
      <c r="B9" t="s">
        <v>26</v>
      </c>
      <c r="C9" t="s">
        <v>22</v>
      </c>
      <c r="D9" t="s">
        <v>24</v>
      </c>
      <c r="E9" t="s">
        <v>30</v>
      </c>
      <c r="F9">
        <v>5000</v>
      </c>
      <c r="G9" t="s">
        <v>9</v>
      </c>
      <c r="H9" t="s">
        <v>10</v>
      </c>
      <c r="I9" t="s">
        <v>24</v>
      </c>
      <c r="J9" t="s">
        <v>12</v>
      </c>
      <c r="K9" t="s">
        <v>24</v>
      </c>
      <c r="L9" t="s">
        <v>24</v>
      </c>
      <c r="M9" t="s">
        <v>25</v>
      </c>
      <c r="N9" t="s">
        <v>47</v>
      </c>
      <c r="O9" t="s">
        <v>70</v>
      </c>
      <c r="P9">
        <v>1</v>
      </c>
      <c r="Q9">
        <v>1</v>
      </c>
      <c r="R9">
        <v>1</v>
      </c>
    </row>
    <row r="10" spans="1:19">
      <c r="A10">
        <v>7</v>
      </c>
      <c r="B10" t="s">
        <v>26</v>
      </c>
      <c r="C10" t="s">
        <v>22</v>
      </c>
      <c r="D10" t="s">
        <v>24</v>
      </c>
      <c r="E10" t="s">
        <v>32</v>
      </c>
      <c r="F10">
        <v>5000</v>
      </c>
      <c r="G10" t="s">
        <v>9</v>
      </c>
      <c r="H10" t="s">
        <v>10</v>
      </c>
      <c r="I10" t="s">
        <v>11</v>
      </c>
      <c r="J10" t="s">
        <v>24</v>
      </c>
      <c r="K10" t="s">
        <v>24</v>
      </c>
      <c r="L10" t="s">
        <v>24</v>
      </c>
      <c r="M10" t="s">
        <v>25</v>
      </c>
      <c r="N10" t="s">
        <v>47</v>
      </c>
      <c r="O10" t="s">
        <v>70</v>
      </c>
      <c r="P10">
        <v>1</v>
      </c>
      <c r="Q10">
        <v>1</v>
      </c>
      <c r="R10">
        <v>1</v>
      </c>
    </row>
    <row r="11" spans="1:19">
      <c r="A11">
        <v>8</v>
      </c>
      <c r="B11" t="s">
        <v>26</v>
      </c>
      <c r="C11" t="s">
        <v>22</v>
      </c>
      <c r="D11" t="s">
        <v>24</v>
      </c>
      <c r="E11" t="s">
        <v>33</v>
      </c>
      <c r="F11">
        <v>5000</v>
      </c>
      <c r="G11" t="s">
        <v>9</v>
      </c>
      <c r="H11" t="s">
        <v>10</v>
      </c>
      <c r="I11" t="s">
        <v>24</v>
      </c>
      <c r="J11" t="s">
        <v>12</v>
      </c>
      <c r="K11" t="s">
        <v>24</v>
      </c>
      <c r="L11" t="s">
        <v>24</v>
      </c>
      <c r="M11" t="s">
        <v>25</v>
      </c>
      <c r="N11" t="s">
        <v>45</v>
      </c>
      <c r="O11" t="s">
        <v>70</v>
      </c>
      <c r="P11">
        <v>1</v>
      </c>
      <c r="Q11">
        <v>1</v>
      </c>
      <c r="R11">
        <v>1</v>
      </c>
    </row>
    <row r="12" spans="1:19">
      <c r="A12">
        <v>9</v>
      </c>
      <c r="B12" t="s">
        <v>26</v>
      </c>
      <c r="C12" t="s">
        <v>22</v>
      </c>
      <c r="D12" t="s">
        <v>24</v>
      </c>
      <c r="E12" t="s">
        <v>31</v>
      </c>
      <c r="F12">
        <v>5000</v>
      </c>
      <c r="G12" t="s">
        <v>9</v>
      </c>
      <c r="H12" t="s">
        <v>10</v>
      </c>
      <c r="I12" t="s">
        <v>24</v>
      </c>
      <c r="J12" t="s">
        <v>24</v>
      </c>
      <c r="K12" t="s">
        <v>13</v>
      </c>
      <c r="L12" t="s">
        <v>24</v>
      </c>
      <c r="M12" t="s">
        <v>25</v>
      </c>
      <c r="N12" t="s">
        <v>45</v>
      </c>
      <c r="O12" t="s">
        <v>69</v>
      </c>
      <c r="P12">
        <v>2</v>
      </c>
      <c r="Q12">
        <v>2</v>
      </c>
      <c r="R12">
        <v>2</v>
      </c>
    </row>
    <row r="13" spans="1:19">
      <c r="A13">
        <v>10</v>
      </c>
      <c r="B13" t="s">
        <v>26</v>
      </c>
      <c r="C13" t="s">
        <v>22</v>
      </c>
      <c r="D13" t="s">
        <v>24</v>
      </c>
      <c r="E13" t="s">
        <v>31</v>
      </c>
      <c r="F13">
        <v>5000</v>
      </c>
      <c r="G13" t="s">
        <v>9</v>
      </c>
      <c r="H13" t="s">
        <v>10</v>
      </c>
      <c r="I13" t="s">
        <v>11</v>
      </c>
      <c r="J13" t="s">
        <v>24</v>
      </c>
      <c r="K13" t="s">
        <v>24</v>
      </c>
      <c r="L13" t="s">
        <v>24</v>
      </c>
      <c r="M13" t="s">
        <v>25</v>
      </c>
      <c r="N13" t="s">
        <v>45</v>
      </c>
      <c r="O13" t="s">
        <v>70</v>
      </c>
      <c r="P13">
        <v>1</v>
      </c>
      <c r="Q13">
        <v>1</v>
      </c>
      <c r="R13">
        <v>1</v>
      </c>
    </row>
    <row r="14" spans="1:19">
      <c r="A14">
        <v>11</v>
      </c>
      <c r="B14" t="s">
        <v>26</v>
      </c>
      <c r="C14" t="s">
        <v>22</v>
      </c>
      <c r="D14" t="s">
        <v>24</v>
      </c>
      <c r="E14" t="s">
        <v>33</v>
      </c>
      <c r="F14">
        <v>5000</v>
      </c>
      <c r="G14" t="s">
        <v>9</v>
      </c>
      <c r="H14" t="s">
        <v>10</v>
      </c>
      <c r="I14" t="s">
        <v>11</v>
      </c>
      <c r="J14" t="s">
        <v>24</v>
      </c>
      <c r="K14" t="s">
        <v>24</v>
      </c>
      <c r="L14" t="s">
        <v>24</v>
      </c>
      <c r="M14" t="s">
        <v>25</v>
      </c>
      <c r="N14" t="s">
        <v>45</v>
      </c>
      <c r="O14" t="s">
        <v>70</v>
      </c>
      <c r="P14">
        <v>1</v>
      </c>
      <c r="Q14">
        <v>1</v>
      </c>
      <c r="R14">
        <v>1</v>
      </c>
    </row>
    <row r="15" spans="1:19">
      <c r="A15">
        <v>12</v>
      </c>
      <c r="B15" t="s">
        <v>26</v>
      </c>
      <c r="C15" t="s">
        <v>22</v>
      </c>
      <c r="D15" t="s">
        <v>24</v>
      </c>
      <c r="E15" t="s">
        <v>23</v>
      </c>
      <c r="F15">
        <v>5000</v>
      </c>
      <c r="G15" t="s">
        <v>9</v>
      </c>
      <c r="H15" t="s">
        <v>10</v>
      </c>
      <c r="I15" t="s">
        <v>11</v>
      </c>
      <c r="J15" t="s">
        <v>24</v>
      </c>
      <c r="K15" t="s">
        <v>24</v>
      </c>
      <c r="L15" t="s">
        <v>24</v>
      </c>
      <c r="M15" t="s">
        <v>25</v>
      </c>
      <c r="N15" t="s">
        <v>45</v>
      </c>
      <c r="O15" t="s">
        <v>70</v>
      </c>
      <c r="P15">
        <v>1</v>
      </c>
      <c r="Q15">
        <v>1</v>
      </c>
      <c r="R15">
        <v>1</v>
      </c>
    </row>
    <row r="16" spans="1:19">
      <c r="A16">
        <v>13</v>
      </c>
      <c r="B16" t="s">
        <v>21</v>
      </c>
      <c r="C16" t="s">
        <v>22</v>
      </c>
      <c r="D16" t="s">
        <v>24</v>
      </c>
      <c r="E16" t="s">
        <v>23</v>
      </c>
      <c r="F16">
        <v>5000</v>
      </c>
      <c r="G16" t="s">
        <v>9</v>
      </c>
      <c r="H16" t="s">
        <v>10</v>
      </c>
      <c r="I16" t="s">
        <v>11</v>
      </c>
      <c r="J16" t="s">
        <v>24</v>
      </c>
      <c r="K16" t="s">
        <v>24</v>
      </c>
      <c r="L16" t="s">
        <v>24</v>
      </c>
      <c r="M16" t="s">
        <v>25</v>
      </c>
      <c r="N16" t="s">
        <v>45</v>
      </c>
      <c r="O16" t="s">
        <v>70</v>
      </c>
      <c r="P16">
        <v>1</v>
      </c>
      <c r="Q16">
        <v>1</v>
      </c>
      <c r="R16">
        <v>1</v>
      </c>
    </row>
    <row r="17" spans="1:18">
      <c r="A17">
        <v>14</v>
      </c>
      <c r="B17" t="s">
        <v>21</v>
      </c>
      <c r="C17" t="s">
        <v>22</v>
      </c>
      <c r="D17" t="s">
        <v>24</v>
      </c>
      <c r="E17" t="s">
        <v>30</v>
      </c>
      <c r="F17">
        <v>5000</v>
      </c>
      <c r="G17" t="s">
        <v>9</v>
      </c>
      <c r="H17" t="s">
        <v>10</v>
      </c>
      <c r="I17" t="s">
        <v>24</v>
      </c>
      <c r="J17" t="s">
        <v>24</v>
      </c>
      <c r="K17" t="s">
        <v>13</v>
      </c>
      <c r="L17" t="s">
        <v>24</v>
      </c>
      <c r="M17" t="s">
        <v>25</v>
      </c>
      <c r="N17" t="s">
        <v>45</v>
      </c>
      <c r="O17" t="s">
        <v>69</v>
      </c>
      <c r="P17">
        <v>2</v>
      </c>
      <c r="Q17">
        <v>2</v>
      </c>
      <c r="R17">
        <v>2</v>
      </c>
    </row>
    <row r="18" spans="1:18">
      <c r="A18">
        <v>15</v>
      </c>
      <c r="B18" t="s">
        <v>26</v>
      </c>
      <c r="C18" t="s">
        <v>22</v>
      </c>
      <c r="D18" t="s">
        <v>24</v>
      </c>
      <c r="E18" t="s">
        <v>23</v>
      </c>
      <c r="F18">
        <v>5000</v>
      </c>
      <c r="G18" t="s">
        <v>9</v>
      </c>
      <c r="H18" t="s">
        <v>10</v>
      </c>
      <c r="I18" t="s">
        <v>11</v>
      </c>
      <c r="J18" t="s">
        <v>24</v>
      </c>
      <c r="K18" t="s">
        <v>24</v>
      </c>
      <c r="L18" t="s">
        <v>24</v>
      </c>
      <c r="M18" t="s">
        <v>25</v>
      </c>
      <c r="N18" t="s">
        <v>45</v>
      </c>
      <c r="O18" t="s">
        <v>70</v>
      </c>
      <c r="P18">
        <v>1</v>
      </c>
      <c r="Q18">
        <v>1</v>
      </c>
      <c r="R18">
        <v>1</v>
      </c>
    </row>
    <row r="19" spans="1:18">
      <c r="A19">
        <v>16</v>
      </c>
      <c r="B19" t="s">
        <v>26</v>
      </c>
      <c r="C19" t="s">
        <v>22</v>
      </c>
      <c r="D19" t="s">
        <v>24</v>
      </c>
      <c r="E19" t="s">
        <v>27</v>
      </c>
      <c r="F19">
        <v>6000</v>
      </c>
      <c r="G19" t="s">
        <v>9</v>
      </c>
      <c r="H19" t="s">
        <v>10</v>
      </c>
      <c r="I19" t="s">
        <v>24</v>
      </c>
      <c r="J19" t="s">
        <v>12</v>
      </c>
      <c r="K19" t="s">
        <v>24</v>
      </c>
      <c r="L19" t="s">
        <v>24</v>
      </c>
      <c r="M19" t="s">
        <v>25</v>
      </c>
      <c r="N19" t="s">
        <v>45</v>
      </c>
      <c r="O19" t="s">
        <v>70</v>
      </c>
      <c r="P19">
        <v>1</v>
      </c>
      <c r="Q19">
        <v>1</v>
      </c>
      <c r="R19">
        <v>1</v>
      </c>
    </row>
    <row r="20" spans="1:18">
      <c r="A20">
        <v>17</v>
      </c>
      <c r="B20" t="s">
        <v>26</v>
      </c>
      <c r="C20" t="s">
        <v>28</v>
      </c>
      <c r="D20" t="s">
        <v>34</v>
      </c>
      <c r="E20" t="s">
        <v>32</v>
      </c>
      <c r="F20">
        <v>5000</v>
      </c>
      <c r="G20" t="s">
        <v>9</v>
      </c>
      <c r="H20" t="s">
        <v>10</v>
      </c>
      <c r="I20" t="s">
        <v>11</v>
      </c>
      <c r="J20" t="s">
        <v>24</v>
      </c>
      <c r="K20" t="s">
        <v>24</v>
      </c>
      <c r="L20" t="s">
        <v>24</v>
      </c>
      <c r="M20" t="s">
        <v>25</v>
      </c>
      <c r="N20" t="s">
        <v>45</v>
      </c>
      <c r="O20" t="s">
        <v>70</v>
      </c>
      <c r="P20">
        <v>1</v>
      </c>
      <c r="Q20">
        <v>1</v>
      </c>
      <c r="R20">
        <v>1</v>
      </c>
    </row>
    <row r="21" spans="1:18">
      <c r="A21">
        <v>18</v>
      </c>
      <c r="B21" t="s">
        <v>26</v>
      </c>
      <c r="C21" t="s">
        <v>22</v>
      </c>
      <c r="D21" t="s">
        <v>24</v>
      </c>
      <c r="E21" t="s">
        <v>23</v>
      </c>
      <c r="F21">
        <v>5000</v>
      </c>
      <c r="G21" t="s">
        <v>9</v>
      </c>
      <c r="H21" t="s">
        <v>10</v>
      </c>
      <c r="I21" t="s">
        <v>11</v>
      </c>
      <c r="J21" t="s">
        <v>24</v>
      </c>
      <c r="K21" t="s">
        <v>24</v>
      </c>
      <c r="L21" t="s">
        <v>24</v>
      </c>
      <c r="M21" t="s">
        <v>25</v>
      </c>
      <c r="N21" t="s">
        <v>45</v>
      </c>
      <c r="O21" t="s">
        <v>69</v>
      </c>
      <c r="P21">
        <v>2</v>
      </c>
      <c r="Q21">
        <v>2</v>
      </c>
      <c r="R21">
        <v>2</v>
      </c>
    </row>
    <row r="22" spans="1:18">
      <c r="A22">
        <v>19</v>
      </c>
      <c r="B22" t="s">
        <v>26</v>
      </c>
      <c r="C22" t="s">
        <v>22</v>
      </c>
      <c r="D22" t="s">
        <v>24</v>
      </c>
      <c r="E22" t="s">
        <v>35</v>
      </c>
      <c r="F22">
        <v>5000</v>
      </c>
      <c r="G22" t="s">
        <v>9</v>
      </c>
      <c r="H22" t="s">
        <v>10</v>
      </c>
      <c r="I22" t="s">
        <v>24</v>
      </c>
      <c r="J22" t="s">
        <v>12</v>
      </c>
      <c r="K22" t="s">
        <v>24</v>
      </c>
      <c r="L22" t="s">
        <v>24</v>
      </c>
      <c r="M22" t="s">
        <v>25</v>
      </c>
      <c r="N22" t="s">
        <v>45</v>
      </c>
      <c r="O22" t="s">
        <v>70</v>
      </c>
      <c r="P22">
        <v>1</v>
      </c>
      <c r="Q22">
        <v>1</v>
      </c>
      <c r="R22">
        <v>1</v>
      </c>
    </row>
    <row r="23" spans="1:18">
      <c r="A23">
        <v>21</v>
      </c>
      <c r="B23" t="s">
        <v>26</v>
      </c>
      <c r="C23" t="s">
        <v>22</v>
      </c>
      <c r="D23" t="s">
        <v>24</v>
      </c>
      <c r="E23" t="s">
        <v>31</v>
      </c>
      <c r="F23">
        <v>5000</v>
      </c>
      <c r="G23" t="s">
        <v>9</v>
      </c>
      <c r="H23" t="s">
        <v>10</v>
      </c>
      <c r="I23" t="s">
        <v>24</v>
      </c>
      <c r="J23" t="s">
        <v>12</v>
      </c>
      <c r="K23" t="s">
        <v>24</v>
      </c>
      <c r="L23" t="s">
        <v>24</v>
      </c>
      <c r="M23" t="s">
        <v>25</v>
      </c>
      <c r="N23" t="s">
        <v>45</v>
      </c>
      <c r="O23" t="s">
        <v>70</v>
      </c>
      <c r="P23">
        <v>1</v>
      </c>
      <c r="Q23">
        <v>1</v>
      </c>
      <c r="R23">
        <v>1</v>
      </c>
    </row>
    <row r="24" spans="1:18">
      <c r="A24">
        <v>22</v>
      </c>
      <c r="B24" t="s">
        <v>21</v>
      </c>
      <c r="C24" t="s">
        <v>22</v>
      </c>
      <c r="D24" t="s">
        <v>24</v>
      </c>
      <c r="E24" t="s">
        <v>23</v>
      </c>
      <c r="F24">
        <v>5000</v>
      </c>
      <c r="G24" t="s">
        <v>9</v>
      </c>
      <c r="H24" t="s">
        <v>10</v>
      </c>
      <c r="I24" t="s">
        <v>24</v>
      </c>
      <c r="J24" t="s">
        <v>24</v>
      </c>
      <c r="K24" t="s">
        <v>13</v>
      </c>
      <c r="L24" t="s">
        <v>24</v>
      </c>
      <c r="M24" t="s">
        <v>25</v>
      </c>
      <c r="N24" t="s">
        <v>47</v>
      </c>
      <c r="O24" t="s">
        <v>70</v>
      </c>
      <c r="P24">
        <v>1</v>
      </c>
      <c r="Q24">
        <v>1</v>
      </c>
      <c r="R24">
        <v>1</v>
      </c>
    </row>
    <row r="25" spans="1:18">
      <c r="A25">
        <v>23</v>
      </c>
      <c r="B25" t="s">
        <v>26</v>
      </c>
      <c r="C25" t="s">
        <v>22</v>
      </c>
      <c r="D25" t="s">
        <v>24</v>
      </c>
      <c r="E25" t="s">
        <v>31</v>
      </c>
      <c r="F25">
        <v>5000</v>
      </c>
      <c r="G25" t="s">
        <v>9</v>
      </c>
      <c r="H25" t="s">
        <v>10</v>
      </c>
      <c r="I25" t="s">
        <v>24</v>
      </c>
      <c r="J25" t="s">
        <v>12</v>
      </c>
      <c r="K25" t="s">
        <v>24</v>
      </c>
      <c r="L25" t="s">
        <v>24</v>
      </c>
      <c r="M25" t="s">
        <v>25</v>
      </c>
      <c r="N25" t="s">
        <v>45</v>
      </c>
      <c r="O25" t="s">
        <v>70</v>
      </c>
      <c r="P25">
        <v>1</v>
      </c>
      <c r="Q25">
        <v>1</v>
      </c>
      <c r="R25">
        <v>1</v>
      </c>
    </row>
    <row r="26" spans="1:18">
      <c r="A26">
        <v>24</v>
      </c>
      <c r="B26" t="s">
        <v>26</v>
      </c>
      <c r="C26" t="s">
        <v>22</v>
      </c>
      <c r="D26" t="s">
        <v>24</v>
      </c>
      <c r="E26" t="s">
        <v>33</v>
      </c>
      <c r="F26">
        <v>5000</v>
      </c>
      <c r="G26" t="s">
        <v>9</v>
      </c>
      <c r="H26" t="s">
        <v>10</v>
      </c>
      <c r="I26" t="s">
        <v>11</v>
      </c>
      <c r="J26" t="s">
        <v>24</v>
      </c>
      <c r="K26" t="s">
        <v>24</v>
      </c>
      <c r="L26" t="s">
        <v>24</v>
      </c>
      <c r="M26" t="s">
        <v>25</v>
      </c>
      <c r="N26" t="s">
        <v>45</v>
      </c>
      <c r="O26" t="s">
        <v>70</v>
      </c>
      <c r="P26">
        <v>1</v>
      </c>
      <c r="Q26">
        <v>1</v>
      </c>
      <c r="R26">
        <v>1</v>
      </c>
    </row>
    <row r="27" spans="1:18">
      <c r="A27">
        <v>25</v>
      </c>
      <c r="B27" t="s">
        <v>26</v>
      </c>
      <c r="C27" t="s">
        <v>22</v>
      </c>
      <c r="D27" t="s">
        <v>24</v>
      </c>
      <c r="E27" t="s">
        <v>23</v>
      </c>
      <c r="F27">
        <v>5000</v>
      </c>
      <c r="G27" t="s">
        <v>9</v>
      </c>
      <c r="H27" t="s">
        <v>10</v>
      </c>
      <c r="I27" t="s">
        <v>24</v>
      </c>
      <c r="J27" t="s">
        <v>24</v>
      </c>
      <c r="K27" t="s">
        <v>13</v>
      </c>
      <c r="L27" t="s">
        <v>24</v>
      </c>
      <c r="M27" t="s">
        <v>25</v>
      </c>
      <c r="N27" t="s">
        <v>45</v>
      </c>
      <c r="O27" t="s">
        <v>70</v>
      </c>
      <c r="P27">
        <v>1</v>
      </c>
      <c r="Q27">
        <v>1</v>
      </c>
      <c r="R27">
        <v>1</v>
      </c>
    </row>
    <row r="28" spans="1:18">
      <c r="A28">
        <v>26</v>
      </c>
      <c r="B28" t="s">
        <v>26</v>
      </c>
      <c r="C28" t="s">
        <v>22</v>
      </c>
      <c r="D28" t="s">
        <v>24</v>
      </c>
      <c r="E28" t="s">
        <v>35</v>
      </c>
      <c r="F28">
        <v>5000</v>
      </c>
      <c r="G28" t="s">
        <v>9</v>
      </c>
      <c r="H28" t="s">
        <v>10</v>
      </c>
      <c r="I28" t="s">
        <v>11</v>
      </c>
      <c r="J28" t="s">
        <v>24</v>
      </c>
      <c r="K28" t="s">
        <v>24</v>
      </c>
      <c r="L28" t="s">
        <v>24</v>
      </c>
      <c r="M28" t="s">
        <v>25</v>
      </c>
      <c r="N28" t="s">
        <v>45</v>
      </c>
      <c r="O28" t="s">
        <v>70</v>
      </c>
      <c r="P28">
        <v>1</v>
      </c>
      <c r="Q28">
        <v>1</v>
      </c>
      <c r="R28">
        <v>1</v>
      </c>
    </row>
    <row r="29" spans="1:18">
      <c r="A29">
        <v>27</v>
      </c>
      <c r="B29" t="s">
        <v>26</v>
      </c>
      <c r="C29" t="s">
        <v>22</v>
      </c>
      <c r="D29" t="s">
        <v>24</v>
      </c>
      <c r="E29" t="s">
        <v>27</v>
      </c>
      <c r="F29">
        <v>6000</v>
      </c>
      <c r="G29" t="s">
        <v>9</v>
      </c>
      <c r="H29" t="s">
        <v>10</v>
      </c>
      <c r="I29" t="s">
        <v>24</v>
      </c>
      <c r="J29" t="s">
        <v>12</v>
      </c>
      <c r="K29" t="s">
        <v>24</v>
      </c>
      <c r="L29" t="s">
        <v>24</v>
      </c>
      <c r="M29" t="s">
        <v>25</v>
      </c>
      <c r="N29" t="s">
        <v>45</v>
      </c>
      <c r="O29" t="s">
        <v>70</v>
      </c>
      <c r="P29">
        <v>1</v>
      </c>
      <c r="Q29">
        <v>1</v>
      </c>
      <c r="R29">
        <v>1</v>
      </c>
    </row>
    <row r="30" spans="1:18">
      <c r="A30">
        <v>28</v>
      </c>
      <c r="B30" t="s">
        <v>26</v>
      </c>
      <c r="C30" t="s">
        <v>22</v>
      </c>
      <c r="D30" t="s">
        <v>24</v>
      </c>
      <c r="E30" t="s">
        <v>27</v>
      </c>
      <c r="F30">
        <v>6000</v>
      </c>
      <c r="G30" t="s">
        <v>9</v>
      </c>
      <c r="H30" t="s">
        <v>10</v>
      </c>
      <c r="I30" t="s">
        <v>24</v>
      </c>
      <c r="J30" t="s">
        <v>12</v>
      </c>
      <c r="K30" t="s">
        <v>24</v>
      </c>
      <c r="L30" t="s">
        <v>24</v>
      </c>
      <c r="M30" t="s">
        <v>25</v>
      </c>
      <c r="N30" t="s">
        <v>45</v>
      </c>
      <c r="O30" t="s">
        <v>69</v>
      </c>
      <c r="P30">
        <v>2</v>
      </c>
      <c r="Q30">
        <v>2</v>
      </c>
      <c r="R30">
        <v>2</v>
      </c>
    </row>
    <row r="31" spans="1:18">
      <c r="A31">
        <v>29</v>
      </c>
      <c r="B31" t="s">
        <v>26</v>
      </c>
      <c r="C31" t="s">
        <v>22</v>
      </c>
      <c r="D31" t="s">
        <v>24</v>
      </c>
      <c r="E31" t="s">
        <v>30</v>
      </c>
      <c r="F31">
        <v>5000</v>
      </c>
      <c r="G31" t="s">
        <v>9</v>
      </c>
      <c r="H31" t="s">
        <v>10</v>
      </c>
      <c r="I31" t="s">
        <v>24</v>
      </c>
      <c r="J31" t="s">
        <v>12</v>
      </c>
      <c r="K31" t="s">
        <v>24</v>
      </c>
      <c r="L31" t="s">
        <v>24</v>
      </c>
      <c r="M31" t="s">
        <v>25</v>
      </c>
      <c r="N31" t="s">
        <v>45</v>
      </c>
      <c r="O31" t="s">
        <v>70</v>
      </c>
      <c r="P31">
        <v>1</v>
      </c>
      <c r="Q31">
        <v>1</v>
      </c>
      <c r="R31">
        <v>1</v>
      </c>
    </row>
    <row r="32" spans="1:18">
      <c r="A32">
        <v>30</v>
      </c>
      <c r="B32" t="s">
        <v>21</v>
      </c>
      <c r="C32" t="s">
        <v>22</v>
      </c>
      <c r="D32" t="s">
        <v>24</v>
      </c>
      <c r="E32" t="s">
        <v>32</v>
      </c>
      <c r="F32">
        <v>5000</v>
      </c>
      <c r="G32" t="s">
        <v>9</v>
      </c>
      <c r="H32" t="s">
        <v>10</v>
      </c>
      <c r="I32" t="s">
        <v>11</v>
      </c>
      <c r="J32" t="s">
        <v>24</v>
      </c>
      <c r="K32" t="s">
        <v>24</v>
      </c>
      <c r="L32" t="s">
        <v>24</v>
      </c>
      <c r="M32" t="s">
        <v>25</v>
      </c>
      <c r="N32" t="s">
        <v>45</v>
      </c>
      <c r="O32" t="s">
        <v>70</v>
      </c>
      <c r="P32">
        <v>1</v>
      </c>
      <c r="Q32">
        <v>1</v>
      </c>
      <c r="R32">
        <v>1</v>
      </c>
    </row>
    <row r="33" spans="1:18">
      <c r="A33">
        <v>31</v>
      </c>
      <c r="B33" t="s">
        <v>21</v>
      </c>
      <c r="C33" t="s">
        <v>28</v>
      </c>
      <c r="D33" t="s">
        <v>34</v>
      </c>
      <c r="E33" t="s">
        <v>31</v>
      </c>
      <c r="F33">
        <v>5000</v>
      </c>
      <c r="G33" t="s">
        <v>9</v>
      </c>
      <c r="H33" t="s">
        <v>10</v>
      </c>
      <c r="I33" t="s">
        <v>11</v>
      </c>
      <c r="J33" t="s">
        <v>24</v>
      </c>
      <c r="K33" t="s">
        <v>24</v>
      </c>
      <c r="L33" t="s">
        <v>24</v>
      </c>
      <c r="M33" t="s">
        <v>25</v>
      </c>
      <c r="N33" t="s">
        <v>47</v>
      </c>
      <c r="O33" t="s">
        <v>69</v>
      </c>
      <c r="P33">
        <v>2</v>
      </c>
      <c r="Q33">
        <v>2</v>
      </c>
      <c r="R33">
        <v>2</v>
      </c>
    </row>
    <row r="34" spans="1:18">
      <c r="A34">
        <v>32</v>
      </c>
      <c r="B34" t="s">
        <v>26</v>
      </c>
      <c r="C34" t="s">
        <v>22</v>
      </c>
      <c r="D34" t="s">
        <v>24</v>
      </c>
      <c r="E34" t="s">
        <v>33</v>
      </c>
      <c r="F34">
        <v>5000</v>
      </c>
      <c r="G34" t="s">
        <v>9</v>
      </c>
      <c r="H34" t="s">
        <v>10</v>
      </c>
      <c r="I34" t="s">
        <v>24</v>
      </c>
      <c r="J34" t="s">
        <v>12</v>
      </c>
      <c r="K34" t="s">
        <v>24</v>
      </c>
      <c r="L34" t="s">
        <v>24</v>
      </c>
      <c r="M34" t="s">
        <v>25</v>
      </c>
      <c r="N34" t="s">
        <v>45</v>
      </c>
      <c r="O34" t="s">
        <v>70</v>
      </c>
      <c r="P34">
        <v>1</v>
      </c>
      <c r="Q34">
        <v>1</v>
      </c>
      <c r="R34">
        <v>1</v>
      </c>
    </row>
    <row r="35" spans="1:18">
      <c r="A35">
        <v>33</v>
      </c>
      <c r="B35" t="s">
        <v>26</v>
      </c>
      <c r="C35" t="s">
        <v>22</v>
      </c>
      <c r="D35" t="s">
        <v>24</v>
      </c>
      <c r="E35" t="s">
        <v>23</v>
      </c>
      <c r="F35">
        <v>5000</v>
      </c>
      <c r="G35" t="s">
        <v>9</v>
      </c>
      <c r="H35" t="s">
        <v>10</v>
      </c>
      <c r="I35" t="s">
        <v>24</v>
      </c>
      <c r="J35" t="s">
        <v>12</v>
      </c>
      <c r="K35" t="s">
        <v>24</v>
      </c>
      <c r="L35" t="s">
        <v>24</v>
      </c>
      <c r="M35" t="s">
        <v>25</v>
      </c>
      <c r="N35" t="s">
        <v>47</v>
      </c>
      <c r="O35" t="s">
        <v>70</v>
      </c>
      <c r="P35">
        <v>1</v>
      </c>
      <c r="Q35">
        <v>1</v>
      </c>
      <c r="R35">
        <v>1</v>
      </c>
    </row>
    <row r="36" spans="1:18">
      <c r="A36">
        <v>34</v>
      </c>
      <c r="B36" t="s">
        <v>26</v>
      </c>
      <c r="C36" t="s">
        <v>22</v>
      </c>
      <c r="D36" t="s">
        <v>24</v>
      </c>
      <c r="E36" t="s">
        <v>31</v>
      </c>
      <c r="F36">
        <v>5000</v>
      </c>
      <c r="G36" t="s">
        <v>9</v>
      </c>
      <c r="H36" t="s">
        <v>10</v>
      </c>
      <c r="I36" t="s">
        <v>24</v>
      </c>
      <c r="J36" t="s">
        <v>12</v>
      </c>
      <c r="K36" t="s">
        <v>24</v>
      </c>
      <c r="L36" t="s">
        <v>24</v>
      </c>
      <c r="M36" t="s">
        <v>25</v>
      </c>
      <c r="N36" t="s">
        <v>45</v>
      </c>
      <c r="O36" t="s">
        <v>70</v>
      </c>
      <c r="P36">
        <v>1</v>
      </c>
      <c r="Q36">
        <v>1</v>
      </c>
      <c r="R36">
        <v>1</v>
      </c>
    </row>
    <row r="37" spans="1:18">
      <c r="A37">
        <v>35</v>
      </c>
      <c r="B37" t="s">
        <v>26</v>
      </c>
      <c r="C37" t="s">
        <v>22</v>
      </c>
      <c r="D37" t="s">
        <v>24</v>
      </c>
      <c r="E37" t="s">
        <v>27</v>
      </c>
      <c r="F37">
        <v>6000</v>
      </c>
      <c r="G37" t="s">
        <v>9</v>
      </c>
      <c r="H37" t="s">
        <v>10</v>
      </c>
      <c r="I37" t="s">
        <v>24</v>
      </c>
      <c r="J37" t="s">
        <v>12</v>
      </c>
      <c r="K37" t="s">
        <v>24</v>
      </c>
      <c r="L37" t="s">
        <v>24</v>
      </c>
      <c r="M37" t="s">
        <v>25</v>
      </c>
      <c r="N37" t="s">
        <v>45</v>
      </c>
      <c r="O37" t="s">
        <v>70</v>
      </c>
      <c r="P37">
        <v>1</v>
      </c>
      <c r="Q37">
        <v>1</v>
      </c>
      <c r="R37">
        <v>1</v>
      </c>
    </row>
    <row r="38" spans="1:18">
      <c r="A38">
        <v>36</v>
      </c>
      <c r="B38" t="s">
        <v>21</v>
      </c>
      <c r="C38" t="s">
        <v>28</v>
      </c>
      <c r="D38" t="s">
        <v>34</v>
      </c>
      <c r="E38" t="s">
        <v>32</v>
      </c>
      <c r="F38">
        <v>5000</v>
      </c>
      <c r="G38" t="s">
        <v>9</v>
      </c>
      <c r="H38" t="s">
        <v>10</v>
      </c>
      <c r="I38" t="s">
        <v>24</v>
      </c>
      <c r="J38" t="s">
        <v>12</v>
      </c>
      <c r="K38" t="s">
        <v>24</v>
      </c>
      <c r="L38" t="s">
        <v>24</v>
      </c>
      <c r="M38" t="s">
        <v>25</v>
      </c>
      <c r="N38" t="s">
        <v>45</v>
      </c>
      <c r="O38" t="s">
        <v>70</v>
      </c>
      <c r="P38">
        <v>1</v>
      </c>
      <c r="Q38">
        <v>1</v>
      </c>
      <c r="R38">
        <v>1</v>
      </c>
    </row>
    <row r="39" spans="1:18">
      <c r="A39">
        <v>37</v>
      </c>
      <c r="B39" t="s">
        <v>26</v>
      </c>
      <c r="C39" t="s">
        <v>22</v>
      </c>
      <c r="D39" t="s">
        <v>24</v>
      </c>
      <c r="E39" t="s">
        <v>35</v>
      </c>
      <c r="F39">
        <v>5000</v>
      </c>
      <c r="G39" t="s">
        <v>9</v>
      </c>
      <c r="H39" t="s">
        <v>10</v>
      </c>
      <c r="I39" t="s">
        <v>24</v>
      </c>
      <c r="J39" t="s">
        <v>12</v>
      </c>
      <c r="K39" t="s">
        <v>24</v>
      </c>
      <c r="L39" t="s">
        <v>24</v>
      </c>
      <c r="M39" t="s">
        <v>25</v>
      </c>
      <c r="N39" t="s">
        <v>45</v>
      </c>
      <c r="O39" t="s">
        <v>70</v>
      </c>
      <c r="P39">
        <v>1</v>
      </c>
      <c r="Q39">
        <v>1</v>
      </c>
      <c r="R39">
        <v>1</v>
      </c>
    </row>
    <row r="40" spans="1:18">
      <c r="A40">
        <v>38</v>
      </c>
      <c r="B40" t="s">
        <v>26</v>
      </c>
      <c r="C40" t="s">
        <v>22</v>
      </c>
      <c r="D40" t="s">
        <v>24</v>
      </c>
      <c r="E40" t="s">
        <v>27</v>
      </c>
      <c r="F40">
        <v>6000</v>
      </c>
      <c r="G40" t="s">
        <v>9</v>
      </c>
      <c r="H40" t="s">
        <v>10</v>
      </c>
      <c r="I40" t="s">
        <v>24</v>
      </c>
      <c r="J40" t="s">
        <v>12</v>
      </c>
      <c r="K40" t="s">
        <v>24</v>
      </c>
      <c r="L40" t="s">
        <v>24</v>
      </c>
      <c r="M40" t="s">
        <v>25</v>
      </c>
      <c r="N40" t="s">
        <v>45</v>
      </c>
      <c r="O40" t="s">
        <v>70</v>
      </c>
      <c r="P40">
        <v>1</v>
      </c>
      <c r="Q40">
        <v>1</v>
      </c>
      <c r="R40">
        <v>1</v>
      </c>
    </row>
    <row r="41" spans="1:18">
      <c r="A41">
        <v>39</v>
      </c>
      <c r="B41" t="s">
        <v>26</v>
      </c>
      <c r="C41" t="s">
        <v>22</v>
      </c>
      <c r="D41" t="s">
        <v>24</v>
      </c>
      <c r="E41" t="s">
        <v>23</v>
      </c>
      <c r="F41">
        <v>5000</v>
      </c>
      <c r="G41" t="s">
        <v>9</v>
      </c>
      <c r="H41" t="s">
        <v>10</v>
      </c>
      <c r="I41" t="s">
        <v>11</v>
      </c>
      <c r="J41" t="s">
        <v>24</v>
      </c>
      <c r="K41" t="s">
        <v>24</v>
      </c>
      <c r="L41" t="s">
        <v>24</v>
      </c>
      <c r="M41" t="s">
        <v>25</v>
      </c>
      <c r="N41" t="s">
        <v>45</v>
      </c>
      <c r="O41" t="s">
        <v>70</v>
      </c>
      <c r="P41">
        <v>1</v>
      </c>
      <c r="Q41">
        <v>1</v>
      </c>
      <c r="R41">
        <v>1</v>
      </c>
    </row>
    <row r="42" spans="1:18">
      <c r="A42">
        <v>40</v>
      </c>
      <c r="B42" t="s">
        <v>26</v>
      </c>
      <c r="C42" t="s">
        <v>22</v>
      </c>
      <c r="D42" t="s">
        <v>24</v>
      </c>
      <c r="E42" t="s">
        <v>33</v>
      </c>
      <c r="F42">
        <v>5000</v>
      </c>
      <c r="G42" t="s">
        <v>9</v>
      </c>
      <c r="H42" t="s">
        <v>10</v>
      </c>
      <c r="I42" t="s">
        <v>11</v>
      </c>
      <c r="J42" t="s">
        <v>24</v>
      </c>
      <c r="K42" t="s">
        <v>24</v>
      </c>
      <c r="L42" t="s">
        <v>24</v>
      </c>
      <c r="M42" t="s">
        <v>25</v>
      </c>
      <c r="N42" t="s">
        <v>45</v>
      </c>
      <c r="O42" t="s">
        <v>70</v>
      </c>
      <c r="P42">
        <v>1</v>
      </c>
      <c r="Q42">
        <v>1</v>
      </c>
      <c r="R42">
        <v>1</v>
      </c>
    </row>
    <row r="43" spans="1:18">
      <c r="A43">
        <v>41</v>
      </c>
      <c r="B43" t="s">
        <v>26</v>
      </c>
      <c r="C43" t="s">
        <v>22</v>
      </c>
      <c r="D43" t="s">
        <v>24</v>
      </c>
      <c r="E43" t="s">
        <v>31</v>
      </c>
      <c r="F43">
        <v>5000</v>
      </c>
      <c r="G43" t="s">
        <v>9</v>
      </c>
      <c r="H43" t="s">
        <v>10</v>
      </c>
      <c r="I43" t="s">
        <v>24</v>
      </c>
      <c r="J43" t="s">
        <v>12</v>
      </c>
      <c r="K43" t="s">
        <v>24</v>
      </c>
      <c r="L43" t="s">
        <v>24</v>
      </c>
      <c r="M43" t="s">
        <v>25</v>
      </c>
      <c r="N43" t="s">
        <v>45</v>
      </c>
      <c r="O43" t="s">
        <v>70</v>
      </c>
      <c r="P43">
        <v>1</v>
      </c>
      <c r="Q43">
        <v>1</v>
      </c>
      <c r="R43">
        <v>1</v>
      </c>
    </row>
    <row r="44" spans="1:18">
      <c r="A44">
        <v>42</v>
      </c>
      <c r="B44" t="s">
        <v>21</v>
      </c>
      <c r="C44" t="s">
        <v>22</v>
      </c>
      <c r="D44" t="s">
        <v>24</v>
      </c>
      <c r="E44" t="s">
        <v>23</v>
      </c>
      <c r="F44">
        <v>5000</v>
      </c>
      <c r="G44" t="s">
        <v>9</v>
      </c>
      <c r="H44" t="s">
        <v>10</v>
      </c>
      <c r="I44" t="s">
        <v>11</v>
      </c>
      <c r="J44" t="s">
        <v>24</v>
      </c>
      <c r="K44" t="s">
        <v>24</v>
      </c>
      <c r="L44" t="s">
        <v>24</v>
      </c>
      <c r="M44" t="s">
        <v>25</v>
      </c>
      <c r="N44" t="s">
        <v>47</v>
      </c>
      <c r="O44" t="s">
        <v>70</v>
      </c>
      <c r="P44">
        <v>1</v>
      </c>
      <c r="Q44">
        <v>1</v>
      </c>
      <c r="R44">
        <v>1</v>
      </c>
    </row>
    <row r="45" spans="1:18">
      <c r="A45">
        <v>43</v>
      </c>
      <c r="B45" t="s">
        <v>26</v>
      </c>
      <c r="C45" t="s">
        <v>22</v>
      </c>
      <c r="D45" t="s">
        <v>24</v>
      </c>
      <c r="E45" t="s">
        <v>32</v>
      </c>
      <c r="F45">
        <v>5000</v>
      </c>
      <c r="G45" t="s">
        <v>9</v>
      </c>
      <c r="H45" t="s">
        <v>10</v>
      </c>
      <c r="I45" t="s">
        <v>24</v>
      </c>
      <c r="J45" t="s">
        <v>24</v>
      </c>
      <c r="K45" t="s">
        <v>13</v>
      </c>
      <c r="L45" t="s">
        <v>24</v>
      </c>
      <c r="M45" t="s">
        <v>25</v>
      </c>
      <c r="N45" t="s">
        <v>47</v>
      </c>
      <c r="O45" t="s">
        <v>70</v>
      </c>
      <c r="P45">
        <v>1</v>
      </c>
      <c r="Q45">
        <v>1</v>
      </c>
      <c r="R45">
        <v>1</v>
      </c>
    </row>
    <row r="46" spans="1:18">
      <c r="A46">
        <v>44</v>
      </c>
      <c r="B46" t="s">
        <v>26</v>
      </c>
      <c r="C46" t="s">
        <v>22</v>
      </c>
      <c r="D46" t="s">
        <v>24</v>
      </c>
      <c r="E46" t="s">
        <v>33</v>
      </c>
      <c r="F46">
        <v>5000</v>
      </c>
      <c r="G46" t="s">
        <v>9</v>
      </c>
      <c r="H46" t="s">
        <v>10</v>
      </c>
      <c r="I46" t="s">
        <v>11</v>
      </c>
      <c r="J46" t="s">
        <v>24</v>
      </c>
      <c r="K46" t="s">
        <v>24</v>
      </c>
      <c r="L46" t="s">
        <v>24</v>
      </c>
      <c r="M46" t="s">
        <v>25</v>
      </c>
      <c r="N46" t="s">
        <v>45</v>
      </c>
      <c r="O46" t="s">
        <v>70</v>
      </c>
      <c r="P46">
        <v>1</v>
      </c>
      <c r="Q46">
        <v>1</v>
      </c>
      <c r="R46">
        <v>1</v>
      </c>
    </row>
    <row r="47" spans="1:18">
      <c r="A47">
        <v>45</v>
      </c>
      <c r="B47" t="s">
        <v>26</v>
      </c>
      <c r="C47" t="s">
        <v>22</v>
      </c>
      <c r="D47" t="s">
        <v>24</v>
      </c>
      <c r="E47" t="s">
        <v>23</v>
      </c>
      <c r="F47">
        <v>5000</v>
      </c>
      <c r="G47" t="s">
        <v>9</v>
      </c>
      <c r="H47" t="s">
        <v>10</v>
      </c>
      <c r="I47" t="s">
        <v>24</v>
      </c>
      <c r="J47" t="s">
        <v>12</v>
      </c>
      <c r="K47" t="s">
        <v>24</v>
      </c>
      <c r="L47" t="s">
        <v>24</v>
      </c>
      <c r="M47" t="s">
        <v>25</v>
      </c>
      <c r="N47" t="s">
        <v>45</v>
      </c>
      <c r="O47" t="s">
        <v>70</v>
      </c>
      <c r="P47">
        <v>1</v>
      </c>
      <c r="Q47">
        <v>1</v>
      </c>
      <c r="R47">
        <v>2</v>
      </c>
    </row>
    <row r="48" spans="1:18">
      <c r="A48">
        <v>46</v>
      </c>
      <c r="B48" t="s">
        <v>26</v>
      </c>
      <c r="C48" t="s">
        <v>22</v>
      </c>
      <c r="D48" t="s">
        <v>24</v>
      </c>
      <c r="E48" t="s">
        <v>31</v>
      </c>
      <c r="F48">
        <v>5000</v>
      </c>
      <c r="G48" t="s">
        <v>9</v>
      </c>
      <c r="H48" t="s">
        <v>10</v>
      </c>
      <c r="I48" t="s">
        <v>24</v>
      </c>
      <c r="J48" t="s">
        <v>12</v>
      </c>
      <c r="K48" t="s">
        <v>24</v>
      </c>
      <c r="L48" t="s">
        <v>24</v>
      </c>
      <c r="M48" t="s">
        <v>25</v>
      </c>
      <c r="N48" t="s">
        <v>45</v>
      </c>
      <c r="O48" t="s">
        <v>70</v>
      </c>
      <c r="P48">
        <v>1</v>
      </c>
      <c r="Q48">
        <v>1</v>
      </c>
      <c r="R48">
        <v>1</v>
      </c>
    </row>
    <row r="49" spans="1:18">
      <c r="A49">
        <v>48</v>
      </c>
      <c r="B49" t="s">
        <v>21</v>
      </c>
      <c r="C49" t="s">
        <v>22</v>
      </c>
      <c r="D49" t="s">
        <v>24</v>
      </c>
      <c r="E49" t="s">
        <v>30</v>
      </c>
      <c r="F49">
        <v>5000</v>
      </c>
      <c r="G49" t="s">
        <v>9</v>
      </c>
      <c r="H49" t="s">
        <v>10</v>
      </c>
      <c r="I49" t="s">
        <v>24</v>
      </c>
      <c r="J49" t="s">
        <v>12</v>
      </c>
      <c r="K49" t="s">
        <v>24</v>
      </c>
      <c r="L49" t="s">
        <v>24</v>
      </c>
      <c r="M49" t="s">
        <v>25</v>
      </c>
      <c r="N49" t="s">
        <v>47</v>
      </c>
      <c r="O49" t="s">
        <v>70</v>
      </c>
      <c r="P49">
        <v>1</v>
      </c>
      <c r="Q49">
        <v>1</v>
      </c>
      <c r="R49">
        <v>1</v>
      </c>
    </row>
    <row r="50" spans="1:18">
      <c r="A50">
        <v>49</v>
      </c>
      <c r="B50" t="s">
        <v>26</v>
      </c>
      <c r="C50" t="s">
        <v>28</v>
      </c>
      <c r="D50" t="s">
        <v>34</v>
      </c>
      <c r="E50" t="s">
        <v>23</v>
      </c>
      <c r="F50">
        <v>5000</v>
      </c>
      <c r="G50" t="s">
        <v>9</v>
      </c>
      <c r="H50" t="s">
        <v>10</v>
      </c>
      <c r="I50" t="s">
        <v>24</v>
      </c>
      <c r="J50" t="s">
        <v>12</v>
      </c>
      <c r="K50" t="s">
        <v>24</v>
      </c>
      <c r="L50" t="s">
        <v>24</v>
      </c>
      <c r="M50" t="s">
        <v>25</v>
      </c>
      <c r="N50" t="s">
        <v>45</v>
      </c>
      <c r="O50" t="s">
        <v>70</v>
      </c>
      <c r="P50">
        <v>1</v>
      </c>
      <c r="Q50">
        <v>1</v>
      </c>
      <c r="R50">
        <v>1</v>
      </c>
    </row>
    <row r="51" spans="1:18">
      <c r="A51">
        <v>50</v>
      </c>
      <c r="B51" t="s">
        <v>26</v>
      </c>
      <c r="C51" t="s">
        <v>22</v>
      </c>
      <c r="D51" t="s">
        <v>24</v>
      </c>
      <c r="E51" t="s">
        <v>31</v>
      </c>
      <c r="F51">
        <v>5000</v>
      </c>
      <c r="G51" t="s">
        <v>9</v>
      </c>
      <c r="H51" t="s">
        <v>10</v>
      </c>
      <c r="I51" t="s">
        <v>24</v>
      </c>
      <c r="J51" t="s">
        <v>12</v>
      </c>
      <c r="K51" t="s">
        <v>24</v>
      </c>
      <c r="L51" t="s">
        <v>24</v>
      </c>
      <c r="M51" t="s">
        <v>25</v>
      </c>
      <c r="N51" t="s">
        <v>45</v>
      </c>
      <c r="O51" t="s">
        <v>70</v>
      </c>
      <c r="P51">
        <v>1</v>
      </c>
      <c r="Q51">
        <v>1</v>
      </c>
      <c r="R51">
        <v>1</v>
      </c>
    </row>
    <row r="52" spans="1:18">
      <c r="A52">
        <v>51</v>
      </c>
      <c r="B52" t="s">
        <v>26</v>
      </c>
      <c r="C52" t="s">
        <v>22</v>
      </c>
      <c r="D52" t="s">
        <v>24</v>
      </c>
      <c r="E52" t="s">
        <v>31</v>
      </c>
      <c r="F52">
        <v>5000</v>
      </c>
      <c r="G52" t="s">
        <v>9</v>
      </c>
      <c r="H52" t="s">
        <v>10</v>
      </c>
      <c r="I52" t="s">
        <v>11</v>
      </c>
      <c r="J52" t="s">
        <v>24</v>
      </c>
      <c r="K52" t="s">
        <v>24</v>
      </c>
      <c r="L52" t="s">
        <v>24</v>
      </c>
      <c r="M52" t="s">
        <v>25</v>
      </c>
      <c r="N52" t="s">
        <v>45</v>
      </c>
      <c r="O52" t="s">
        <v>69</v>
      </c>
      <c r="P52">
        <v>2</v>
      </c>
      <c r="Q52">
        <v>2</v>
      </c>
      <c r="R52">
        <v>2</v>
      </c>
    </row>
    <row r="53" spans="1:18">
      <c r="A53">
        <v>52</v>
      </c>
      <c r="B53" t="s">
        <v>26</v>
      </c>
      <c r="C53" t="s">
        <v>22</v>
      </c>
      <c r="D53" t="s">
        <v>24</v>
      </c>
      <c r="E53" t="s">
        <v>31</v>
      </c>
      <c r="F53">
        <v>5000</v>
      </c>
      <c r="G53" t="s">
        <v>9</v>
      </c>
      <c r="H53" t="s">
        <v>10</v>
      </c>
      <c r="I53" t="s">
        <v>11</v>
      </c>
      <c r="J53" t="s">
        <v>24</v>
      </c>
      <c r="K53" t="s">
        <v>24</v>
      </c>
      <c r="L53" t="s">
        <v>24</v>
      </c>
      <c r="M53" t="s">
        <v>25</v>
      </c>
      <c r="N53" t="s">
        <v>47</v>
      </c>
      <c r="O53" t="s">
        <v>70</v>
      </c>
      <c r="P53">
        <v>1</v>
      </c>
      <c r="Q53">
        <v>1</v>
      </c>
      <c r="R53">
        <v>1</v>
      </c>
    </row>
    <row r="54" spans="1:18">
      <c r="A54">
        <v>53</v>
      </c>
      <c r="B54" t="s">
        <v>21</v>
      </c>
      <c r="C54" t="s">
        <v>22</v>
      </c>
      <c r="D54" t="s">
        <v>24</v>
      </c>
      <c r="E54" t="s">
        <v>32</v>
      </c>
      <c r="F54">
        <v>5000</v>
      </c>
      <c r="G54" t="s">
        <v>9</v>
      </c>
      <c r="H54" t="s">
        <v>10</v>
      </c>
      <c r="I54" t="s">
        <v>24</v>
      </c>
      <c r="J54" t="s">
        <v>12</v>
      </c>
      <c r="K54" t="s">
        <v>24</v>
      </c>
      <c r="L54" t="s">
        <v>24</v>
      </c>
      <c r="M54" t="s">
        <v>25</v>
      </c>
      <c r="N54" t="s">
        <v>45</v>
      </c>
      <c r="O54" t="s">
        <v>70</v>
      </c>
      <c r="P54">
        <v>1</v>
      </c>
      <c r="Q54">
        <v>1</v>
      </c>
      <c r="R54">
        <v>1</v>
      </c>
    </row>
    <row r="55" spans="1:18">
      <c r="A55">
        <v>54</v>
      </c>
      <c r="B55" t="s">
        <v>26</v>
      </c>
      <c r="C55" t="s">
        <v>22</v>
      </c>
      <c r="D55" t="s">
        <v>24</v>
      </c>
      <c r="E55" t="s">
        <v>27</v>
      </c>
      <c r="F55">
        <v>6000</v>
      </c>
      <c r="G55" t="s">
        <v>9</v>
      </c>
      <c r="H55" t="s">
        <v>10</v>
      </c>
      <c r="I55" t="s">
        <v>24</v>
      </c>
      <c r="J55" t="s">
        <v>12</v>
      </c>
      <c r="K55" t="s">
        <v>24</v>
      </c>
      <c r="L55" t="s">
        <v>24</v>
      </c>
      <c r="M55" t="s">
        <v>25</v>
      </c>
      <c r="N55" t="s">
        <v>45</v>
      </c>
      <c r="O55" t="s">
        <v>70</v>
      </c>
      <c r="P55">
        <v>2</v>
      </c>
      <c r="Q55">
        <v>1</v>
      </c>
      <c r="R55">
        <v>2</v>
      </c>
    </row>
    <row r="56" spans="1:18">
      <c r="A56">
        <v>55</v>
      </c>
      <c r="B56" t="s">
        <v>26</v>
      </c>
      <c r="C56" t="s">
        <v>22</v>
      </c>
      <c r="D56" t="s">
        <v>24</v>
      </c>
      <c r="E56" t="s">
        <v>30</v>
      </c>
      <c r="F56">
        <v>5000</v>
      </c>
      <c r="G56" t="s">
        <v>9</v>
      </c>
      <c r="H56" t="s">
        <v>10</v>
      </c>
      <c r="I56" t="s">
        <v>24</v>
      </c>
      <c r="J56" t="s">
        <v>12</v>
      </c>
      <c r="K56" t="s">
        <v>24</v>
      </c>
      <c r="L56" t="s">
        <v>24</v>
      </c>
      <c r="M56" t="s">
        <v>25</v>
      </c>
      <c r="N56" t="s">
        <v>45</v>
      </c>
      <c r="O56" t="s">
        <v>70</v>
      </c>
      <c r="P56">
        <v>1</v>
      </c>
      <c r="Q56">
        <v>1</v>
      </c>
      <c r="R56">
        <v>1</v>
      </c>
    </row>
    <row r="57" spans="1:18">
      <c r="A57">
        <v>56</v>
      </c>
      <c r="B57" t="s">
        <v>26</v>
      </c>
      <c r="C57" t="s">
        <v>22</v>
      </c>
      <c r="D57" t="s">
        <v>24</v>
      </c>
      <c r="E57" t="s">
        <v>33</v>
      </c>
      <c r="F57">
        <v>5000</v>
      </c>
      <c r="G57" t="s">
        <v>9</v>
      </c>
      <c r="H57" t="s">
        <v>10</v>
      </c>
      <c r="I57" t="s">
        <v>24</v>
      </c>
      <c r="J57" t="s">
        <v>12</v>
      </c>
      <c r="K57" t="s">
        <v>24</v>
      </c>
      <c r="L57" t="s">
        <v>24</v>
      </c>
      <c r="M57" t="s">
        <v>25</v>
      </c>
      <c r="N57" t="s">
        <v>47</v>
      </c>
      <c r="O57" t="s">
        <v>70</v>
      </c>
      <c r="P57">
        <v>1</v>
      </c>
      <c r="Q57">
        <v>1</v>
      </c>
      <c r="R57">
        <v>1</v>
      </c>
    </row>
    <row r="58" spans="1:18">
      <c r="A58">
        <v>57</v>
      </c>
      <c r="B58" t="s">
        <v>26</v>
      </c>
      <c r="C58" t="s">
        <v>22</v>
      </c>
      <c r="D58" t="s">
        <v>24</v>
      </c>
      <c r="E58" t="s">
        <v>31</v>
      </c>
      <c r="F58">
        <v>5000</v>
      </c>
      <c r="G58" t="s">
        <v>9</v>
      </c>
      <c r="H58" t="s">
        <v>10</v>
      </c>
      <c r="I58" t="s">
        <v>11</v>
      </c>
      <c r="J58" t="s">
        <v>24</v>
      </c>
      <c r="K58" t="s">
        <v>24</v>
      </c>
      <c r="L58" t="s">
        <v>24</v>
      </c>
      <c r="M58" t="s">
        <v>25</v>
      </c>
      <c r="N58" t="s">
        <v>47</v>
      </c>
      <c r="O58" t="s">
        <v>70</v>
      </c>
      <c r="P58">
        <v>1</v>
      </c>
      <c r="Q58">
        <v>1</v>
      </c>
      <c r="R58">
        <v>1</v>
      </c>
    </row>
    <row r="59" spans="1:18">
      <c r="A59">
        <v>58</v>
      </c>
      <c r="B59" t="s">
        <v>26</v>
      </c>
      <c r="C59" t="s">
        <v>22</v>
      </c>
      <c r="D59" t="s">
        <v>24</v>
      </c>
      <c r="E59" t="s">
        <v>27</v>
      </c>
      <c r="F59">
        <v>6000</v>
      </c>
      <c r="G59" t="s">
        <v>9</v>
      </c>
      <c r="H59" t="s">
        <v>10</v>
      </c>
      <c r="I59" t="s">
        <v>24</v>
      </c>
      <c r="J59" t="s">
        <v>12</v>
      </c>
      <c r="K59" t="s">
        <v>24</v>
      </c>
      <c r="L59" t="s">
        <v>24</v>
      </c>
      <c r="M59" t="s">
        <v>25</v>
      </c>
      <c r="N59" t="s">
        <v>45</v>
      </c>
      <c r="O59" t="s">
        <v>70</v>
      </c>
      <c r="P59">
        <v>1</v>
      </c>
      <c r="Q59">
        <v>1</v>
      </c>
      <c r="R59">
        <v>2</v>
      </c>
    </row>
    <row r="60" spans="1:18">
      <c r="A60">
        <v>59</v>
      </c>
      <c r="B60" t="s">
        <v>26</v>
      </c>
      <c r="C60" t="s">
        <v>22</v>
      </c>
      <c r="D60" t="s">
        <v>24</v>
      </c>
      <c r="E60" t="s">
        <v>27</v>
      </c>
      <c r="F60">
        <v>6000</v>
      </c>
      <c r="G60" t="s">
        <v>9</v>
      </c>
      <c r="H60" t="s">
        <v>10</v>
      </c>
      <c r="I60" t="s">
        <v>24</v>
      </c>
      <c r="J60" t="s">
        <v>12</v>
      </c>
      <c r="K60" t="s">
        <v>24</v>
      </c>
      <c r="L60" t="s">
        <v>24</v>
      </c>
      <c r="M60" t="s">
        <v>25</v>
      </c>
      <c r="N60" t="s">
        <v>45</v>
      </c>
      <c r="O60" t="s">
        <v>70</v>
      </c>
      <c r="P60">
        <v>1</v>
      </c>
      <c r="Q60">
        <v>1</v>
      </c>
      <c r="R60">
        <v>1</v>
      </c>
    </row>
    <row r="61" spans="1:18">
      <c r="A61">
        <v>60</v>
      </c>
      <c r="B61" t="s">
        <v>26</v>
      </c>
      <c r="C61" t="s">
        <v>37</v>
      </c>
      <c r="D61" t="s">
        <v>34</v>
      </c>
      <c r="E61" t="s">
        <v>24</v>
      </c>
      <c r="F61">
        <v>5000</v>
      </c>
      <c r="G61" t="s">
        <v>9</v>
      </c>
      <c r="H61" t="s">
        <v>10</v>
      </c>
      <c r="I61" t="s">
        <v>24</v>
      </c>
      <c r="J61" t="s">
        <v>12</v>
      </c>
      <c r="K61" t="s">
        <v>24</v>
      </c>
      <c r="L61" t="s">
        <v>24</v>
      </c>
      <c r="M61" t="s">
        <v>25</v>
      </c>
      <c r="N61" t="s">
        <v>45</v>
      </c>
      <c r="O61" t="s">
        <v>70</v>
      </c>
      <c r="P61">
        <v>1</v>
      </c>
      <c r="Q61">
        <v>1</v>
      </c>
      <c r="R61">
        <v>1</v>
      </c>
    </row>
    <row r="62" spans="1:18">
      <c r="A62">
        <v>62</v>
      </c>
      <c r="B62" t="s">
        <v>26</v>
      </c>
      <c r="C62" t="s">
        <v>22</v>
      </c>
      <c r="D62" t="s">
        <v>24</v>
      </c>
      <c r="E62" t="s">
        <v>23</v>
      </c>
      <c r="F62">
        <v>5000</v>
      </c>
      <c r="G62" t="s">
        <v>9</v>
      </c>
      <c r="H62" t="s">
        <v>10</v>
      </c>
      <c r="I62" t="s">
        <v>11</v>
      </c>
      <c r="J62" t="s">
        <v>24</v>
      </c>
      <c r="K62" t="s">
        <v>24</v>
      </c>
      <c r="L62" t="s">
        <v>24</v>
      </c>
      <c r="M62" t="s">
        <v>25</v>
      </c>
      <c r="N62" t="s">
        <v>45</v>
      </c>
      <c r="O62" t="s">
        <v>70</v>
      </c>
      <c r="P62">
        <v>1</v>
      </c>
      <c r="Q62">
        <v>1</v>
      </c>
      <c r="R62">
        <v>2</v>
      </c>
    </row>
    <row r="63" spans="1:18">
      <c r="A63">
        <v>63</v>
      </c>
      <c r="B63" t="s">
        <v>26</v>
      </c>
      <c r="C63" t="s">
        <v>37</v>
      </c>
      <c r="D63" t="s">
        <v>29</v>
      </c>
      <c r="E63" t="s">
        <v>24</v>
      </c>
      <c r="F63">
        <v>5000</v>
      </c>
      <c r="G63" t="s">
        <v>9</v>
      </c>
      <c r="H63" t="s">
        <v>10</v>
      </c>
      <c r="I63" t="s">
        <v>24</v>
      </c>
      <c r="J63" t="s">
        <v>24</v>
      </c>
      <c r="K63" t="s">
        <v>24</v>
      </c>
      <c r="L63" t="s">
        <v>24</v>
      </c>
      <c r="M63" t="s">
        <v>25</v>
      </c>
      <c r="N63" t="s">
        <v>47</v>
      </c>
      <c r="O63" t="s">
        <v>70</v>
      </c>
      <c r="P63">
        <v>1</v>
      </c>
      <c r="Q63">
        <v>1</v>
      </c>
      <c r="R63">
        <v>2</v>
      </c>
    </row>
    <row r="64" spans="1:18">
      <c r="A64">
        <v>64</v>
      </c>
      <c r="B64" t="s">
        <v>26</v>
      </c>
      <c r="C64" t="s">
        <v>22</v>
      </c>
      <c r="D64" t="s">
        <v>24</v>
      </c>
      <c r="E64" t="s">
        <v>23</v>
      </c>
      <c r="F64">
        <v>5000</v>
      </c>
      <c r="G64" t="s">
        <v>9</v>
      </c>
      <c r="H64" t="s">
        <v>10</v>
      </c>
      <c r="I64" t="s">
        <v>11</v>
      </c>
      <c r="J64" t="s">
        <v>24</v>
      </c>
      <c r="K64" t="s">
        <v>24</v>
      </c>
      <c r="L64" t="s">
        <v>24</v>
      </c>
      <c r="M64" t="s">
        <v>25</v>
      </c>
      <c r="N64" t="s">
        <v>45</v>
      </c>
      <c r="O64" t="s">
        <v>70</v>
      </c>
      <c r="P64">
        <v>1</v>
      </c>
      <c r="Q64">
        <v>1</v>
      </c>
      <c r="R64">
        <v>1</v>
      </c>
    </row>
    <row r="65" spans="1:18">
      <c r="A65">
        <v>66</v>
      </c>
      <c r="B65" t="s">
        <v>26</v>
      </c>
      <c r="C65" t="s">
        <v>22</v>
      </c>
      <c r="D65" t="s">
        <v>24</v>
      </c>
      <c r="E65" t="s">
        <v>30</v>
      </c>
      <c r="F65">
        <v>5000</v>
      </c>
      <c r="G65" t="s">
        <v>9</v>
      </c>
      <c r="H65" t="s">
        <v>10</v>
      </c>
      <c r="I65" t="s">
        <v>24</v>
      </c>
      <c r="J65" t="s">
        <v>12</v>
      </c>
      <c r="K65" t="s">
        <v>24</v>
      </c>
      <c r="L65" t="s">
        <v>24</v>
      </c>
      <c r="M65" t="s">
        <v>25</v>
      </c>
      <c r="N65" t="s">
        <v>45</v>
      </c>
      <c r="O65" t="s">
        <v>70</v>
      </c>
      <c r="P65">
        <v>1</v>
      </c>
      <c r="Q65">
        <v>1</v>
      </c>
      <c r="R65">
        <v>1</v>
      </c>
    </row>
    <row r="66" spans="1:18">
      <c r="A66">
        <v>67</v>
      </c>
      <c r="B66" t="s">
        <v>26</v>
      </c>
      <c r="C66" t="s">
        <v>22</v>
      </c>
      <c r="D66" t="s">
        <v>24</v>
      </c>
      <c r="E66" t="s">
        <v>32</v>
      </c>
      <c r="F66">
        <v>5000</v>
      </c>
      <c r="G66" t="s">
        <v>9</v>
      </c>
      <c r="H66" t="s">
        <v>10</v>
      </c>
      <c r="I66" t="s">
        <v>24</v>
      </c>
      <c r="J66" t="s">
        <v>24</v>
      </c>
      <c r="K66" t="s">
        <v>13</v>
      </c>
      <c r="L66" t="s">
        <v>24</v>
      </c>
      <c r="M66" t="s">
        <v>25</v>
      </c>
      <c r="N66" t="s">
        <v>47</v>
      </c>
      <c r="O66" t="s">
        <v>70</v>
      </c>
      <c r="P66">
        <v>1</v>
      </c>
      <c r="Q66">
        <v>1</v>
      </c>
      <c r="R66">
        <v>1</v>
      </c>
    </row>
    <row r="67" spans="1:18">
      <c r="A67">
        <v>68</v>
      </c>
      <c r="B67" t="s">
        <v>26</v>
      </c>
      <c r="C67" t="s">
        <v>22</v>
      </c>
      <c r="D67" t="s">
        <v>24</v>
      </c>
      <c r="E67" t="s">
        <v>23</v>
      </c>
      <c r="F67">
        <v>5000</v>
      </c>
      <c r="G67" t="s">
        <v>9</v>
      </c>
      <c r="H67" t="s">
        <v>10</v>
      </c>
      <c r="I67" t="s">
        <v>11</v>
      </c>
      <c r="J67" t="s">
        <v>24</v>
      </c>
      <c r="K67" t="s">
        <v>24</v>
      </c>
      <c r="L67" t="s">
        <v>24</v>
      </c>
      <c r="M67" t="s">
        <v>25</v>
      </c>
      <c r="N67" t="s">
        <v>45</v>
      </c>
      <c r="O67" t="s">
        <v>70</v>
      </c>
      <c r="P67">
        <v>1</v>
      </c>
      <c r="Q67">
        <v>1</v>
      </c>
      <c r="R67">
        <v>1</v>
      </c>
    </row>
    <row r="68" spans="1:18">
      <c r="A68">
        <v>69</v>
      </c>
      <c r="B68" t="s">
        <v>26</v>
      </c>
      <c r="C68" t="s">
        <v>22</v>
      </c>
      <c r="D68" t="s">
        <v>24</v>
      </c>
      <c r="E68" t="s">
        <v>23</v>
      </c>
      <c r="F68">
        <v>5000</v>
      </c>
      <c r="G68" t="s">
        <v>9</v>
      </c>
      <c r="H68" t="s">
        <v>10</v>
      </c>
      <c r="I68" t="s">
        <v>24</v>
      </c>
      <c r="J68" t="s">
        <v>12</v>
      </c>
      <c r="K68" t="s">
        <v>24</v>
      </c>
      <c r="L68" t="s">
        <v>24</v>
      </c>
      <c r="M68" t="s">
        <v>25</v>
      </c>
      <c r="N68" t="s">
        <v>45</v>
      </c>
      <c r="O68" t="s">
        <v>70</v>
      </c>
      <c r="P68">
        <v>1</v>
      </c>
      <c r="Q68">
        <v>1</v>
      </c>
      <c r="R68">
        <v>1</v>
      </c>
    </row>
    <row r="69" spans="1:18">
      <c r="A69">
        <v>70</v>
      </c>
      <c r="B69" t="s">
        <v>26</v>
      </c>
      <c r="C69" t="s">
        <v>22</v>
      </c>
      <c r="D69" t="s">
        <v>24</v>
      </c>
      <c r="E69" t="s">
        <v>23</v>
      </c>
      <c r="F69">
        <v>5000</v>
      </c>
      <c r="G69" t="s">
        <v>9</v>
      </c>
      <c r="H69" t="s">
        <v>10</v>
      </c>
      <c r="I69" t="s">
        <v>24</v>
      </c>
      <c r="J69" t="s">
        <v>12</v>
      </c>
      <c r="K69" t="s">
        <v>24</v>
      </c>
      <c r="L69" t="s">
        <v>24</v>
      </c>
      <c r="M69" t="s">
        <v>25</v>
      </c>
      <c r="N69" t="s">
        <v>45</v>
      </c>
      <c r="O69" t="s">
        <v>70</v>
      </c>
      <c r="P69">
        <v>1</v>
      </c>
      <c r="Q69">
        <v>1</v>
      </c>
      <c r="R69">
        <v>1</v>
      </c>
    </row>
    <row r="70" spans="1:18">
      <c r="A70">
        <v>71</v>
      </c>
      <c r="B70" t="s">
        <v>26</v>
      </c>
      <c r="C70" t="s">
        <v>22</v>
      </c>
      <c r="D70" t="s">
        <v>24</v>
      </c>
      <c r="E70" t="s">
        <v>23</v>
      </c>
      <c r="F70">
        <v>5000</v>
      </c>
      <c r="G70" t="s">
        <v>9</v>
      </c>
      <c r="H70" t="s">
        <v>10</v>
      </c>
      <c r="I70" t="s">
        <v>11</v>
      </c>
      <c r="J70" t="s">
        <v>24</v>
      </c>
      <c r="K70" t="s">
        <v>24</v>
      </c>
      <c r="L70" t="s">
        <v>24</v>
      </c>
      <c r="M70" t="s">
        <v>25</v>
      </c>
      <c r="N70" t="s">
        <v>45</v>
      </c>
      <c r="O70" t="s">
        <v>70</v>
      </c>
      <c r="P70">
        <v>1</v>
      </c>
      <c r="Q70">
        <v>1</v>
      </c>
      <c r="R70">
        <v>1</v>
      </c>
    </row>
    <row r="71" spans="1:18">
      <c r="A71">
        <v>72</v>
      </c>
      <c r="B71" t="s">
        <v>21</v>
      </c>
      <c r="C71" t="s">
        <v>22</v>
      </c>
      <c r="D71" t="s">
        <v>24</v>
      </c>
      <c r="E71" t="s">
        <v>32</v>
      </c>
      <c r="F71">
        <v>5000</v>
      </c>
      <c r="G71" t="s">
        <v>9</v>
      </c>
      <c r="H71" t="s">
        <v>10</v>
      </c>
      <c r="I71" t="s">
        <v>24</v>
      </c>
      <c r="J71" t="s">
        <v>24</v>
      </c>
      <c r="K71" t="s">
        <v>13</v>
      </c>
      <c r="L71" t="s">
        <v>24</v>
      </c>
      <c r="M71" t="s">
        <v>25</v>
      </c>
      <c r="N71" t="s">
        <v>47</v>
      </c>
      <c r="O71" t="s">
        <v>69</v>
      </c>
      <c r="P71">
        <v>2</v>
      </c>
      <c r="Q71">
        <v>2</v>
      </c>
      <c r="R71">
        <v>2</v>
      </c>
    </row>
    <row r="72" spans="1:18">
      <c r="A72">
        <v>73</v>
      </c>
      <c r="B72" t="s">
        <v>26</v>
      </c>
      <c r="C72" t="s">
        <v>22</v>
      </c>
      <c r="D72" t="s">
        <v>24</v>
      </c>
      <c r="E72" t="s">
        <v>31</v>
      </c>
      <c r="F72">
        <v>5000</v>
      </c>
      <c r="G72" t="s">
        <v>9</v>
      </c>
      <c r="H72" t="s">
        <v>10</v>
      </c>
      <c r="I72" t="s">
        <v>24</v>
      </c>
      <c r="J72" t="s">
        <v>12</v>
      </c>
      <c r="K72" t="s">
        <v>24</v>
      </c>
      <c r="L72" t="s">
        <v>24</v>
      </c>
      <c r="M72" t="s">
        <v>25</v>
      </c>
      <c r="N72" t="s">
        <v>45</v>
      </c>
      <c r="O72" t="s">
        <v>70</v>
      </c>
      <c r="P72">
        <v>1</v>
      </c>
      <c r="Q72">
        <v>1</v>
      </c>
      <c r="R72">
        <v>1</v>
      </c>
    </row>
    <row r="73" spans="1:18">
      <c r="A73">
        <v>74</v>
      </c>
      <c r="B73" t="s">
        <v>26</v>
      </c>
      <c r="C73" t="s">
        <v>22</v>
      </c>
      <c r="D73" t="s">
        <v>24</v>
      </c>
      <c r="E73" t="s">
        <v>23</v>
      </c>
      <c r="F73">
        <v>5000</v>
      </c>
      <c r="G73" t="s">
        <v>9</v>
      </c>
      <c r="H73" t="s">
        <v>10</v>
      </c>
      <c r="I73" t="s">
        <v>11</v>
      </c>
      <c r="J73" t="s">
        <v>24</v>
      </c>
      <c r="K73" t="s">
        <v>24</v>
      </c>
      <c r="L73" t="s">
        <v>24</v>
      </c>
      <c r="M73" t="s">
        <v>25</v>
      </c>
      <c r="N73" t="s">
        <v>45</v>
      </c>
      <c r="O73" t="s">
        <v>70</v>
      </c>
      <c r="P73">
        <v>1</v>
      </c>
      <c r="Q73">
        <v>1</v>
      </c>
      <c r="R73">
        <v>1</v>
      </c>
    </row>
    <row r="74" spans="1:18">
      <c r="A74">
        <v>75</v>
      </c>
      <c r="B74" t="s">
        <v>26</v>
      </c>
      <c r="C74" t="s">
        <v>22</v>
      </c>
      <c r="D74" t="s">
        <v>24</v>
      </c>
      <c r="E74" t="s">
        <v>31</v>
      </c>
      <c r="F74">
        <v>5000</v>
      </c>
      <c r="G74" t="s">
        <v>9</v>
      </c>
      <c r="H74" t="s">
        <v>10</v>
      </c>
      <c r="I74" t="s">
        <v>24</v>
      </c>
      <c r="J74" t="s">
        <v>12</v>
      </c>
      <c r="K74" t="s">
        <v>24</v>
      </c>
      <c r="L74" t="s">
        <v>24</v>
      </c>
      <c r="M74" t="s">
        <v>25</v>
      </c>
      <c r="N74" t="s">
        <v>45</v>
      </c>
      <c r="O74" t="s">
        <v>70</v>
      </c>
      <c r="P74">
        <v>1</v>
      </c>
      <c r="Q74">
        <v>1</v>
      </c>
      <c r="R74">
        <v>1</v>
      </c>
    </row>
    <row r="75" spans="1:18">
      <c r="A75">
        <v>76</v>
      </c>
      <c r="B75" t="s">
        <v>21</v>
      </c>
      <c r="C75" t="s">
        <v>22</v>
      </c>
      <c r="D75" t="s">
        <v>24</v>
      </c>
      <c r="E75" t="s">
        <v>31</v>
      </c>
      <c r="F75">
        <v>5000</v>
      </c>
      <c r="G75" t="s">
        <v>9</v>
      </c>
      <c r="H75" t="s">
        <v>10</v>
      </c>
      <c r="I75" t="s">
        <v>24</v>
      </c>
      <c r="J75" t="s">
        <v>24</v>
      </c>
      <c r="K75" t="s">
        <v>13</v>
      </c>
      <c r="L75" t="s">
        <v>24</v>
      </c>
      <c r="M75" t="s">
        <v>25</v>
      </c>
      <c r="N75" t="s">
        <v>45</v>
      </c>
      <c r="O75" t="s">
        <v>70</v>
      </c>
      <c r="P75">
        <v>1</v>
      </c>
      <c r="Q75">
        <v>1</v>
      </c>
      <c r="R75">
        <v>1</v>
      </c>
    </row>
    <row r="76" spans="1:18">
      <c r="A76">
        <v>77</v>
      </c>
      <c r="B76" t="s">
        <v>26</v>
      </c>
      <c r="C76" t="s">
        <v>22</v>
      </c>
      <c r="D76" t="s">
        <v>24</v>
      </c>
      <c r="E76" t="s">
        <v>23</v>
      </c>
      <c r="F76">
        <v>5000</v>
      </c>
      <c r="G76" t="s">
        <v>9</v>
      </c>
      <c r="H76" t="s">
        <v>10</v>
      </c>
      <c r="I76" t="s">
        <v>24</v>
      </c>
      <c r="J76" t="s">
        <v>12</v>
      </c>
      <c r="K76" t="s">
        <v>24</v>
      </c>
      <c r="L76" t="s">
        <v>24</v>
      </c>
      <c r="M76" t="s">
        <v>25</v>
      </c>
      <c r="N76" t="s">
        <v>45</v>
      </c>
      <c r="O76" t="s">
        <v>70</v>
      </c>
      <c r="P76">
        <v>1</v>
      </c>
      <c r="Q76">
        <v>1</v>
      </c>
      <c r="R76">
        <v>1</v>
      </c>
    </row>
    <row r="77" spans="1:18">
      <c r="A77">
        <v>78</v>
      </c>
      <c r="B77" t="s">
        <v>26</v>
      </c>
      <c r="C77" t="s">
        <v>22</v>
      </c>
      <c r="D77" t="s">
        <v>24</v>
      </c>
      <c r="E77" t="s">
        <v>23</v>
      </c>
      <c r="F77">
        <v>5000</v>
      </c>
      <c r="G77" t="s">
        <v>9</v>
      </c>
      <c r="H77" t="s">
        <v>10</v>
      </c>
      <c r="I77" t="s">
        <v>11</v>
      </c>
      <c r="J77" t="s">
        <v>24</v>
      </c>
      <c r="K77" t="s">
        <v>24</v>
      </c>
      <c r="L77" t="s">
        <v>24</v>
      </c>
      <c r="M77" t="s">
        <v>25</v>
      </c>
      <c r="N77" t="s">
        <v>45</v>
      </c>
      <c r="O77" t="s">
        <v>70</v>
      </c>
      <c r="P77">
        <v>1</v>
      </c>
      <c r="Q77">
        <v>1</v>
      </c>
      <c r="R77">
        <v>1</v>
      </c>
    </row>
    <row r="78" spans="1:18">
      <c r="A78">
        <v>79</v>
      </c>
      <c r="B78" t="s">
        <v>26</v>
      </c>
      <c r="C78" t="s">
        <v>28</v>
      </c>
      <c r="D78" t="s">
        <v>34</v>
      </c>
      <c r="E78" t="s">
        <v>31</v>
      </c>
      <c r="F78">
        <v>5000</v>
      </c>
      <c r="G78" t="s">
        <v>9</v>
      </c>
      <c r="H78" t="s">
        <v>10</v>
      </c>
      <c r="I78" t="s">
        <v>24</v>
      </c>
      <c r="J78" t="s">
        <v>12</v>
      </c>
      <c r="K78" t="s">
        <v>24</v>
      </c>
      <c r="L78" t="s">
        <v>24</v>
      </c>
      <c r="M78" t="s">
        <v>25</v>
      </c>
      <c r="N78" t="s">
        <v>45</v>
      </c>
      <c r="O78" t="s">
        <v>70</v>
      </c>
      <c r="P78">
        <v>1</v>
      </c>
      <c r="Q78">
        <v>1</v>
      </c>
      <c r="R78">
        <v>1</v>
      </c>
    </row>
    <row r="79" spans="1:18">
      <c r="A79">
        <v>80</v>
      </c>
      <c r="B79" t="s">
        <v>26</v>
      </c>
      <c r="C79" t="s">
        <v>22</v>
      </c>
      <c r="D79" t="s">
        <v>24</v>
      </c>
      <c r="E79" t="s">
        <v>32</v>
      </c>
      <c r="F79">
        <v>5000</v>
      </c>
      <c r="G79" t="s">
        <v>9</v>
      </c>
      <c r="H79" t="s">
        <v>10</v>
      </c>
      <c r="I79" t="s">
        <v>11</v>
      </c>
      <c r="J79" t="s">
        <v>24</v>
      </c>
      <c r="K79" t="s">
        <v>24</v>
      </c>
      <c r="L79" t="s">
        <v>24</v>
      </c>
      <c r="M79" t="s">
        <v>25</v>
      </c>
      <c r="N79" t="s">
        <v>45</v>
      </c>
      <c r="O79" t="s">
        <v>70</v>
      </c>
      <c r="P79">
        <v>1</v>
      </c>
      <c r="Q79">
        <v>1</v>
      </c>
      <c r="R79">
        <v>1</v>
      </c>
    </row>
    <row r="80" spans="1:18">
      <c r="A80">
        <v>81</v>
      </c>
      <c r="B80" t="s">
        <v>26</v>
      </c>
      <c r="C80" t="s">
        <v>22</v>
      </c>
      <c r="D80" t="s">
        <v>24</v>
      </c>
      <c r="E80" t="s">
        <v>31</v>
      </c>
      <c r="F80">
        <v>5000</v>
      </c>
      <c r="G80" t="s">
        <v>9</v>
      </c>
      <c r="H80" t="s">
        <v>10</v>
      </c>
      <c r="I80" t="s">
        <v>11</v>
      </c>
      <c r="J80" t="s">
        <v>24</v>
      </c>
      <c r="K80" t="s">
        <v>24</v>
      </c>
      <c r="L80" t="s">
        <v>24</v>
      </c>
      <c r="M80" t="s">
        <v>25</v>
      </c>
      <c r="N80" t="s">
        <v>45</v>
      </c>
      <c r="O80" t="s">
        <v>70</v>
      </c>
      <c r="P80">
        <v>1</v>
      </c>
      <c r="Q80">
        <v>1</v>
      </c>
      <c r="R80">
        <v>2</v>
      </c>
    </row>
    <row r="81" spans="1:18">
      <c r="A81">
        <v>82</v>
      </c>
      <c r="B81" t="s">
        <v>26</v>
      </c>
      <c r="C81" t="s">
        <v>22</v>
      </c>
      <c r="D81" t="s">
        <v>24</v>
      </c>
      <c r="E81" t="s">
        <v>23</v>
      </c>
      <c r="F81">
        <v>5000</v>
      </c>
      <c r="G81" t="s">
        <v>9</v>
      </c>
      <c r="H81" t="s">
        <v>10</v>
      </c>
      <c r="I81" t="s">
        <v>11</v>
      </c>
      <c r="J81" t="s">
        <v>24</v>
      </c>
      <c r="K81" t="s">
        <v>24</v>
      </c>
      <c r="L81" t="s">
        <v>24</v>
      </c>
      <c r="M81" t="s">
        <v>25</v>
      </c>
      <c r="N81" t="s">
        <v>47</v>
      </c>
      <c r="O81" t="s">
        <v>69</v>
      </c>
      <c r="P81">
        <v>2</v>
      </c>
      <c r="Q81">
        <v>2</v>
      </c>
      <c r="R81">
        <v>2</v>
      </c>
    </row>
    <row r="82" spans="1:18">
      <c r="A82">
        <v>83</v>
      </c>
      <c r="B82" t="s">
        <v>26</v>
      </c>
      <c r="C82" t="s">
        <v>22</v>
      </c>
      <c r="D82" t="s">
        <v>24</v>
      </c>
      <c r="E82" t="s">
        <v>27</v>
      </c>
      <c r="F82">
        <v>6000</v>
      </c>
      <c r="G82" t="s">
        <v>9</v>
      </c>
      <c r="H82" t="s">
        <v>10</v>
      </c>
      <c r="I82" t="s">
        <v>24</v>
      </c>
      <c r="J82" t="s">
        <v>12</v>
      </c>
      <c r="K82" t="s">
        <v>24</v>
      </c>
      <c r="L82" t="s">
        <v>24</v>
      </c>
      <c r="M82" t="s">
        <v>25</v>
      </c>
      <c r="N82" t="s">
        <v>45</v>
      </c>
      <c r="O82" t="s">
        <v>70</v>
      </c>
      <c r="P82">
        <v>1</v>
      </c>
      <c r="Q82">
        <v>1</v>
      </c>
      <c r="R82">
        <v>1</v>
      </c>
    </row>
    <row r="83" spans="1:18">
      <c r="A83">
        <v>84</v>
      </c>
      <c r="B83" t="s">
        <v>26</v>
      </c>
      <c r="C83" t="s">
        <v>22</v>
      </c>
      <c r="D83" t="s">
        <v>24</v>
      </c>
      <c r="E83" t="s">
        <v>27</v>
      </c>
      <c r="F83">
        <v>6000</v>
      </c>
      <c r="G83" t="s">
        <v>9</v>
      </c>
      <c r="H83" t="s">
        <v>10</v>
      </c>
      <c r="I83" t="s">
        <v>24</v>
      </c>
      <c r="J83" t="s">
        <v>12</v>
      </c>
      <c r="K83" t="s">
        <v>24</v>
      </c>
      <c r="L83" t="s">
        <v>24</v>
      </c>
      <c r="M83" t="s">
        <v>25</v>
      </c>
      <c r="N83" t="s">
        <v>45</v>
      </c>
      <c r="O83" t="s">
        <v>70</v>
      </c>
      <c r="P83">
        <v>1</v>
      </c>
      <c r="Q83">
        <v>1</v>
      </c>
      <c r="R83">
        <v>1</v>
      </c>
    </row>
    <row r="84" spans="1:18">
      <c r="A84">
        <v>85</v>
      </c>
      <c r="B84" t="s">
        <v>26</v>
      </c>
      <c r="C84" t="s">
        <v>22</v>
      </c>
      <c r="D84" t="s">
        <v>24</v>
      </c>
      <c r="E84" t="s">
        <v>32</v>
      </c>
      <c r="F84">
        <v>5000</v>
      </c>
      <c r="G84" t="s">
        <v>9</v>
      </c>
      <c r="H84" t="s">
        <v>10</v>
      </c>
      <c r="I84" t="s">
        <v>24</v>
      </c>
      <c r="J84" t="s">
        <v>24</v>
      </c>
      <c r="K84" t="s">
        <v>13</v>
      </c>
      <c r="L84" t="s">
        <v>24</v>
      </c>
      <c r="M84" t="s">
        <v>25</v>
      </c>
      <c r="N84" t="s">
        <v>45</v>
      </c>
      <c r="O84" t="s">
        <v>69</v>
      </c>
      <c r="P84">
        <v>2</v>
      </c>
      <c r="Q84">
        <v>2</v>
      </c>
      <c r="R84">
        <v>2</v>
      </c>
    </row>
    <row r="85" spans="1:18">
      <c r="A85">
        <v>87</v>
      </c>
      <c r="B85" t="s">
        <v>21</v>
      </c>
      <c r="C85" t="s">
        <v>22</v>
      </c>
      <c r="D85" t="s">
        <v>24</v>
      </c>
      <c r="E85" t="s">
        <v>23</v>
      </c>
      <c r="F85">
        <v>5000</v>
      </c>
      <c r="G85" t="s">
        <v>9</v>
      </c>
      <c r="H85" t="s">
        <v>10</v>
      </c>
      <c r="I85" t="s">
        <v>24</v>
      </c>
      <c r="J85" t="s">
        <v>12</v>
      </c>
      <c r="K85" t="s">
        <v>24</v>
      </c>
      <c r="L85" t="s">
        <v>24</v>
      </c>
      <c r="M85" t="s">
        <v>25</v>
      </c>
      <c r="N85" t="s">
        <v>45</v>
      </c>
      <c r="O85" t="s">
        <v>70</v>
      </c>
      <c r="P85">
        <v>1</v>
      </c>
      <c r="Q85">
        <v>1</v>
      </c>
      <c r="R85">
        <v>1</v>
      </c>
    </row>
    <row r="86" spans="1:18">
      <c r="A86">
        <v>88</v>
      </c>
      <c r="B86" t="s">
        <v>26</v>
      </c>
      <c r="C86" t="s">
        <v>22</v>
      </c>
      <c r="D86" t="s">
        <v>24</v>
      </c>
      <c r="E86" t="s">
        <v>27</v>
      </c>
      <c r="F86">
        <v>6000</v>
      </c>
      <c r="G86" t="s">
        <v>24</v>
      </c>
      <c r="H86" t="s">
        <v>10</v>
      </c>
      <c r="I86" t="s">
        <v>24</v>
      </c>
      <c r="J86" t="s">
        <v>12</v>
      </c>
      <c r="K86" t="s">
        <v>24</v>
      </c>
      <c r="L86" t="s">
        <v>24</v>
      </c>
      <c r="M86" t="s">
        <v>25</v>
      </c>
      <c r="N86" t="s">
        <v>45</v>
      </c>
      <c r="O86" t="s">
        <v>70</v>
      </c>
      <c r="P86">
        <v>1</v>
      </c>
      <c r="Q86">
        <v>1</v>
      </c>
      <c r="R86">
        <v>1</v>
      </c>
    </row>
    <row r="87" spans="1:18">
      <c r="A87">
        <v>89</v>
      </c>
      <c r="B87" t="s">
        <v>26</v>
      </c>
      <c r="C87" t="s">
        <v>37</v>
      </c>
      <c r="D87" t="s">
        <v>34</v>
      </c>
      <c r="E87" t="s">
        <v>24</v>
      </c>
      <c r="F87">
        <v>5000</v>
      </c>
      <c r="G87" t="s">
        <v>9</v>
      </c>
      <c r="H87" t="s">
        <v>10</v>
      </c>
      <c r="I87" t="s">
        <v>24</v>
      </c>
      <c r="J87" t="s">
        <v>12</v>
      </c>
      <c r="K87" t="s">
        <v>24</v>
      </c>
      <c r="L87" t="s">
        <v>24</v>
      </c>
      <c r="M87" t="s">
        <v>25</v>
      </c>
      <c r="N87" t="s">
        <v>45</v>
      </c>
      <c r="O87" t="s">
        <v>70</v>
      </c>
      <c r="P87">
        <v>1</v>
      </c>
      <c r="Q87">
        <v>1</v>
      </c>
      <c r="R87">
        <v>1</v>
      </c>
    </row>
    <row r="88" spans="1:18">
      <c r="A88">
        <v>90</v>
      </c>
      <c r="B88" t="s">
        <v>26</v>
      </c>
      <c r="C88" t="s">
        <v>22</v>
      </c>
      <c r="D88" t="s">
        <v>24</v>
      </c>
      <c r="E88" t="s">
        <v>30</v>
      </c>
      <c r="F88">
        <v>5000</v>
      </c>
      <c r="G88" t="s">
        <v>9</v>
      </c>
      <c r="H88" t="s">
        <v>10</v>
      </c>
      <c r="I88" t="s">
        <v>24</v>
      </c>
      <c r="J88" t="s">
        <v>12</v>
      </c>
      <c r="K88" t="s">
        <v>24</v>
      </c>
      <c r="L88" t="s">
        <v>24</v>
      </c>
      <c r="M88" t="s">
        <v>25</v>
      </c>
      <c r="N88" t="s">
        <v>45</v>
      </c>
      <c r="O88" t="s">
        <v>70</v>
      </c>
      <c r="P88">
        <v>1</v>
      </c>
      <c r="Q88">
        <v>1</v>
      </c>
      <c r="R88">
        <v>1</v>
      </c>
    </row>
    <row r="89" spans="1:18">
      <c r="A89">
        <v>91</v>
      </c>
      <c r="B89" t="s">
        <v>21</v>
      </c>
      <c r="C89" t="s">
        <v>22</v>
      </c>
      <c r="D89" t="s">
        <v>24</v>
      </c>
      <c r="E89" t="s">
        <v>23</v>
      </c>
      <c r="F89">
        <v>5000</v>
      </c>
      <c r="G89" t="s">
        <v>9</v>
      </c>
      <c r="H89" t="s">
        <v>10</v>
      </c>
      <c r="I89" t="s">
        <v>24</v>
      </c>
      <c r="J89" t="s">
        <v>12</v>
      </c>
      <c r="K89" t="s">
        <v>24</v>
      </c>
      <c r="L89" t="s">
        <v>24</v>
      </c>
      <c r="M89" t="s">
        <v>25</v>
      </c>
      <c r="N89" t="s">
        <v>47</v>
      </c>
      <c r="O89" t="s">
        <v>70</v>
      </c>
      <c r="P89">
        <v>1</v>
      </c>
      <c r="Q89">
        <v>1</v>
      </c>
      <c r="R89">
        <v>1</v>
      </c>
    </row>
    <row r="90" spans="1:18">
      <c r="A90">
        <v>92</v>
      </c>
      <c r="B90" t="s">
        <v>26</v>
      </c>
      <c r="C90" t="s">
        <v>22</v>
      </c>
      <c r="D90" t="s">
        <v>24</v>
      </c>
      <c r="E90" t="s">
        <v>32</v>
      </c>
      <c r="F90">
        <v>5000</v>
      </c>
      <c r="G90" t="s">
        <v>9</v>
      </c>
      <c r="H90" t="s">
        <v>10</v>
      </c>
      <c r="I90" t="s">
        <v>24</v>
      </c>
      <c r="J90" t="s">
        <v>12</v>
      </c>
      <c r="K90" t="s">
        <v>24</v>
      </c>
      <c r="L90" t="s">
        <v>24</v>
      </c>
      <c r="M90" t="s">
        <v>25</v>
      </c>
      <c r="N90" t="s">
        <v>45</v>
      </c>
      <c r="O90" t="s">
        <v>70</v>
      </c>
      <c r="P90">
        <v>1</v>
      </c>
      <c r="Q90">
        <v>1</v>
      </c>
      <c r="R90">
        <v>1</v>
      </c>
    </row>
    <row r="91" spans="1:18">
      <c r="A91">
        <v>93</v>
      </c>
      <c r="B91" t="s">
        <v>26</v>
      </c>
      <c r="C91" t="s">
        <v>22</v>
      </c>
      <c r="D91" t="s">
        <v>24</v>
      </c>
      <c r="E91" t="s">
        <v>27</v>
      </c>
      <c r="F91">
        <v>6000</v>
      </c>
      <c r="G91" t="s">
        <v>24</v>
      </c>
      <c r="H91" t="s">
        <v>10</v>
      </c>
      <c r="I91" t="s">
        <v>24</v>
      </c>
      <c r="J91" t="s">
        <v>12</v>
      </c>
      <c r="K91" t="s">
        <v>24</v>
      </c>
      <c r="L91" t="s">
        <v>24</v>
      </c>
      <c r="M91" t="s">
        <v>25</v>
      </c>
      <c r="N91" t="s">
        <v>45</v>
      </c>
      <c r="O91" t="s">
        <v>70</v>
      </c>
      <c r="P91">
        <v>1</v>
      </c>
      <c r="Q91">
        <v>1</v>
      </c>
      <c r="R91">
        <v>1</v>
      </c>
    </row>
    <row r="92" spans="1:18">
      <c r="A92">
        <v>94</v>
      </c>
      <c r="B92" t="s">
        <v>26</v>
      </c>
      <c r="C92" t="s">
        <v>22</v>
      </c>
      <c r="D92" t="s">
        <v>24</v>
      </c>
      <c r="E92" t="s">
        <v>27</v>
      </c>
      <c r="F92">
        <v>6000</v>
      </c>
      <c r="G92" t="s">
        <v>24</v>
      </c>
      <c r="H92" t="s">
        <v>10</v>
      </c>
      <c r="I92" t="s">
        <v>24</v>
      </c>
      <c r="J92" t="s">
        <v>12</v>
      </c>
      <c r="K92" t="s">
        <v>24</v>
      </c>
      <c r="L92" t="s">
        <v>24</v>
      </c>
      <c r="M92" t="s">
        <v>25</v>
      </c>
      <c r="N92" t="s">
        <v>45</v>
      </c>
      <c r="O92" t="s">
        <v>70</v>
      </c>
      <c r="P92">
        <v>1</v>
      </c>
      <c r="Q92">
        <v>1</v>
      </c>
      <c r="R92">
        <v>1</v>
      </c>
    </row>
    <row r="93" spans="1:18">
      <c r="A93">
        <v>95</v>
      </c>
      <c r="B93" t="s">
        <v>26</v>
      </c>
      <c r="C93" t="s">
        <v>22</v>
      </c>
      <c r="D93" t="s">
        <v>24</v>
      </c>
      <c r="E93" t="s">
        <v>27</v>
      </c>
      <c r="F93">
        <v>6000</v>
      </c>
      <c r="G93" t="s">
        <v>9</v>
      </c>
      <c r="H93" t="s">
        <v>10</v>
      </c>
      <c r="I93" t="s">
        <v>24</v>
      </c>
      <c r="J93" t="s">
        <v>24</v>
      </c>
      <c r="K93" t="s">
        <v>24</v>
      </c>
      <c r="L93" t="s">
        <v>24</v>
      </c>
      <c r="M93" t="s">
        <v>25</v>
      </c>
      <c r="N93" t="s">
        <v>47</v>
      </c>
      <c r="O93" t="s">
        <v>70</v>
      </c>
      <c r="P93">
        <v>1</v>
      </c>
      <c r="Q93">
        <v>1</v>
      </c>
      <c r="R93">
        <v>1</v>
      </c>
    </row>
    <row r="94" spans="1:18">
      <c r="A94">
        <v>96</v>
      </c>
      <c r="B94" t="s">
        <v>26</v>
      </c>
      <c r="C94" t="s">
        <v>22</v>
      </c>
      <c r="D94" t="s">
        <v>24</v>
      </c>
      <c r="E94" t="s">
        <v>23</v>
      </c>
      <c r="F94">
        <v>5000</v>
      </c>
      <c r="G94" t="s">
        <v>9</v>
      </c>
      <c r="H94" t="s">
        <v>10</v>
      </c>
      <c r="I94" t="s">
        <v>24</v>
      </c>
      <c r="J94" t="s">
        <v>12</v>
      </c>
      <c r="K94" t="s">
        <v>24</v>
      </c>
      <c r="L94" t="s">
        <v>24</v>
      </c>
      <c r="M94" t="s">
        <v>25</v>
      </c>
      <c r="N94" t="s">
        <v>45</v>
      </c>
      <c r="O94" t="s">
        <v>70</v>
      </c>
      <c r="P94">
        <v>1</v>
      </c>
      <c r="Q94">
        <v>1</v>
      </c>
      <c r="R94">
        <v>1</v>
      </c>
    </row>
    <row r="95" spans="1:18">
      <c r="A95">
        <v>97</v>
      </c>
      <c r="B95" t="s">
        <v>26</v>
      </c>
      <c r="C95" t="s">
        <v>22</v>
      </c>
      <c r="D95" t="s">
        <v>24</v>
      </c>
      <c r="E95" t="s">
        <v>30</v>
      </c>
      <c r="F95">
        <v>5000</v>
      </c>
      <c r="G95" t="s">
        <v>9</v>
      </c>
      <c r="H95" t="s">
        <v>24</v>
      </c>
      <c r="I95" t="s">
        <v>11</v>
      </c>
      <c r="J95" t="s">
        <v>12</v>
      </c>
      <c r="K95" t="s">
        <v>24</v>
      </c>
      <c r="L95" t="s">
        <v>24</v>
      </c>
      <c r="M95" t="s">
        <v>25</v>
      </c>
      <c r="N95" t="s">
        <v>47</v>
      </c>
      <c r="O95" t="s">
        <v>70</v>
      </c>
      <c r="P95">
        <v>1</v>
      </c>
      <c r="Q95">
        <v>1</v>
      </c>
      <c r="R95">
        <v>1</v>
      </c>
    </row>
    <row r="96" spans="1:18">
      <c r="A96">
        <v>98</v>
      </c>
      <c r="B96" t="s">
        <v>26</v>
      </c>
      <c r="C96" t="s">
        <v>22</v>
      </c>
      <c r="D96" t="s">
        <v>24</v>
      </c>
      <c r="E96" t="s">
        <v>23</v>
      </c>
      <c r="F96">
        <v>5000</v>
      </c>
      <c r="G96" t="s">
        <v>9</v>
      </c>
      <c r="H96" t="s">
        <v>10</v>
      </c>
      <c r="I96" t="s">
        <v>24</v>
      </c>
      <c r="J96" t="s">
        <v>12</v>
      </c>
      <c r="K96" t="s">
        <v>24</v>
      </c>
      <c r="L96" t="s">
        <v>24</v>
      </c>
      <c r="M96" t="s">
        <v>25</v>
      </c>
      <c r="N96" t="s">
        <v>45</v>
      </c>
      <c r="O96" t="s">
        <v>70</v>
      </c>
      <c r="P96">
        <v>1</v>
      </c>
      <c r="Q96">
        <v>1</v>
      </c>
      <c r="R96">
        <v>1</v>
      </c>
    </row>
    <row r="97" spans="1:18">
      <c r="A97">
        <v>99</v>
      </c>
      <c r="B97" t="s">
        <v>21</v>
      </c>
      <c r="C97" t="s">
        <v>22</v>
      </c>
      <c r="D97" t="s">
        <v>24</v>
      </c>
      <c r="E97" t="s">
        <v>23</v>
      </c>
      <c r="F97">
        <v>5000</v>
      </c>
      <c r="G97" t="s">
        <v>24</v>
      </c>
      <c r="H97" t="s">
        <v>10</v>
      </c>
      <c r="I97" t="s">
        <v>11</v>
      </c>
      <c r="J97" t="s">
        <v>12</v>
      </c>
      <c r="K97" t="s">
        <v>24</v>
      </c>
      <c r="L97" t="s">
        <v>24</v>
      </c>
      <c r="M97" t="s">
        <v>25</v>
      </c>
      <c r="N97" t="s">
        <v>45</v>
      </c>
      <c r="O97" t="s">
        <v>70</v>
      </c>
      <c r="P97">
        <v>1</v>
      </c>
      <c r="Q97">
        <v>1</v>
      </c>
      <c r="R97">
        <v>1</v>
      </c>
    </row>
    <row r="98" spans="1:18">
      <c r="A98">
        <v>100</v>
      </c>
      <c r="B98" t="s">
        <v>26</v>
      </c>
      <c r="C98" t="s">
        <v>22</v>
      </c>
      <c r="D98" t="s">
        <v>24</v>
      </c>
      <c r="E98" t="s">
        <v>30</v>
      </c>
      <c r="F98">
        <v>5000</v>
      </c>
      <c r="G98" t="s">
        <v>9</v>
      </c>
      <c r="H98" t="s">
        <v>10</v>
      </c>
      <c r="I98" t="s">
        <v>24</v>
      </c>
      <c r="J98" t="s">
        <v>12</v>
      </c>
      <c r="K98" t="s">
        <v>24</v>
      </c>
      <c r="L98" t="s">
        <v>24</v>
      </c>
      <c r="M98" t="s">
        <v>25</v>
      </c>
      <c r="N98" t="s">
        <v>47</v>
      </c>
      <c r="O98" t="s">
        <v>70</v>
      </c>
      <c r="P98">
        <v>1</v>
      </c>
      <c r="Q98">
        <v>1</v>
      </c>
      <c r="R98">
        <v>1</v>
      </c>
    </row>
    <row r="99" spans="1:18">
      <c r="A99">
        <v>101</v>
      </c>
      <c r="B99" t="s">
        <v>26</v>
      </c>
      <c r="C99" t="s">
        <v>22</v>
      </c>
      <c r="D99" t="s">
        <v>24</v>
      </c>
      <c r="E99" t="s">
        <v>31</v>
      </c>
      <c r="F99">
        <v>5000</v>
      </c>
      <c r="G99" t="s">
        <v>9</v>
      </c>
      <c r="H99" t="s">
        <v>24</v>
      </c>
      <c r="I99" t="s">
        <v>24</v>
      </c>
      <c r="J99" t="s">
        <v>12</v>
      </c>
      <c r="K99" t="s">
        <v>24</v>
      </c>
      <c r="L99" t="s">
        <v>24</v>
      </c>
      <c r="M99" t="s">
        <v>25</v>
      </c>
      <c r="N99" t="s">
        <v>47</v>
      </c>
      <c r="O99" t="s">
        <v>70</v>
      </c>
      <c r="P99">
        <v>1</v>
      </c>
      <c r="Q99">
        <v>1</v>
      </c>
      <c r="R99">
        <v>1</v>
      </c>
    </row>
    <row r="100" spans="1:18">
      <c r="A100">
        <v>102</v>
      </c>
      <c r="B100" t="s">
        <v>21</v>
      </c>
      <c r="C100" t="s">
        <v>37</v>
      </c>
      <c r="D100" t="s">
        <v>38</v>
      </c>
      <c r="E100" t="s">
        <v>24</v>
      </c>
      <c r="F100">
        <v>5000</v>
      </c>
      <c r="G100" t="s">
        <v>9</v>
      </c>
      <c r="H100" t="s">
        <v>10</v>
      </c>
      <c r="I100" t="s">
        <v>24</v>
      </c>
      <c r="J100" t="s">
        <v>12</v>
      </c>
      <c r="K100" t="s">
        <v>24</v>
      </c>
      <c r="L100" t="s">
        <v>24</v>
      </c>
      <c r="M100" t="s">
        <v>25</v>
      </c>
      <c r="N100" t="s">
        <v>45</v>
      </c>
      <c r="O100" t="s">
        <v>69</v>
      </c>
      <c r="P100">
        <v>2</v>
      </c>
      <c r="Q100">
        <v>2</v>
      </c>
      <c r="R100">
        <v>2</v>
      </c>
    </row>
    <row r="101" spans="1:18">
      <c r="A101">
        <v>103</v>
      </c>
      <c r="B101" t="s">
        <v>26</v>
      </c>
      <c r="C101" t="s">
        <v>37</v>
      </c>
      <c r="D101" t="s">
        <v>34</v>
      </c>
      <c r="E101" t="s">
        <v>24</v>
      </c>
      <c r="F101">
        <v>5000</v>
      </c>
      <c r="G101" t="s">
        <v>9</v>
      </c>
      <c r="H101" t="s">
        <v>10</v>
      </c>
      <c r="I101" t="s">
        <v>11</v>
      </c>
      <c r="J101" t="s">
        <v>24</v>
      </c>
      <c r="K101" t="s">
        <v>24</v>
      </c>
      <c r="L101" t="s">
        <v>24</v>
      </c>
      <c r="M101" t="s">
        <v>25</v>
      </c>
      <c r="N101" t="s">
        <v>45</v>
      </c>
      <c r="O101" t="s">
        <v>70</v>
      </c>
      <c r="P101">
        <v>1</v>
      </c>
      <c r="Q101">
        <v>1</v>
      </c>
      <c r="R101">
        <v>1</v>
      </c>
    </row>
    <row r="102" spans="1:18">
      <c r="A102">
        <v>104</v>
      </c>
      <c r="B102" t="s">
        <v>26</v>
      </c>
      <c r="C102" t="s">
        <v>22</v>
      </c>
      <c r="D102" t="s">
        <v>24</v>
      </c>
      <c r="E102" t="s">
        <v>31</v>
      </c>
      <c r="F102">
        <v>5000</v>
      </c>
      <c r="G102" t="s">
        <v>9</v>
      </c>
      <c r="H102" t="s">
        <v>10</v>
      </c>
      <c r="I102" t="s">
        <v>11</v>
      </c>
      <c r="J102" t="s">
        <v>24</v>
      </c>
      <c r="K102" t="s">
        <v>24</v>
      </c>
      <c r="L102" t="s">
        <v>24</v>
      </c>
      <c r="M102" t="s">
        <v>25</v>
      </c>
      <c r="N102" t="s">
        <v>45</v>
      </c>
      <c r="O102" t="s">
        <v>70</v>
      </c>
      <c r="P102">
        <v>1</v>
      </c>
      <c r="Q102">
        <v>1</v>
      </c>
      <c r="R102">
        <v>1</v>
      </c>
    </row>
    <row r="103" spans="1:18">
      <c r="A103">
        <v>105</v>
      </c>
      <c r="B103" t="s">
        <v>21</v>
      </c>
      <c r="C103" t="s">
        <v>22</v>
      </c>
      <c r="D103" t="s">
        <v>24</v>
      </c>
      <c r="E103" t="s">
        <v>30</v>
      </c>
      <c r="F103">
        <v>5000</v>
      </c>
      <c r="G103" t="s">
        <v>9</v>
      </c>
      <c r="H103" t="s">
        <v>10</v>
      </c>
      <c r="I103" t="s">
        <v>24</v>
      </c>
      <c r="J103" t="s">
        <v>24</v>
      </c>
      <c r="K103" t="s">
        <v>24</v>
      </c>
      <c r="L103" t="s">
        <v>24</v>
      </c>
      <c r="M103" t="s">
        <v>25</v>
      </c>
      <c r="N103" t="s">
        <v>47</v>
      </c>
      <c r="O103" t="s">
        <v>70</v>
      </c>
      <c r="P103">
        <v>1</v>
      </c>
      <c r="Q103">
        <v>1</v>
      </c>
      <c r="R103">
        <v>1</v>
      </c>
    </row>
    <row r="104" spans="1:18">
      <c r="A104">
        <v>106</v>
      </c>
      <c r="B104" t="s">
        <v>26</v>
      </c>
      <c r="C104" t="s">
        <v>37</v>
      </c>
      <c r="D104" t="s">
        <v>34</v>
      </c>
      <c r="E104" t="s">
        <v>24</v>
      </c>
      <c r="F104">
        <v>5000</v>
      </c>
      <c r="G104" t="s">
        <v>9</v>
      </c>
      <c r="H104" t="s">
        <v>10</v>
      </c>
      <c r="I104" t="s">
        <v>24</v>
      </c>
      <c r="J104" t="s">
        <v>12</v>
      </c>
      <c r="K104" t="s">
        <v>24</v>
      </c>
      <c r="L104" t="s">
        <v>24</v>
      </c>
      <c r="M104" t="s">
        <v>25</v>
      </c>
      <c r="N104" t="s">
        <v>45</v>
      </c>
      <c r="O104" t="s">
        <v>70</v>
      </c>
      <c r="P104">
        <v>1</v>
      </c>
      <c r="Q104">
        <v>1</v>
      </c>
      <c r="R104">
        <v>2</v>
      </c>
    </row>
    <row r="105" spans="1:18">
      <c r="A105">
        <v>107</v>
      </c>
      <c r="B105" t="s">
        <v>26</v>
      </c>
      <c r="C105" t="s">
        <v>37</v>
      </c>
      <c r="D105" t="s">
        <v>39</v>
      </c>
      <c r="E105" t="s">
        <v>24</v>
      </c>
      <c r="F105">
        <v>5000</v>
      </c>
      <c r="G105" t="s">
        <v>9</v>
      </c>
      <c r="H105" t="s">
        <v>10</v>
      </c>
      <c r="I105" t="s">
        <v>24</v>
      </c>
      <c r="J105" t="s">
        <v>24</v>
      </c>
      <c r="K105" t="s">
        <v>13</v>
      </c>
      <c r="L105" t="s">
        <v>24</v>
      </c>
      <c r="M105" t="s">
        <v>25</v>
      </c>
      <c r="N105" t="s">
        <v>45</v>
      </c>
      <c r="O105" t="s">
        <v>70</v>
      </c>
      <c r="P105">
        <v>1</v>
      </c>
      <c r="Q105">
        <v>1</v>
      </c>
      <c r="R105">
        <v>1</v>
      </c>
    </row>
    <row r="106" spans="1:18">
      <c r="A106">
        <v>108</v>
      </c>
      <c r="B106" t="s">
        <v>21</v>
      </c>
      <c r="C106" t="s">
        <v>22</v>
      </c>
      <c r="D106" t="s">
        <v>24</v>
      </c>
      <c r="E106" t="s">
        <v>23</v>
      </c>
      <c r="F106">
        <v>5000</v>
      </c>
      <c r="G106" t="s">
        <v>9</v>
      </c>
      <c r="H106" t="s">
        <v>10</v>
      </c>
      <c r="I106" t="s">
        <v>24</v>
      </c>
      <c r="J106" t="s">
        <v>12</v>
      </c>
      <c r="K106" t="s">
        <v>24</v>
      </c>
      <c r="L106" t="s">
        <v>24</v>
      </c>
      <c r="M106" t="s">
        <v>25</v>
      </c>
      <c r="N106" t="s">
        <v>45</v>
      </c>
      <c r="O106" t="s">
        <v>69</v>
      </c>
      <c r="P106">
        <v>2</v>
      </c>
      <c r="Q106">
        <v>2</v>
      </c>
      <c r="R106">
        <v>2</v>
      </c>
    </row>
    <row r="107" spans="1:18">
      <c r="A107">
        <v>109</v>
      </c>
      <c r="B107" t="s">
        <v>26</v>
      </c>
      <c r="C107" t="s">
        <v>28</v>
      </c>
      <c r="D107" t="s">
        <v>34</v>
      </c>
      <c r="E107" t="s">
        <v>23</v>
      </c>
      <c r="F107">
        <v>5000</v>
      </c>
      <c r="G107" t="s">
        <v>24</v>
      </c>
      <c r="H107" t="s">
        <v>10</v>
      </c>
      <c r="I107" t="s">
        <v>24</v>
      </c>
      <c r="J107" t="s">
        <v>24</v>
      </c>
      <c r="K107" t="s">
        <v>24</v>
      </c>
      <c r="L107" t="s">
        <v>24</v>
      </c>
      <c r="M107" t="s">
        <v>25</v>
      </c>
      <c r="N107" t="s">
        <v>45</v>
      </c>
      <c r="O107" t="s">
        <v>70</v>
      </c>
      <c r="P107">
        <v>1</v>
      </c>
      <c r="Q107">
        <v>1</v>
      </c>
      <c r="R107">
        <v>1</v>
      </c>
    </row>
    <row r="108" spans="1:18">
      <c r="A108">
        <v>110</v>
      </c>
      <c r="B108" t="s">
        <v>26</v>
      </c>
      <c r="C108" t="s">
        <v>22</v>
      </c>
      <c r="D108" t="s">
        <v>24</v>
      </c>
      <c r="E108" t="s">
        <v>23</v>
      </c>
      <c r="F108">
        <v>5000</v>
      </c>
      <c r="G108" t="s">
        <v>9</v>
      </c>
      <c r="H108" t="s">
        <v>10</v>
      </c>
      <c r="I108" t="s">
        <v>24</v>
      </c>
      <c r="J108" t="s">
        <v>24</v>
      </c>
      <c r="K108" t="s">
        <v>24</v>
      </c>
      <c r="L108" t="s">
        <v>24</v>
      </c>
      <c r="M108" t="s">
        <v>25</v>
      </c>
      <c r="N108" t="s">
        <v>45</v>
      </c>
      <c r="O108" t="s">
        <v>70</v>
      </c>
      <c r="P108">
        <v>1</v>
      </c>
      <c r="Q108">
        <v>1</v>
      </c>
      <c r="R108">
        <v>1</v>
      </c>
    </row>
    <row r="109" spans="1:18">
      <c r="A109">
        <v>111</v>
      </c>
      <c r="B109" t="s">
        <v>26</v>
      </c>
      <c r="C109" t="s">
        <v>28</v>
      </c>
      <c r="D109" t="s">
        <v>39</v>
      </c>
      <c r="E109" t="s">
        <v>30</v>
      </c>
      <c r="F109">
        <v>5000</v>
      </c>
      <c r="G109" t="s">
        <v>24</v>
      </c>
      <c r="H109" t="s">
        <v>10</v>
      </c>
      <c r="I109" t="s">
        <v>24</v>
      </c>
      <c r="J109" t="s">
        <v>24</v>
      </c>
      <c r="K109" t="s">
        <v>24</v>
      </c>
      <c r="L109" t="s">
        <v>24</v>
      </c>
      <c r="M109" t="s">
        <v>25</v>
      </c>
      <c r="N109" t="s">
        <v>47</v>
      </c>
      <c r="O109" t="s">
        <v>70</v>
      </c>
      <c r="P109">
        <v>1</v>
      </c>
      <c r="Q109">
        <v>1</v>
      </c>
      <c r="R109">
        <v>2</v>
      </c>
    </row>
    <row r="110" spans="1:18">
      <c r="A110">
        <v>112</v>
      </c>
      <c r="B110" t="s">
        <v>26</v>
      </c>
      <c r="C110" t="s">
        <v>28</v>
      </c>
      <c r="D110" t="s">
        <v>34</v>
      </c>
      <c r="E110" t="s">
        <v>23</v>
      </c>
      <c r="F110">
        <v>5000</v>
      </c>
      <c r="G110" t="s">
        <v>9</v>
      </c>
      <c r="H110" t="s">
        <v>10</v>
      </c>
      <c r="I110" t="s">
        <v>24</v>
      </c>
      <c r="J110" t="s">
        <v>24</v>
      </c>
      <c r="K110" t="s">
        <v>24</v>
      </c>
      <c r="L110" t="s">
        <v>24</v>
      </c>
      <c r="M110" t="s">
        <v>25</v>
      </c>
      <c r="N110" t="s">
        <v>45</v>
      </c>
      <c r="O110" t="s">
        <v>70</v>
      </c>
      <c r="P110">
        <v>1</v>
      </c>
      <c r="Q110">
        <v>2</v>
      </c>
      <c r="R110">
        <v>2</v>
      </c>
    </row>
    <row r="111" spans="1:18">
      <c r="A111">
        <v>113</v>
      </c>
      <c r="B111" t="s">
        <v>21</v>
      </c>
      <c r="C111" t="s">
        <v>37</v>
      </c>
      <c r="D111" t="s">
        <v>34</v>
      </c>
      <c r="E111" t="s">
        <v>24</v>
      </c>
      <c r="F111">
        <v>5000</v>
      </c>
      <c r="G111" t="s">
        <v>9</v>
      </c>
      <c r="H111" t="s">
        <v>10</v>
      </c>
      <c r="I111" t="s">
        <v>24</v>
      </c>
      <c r="J111" t="s">
        <v>12</v>
      </c>
      <c r="K111" t="s">
        <v>24</v>
      </c>
      <c r="L111" t="s">
        <v>24</v>
      </c>
      <c r="M111" t="s">
        <v>25</v>
      </c>
      <c r="N111" t="s">
        <v>45</v>
      </c>
      <c r="O111" t="s">
        <v>70</v>
      </c>
      <c r="P111">
        <v>1</v>
      </c>
      <c r="Q111">
        <v>1</v>
      </c>
      <c r="R111">
        <v>1</v>
      </c>
    </row>
    <row r="112" spans="1:18">
      <c r="A112">
        <v>114</v>
      </c>
      <c r="B112" t="s">
        <v>26</v>
      </c>
      <c r="C112" t="s">
        <v>22</v>
      </c>
      <c r="D112" t="s">
        <v>24</v>
      </c>
      <c r="E112" t="s">
        <v>33</v>
      </c>
      <c r="F112">
        <v>5000</v>
      </c>
      <c r="G112" t="s">
        <v>9</v>
      </c>
      <c r="H112" t="s">
        <v>10</v>
      </c>
      <c r="I112" t="s">
        <v>24</v>
      </c>
      <c r="J112" t="s">
        <v>24</v>
      </c>
      <c r="K112" t="s">
        <v>13</v>
      </c>
      <c r="L112" t="s">
        <v>24</v>
      </c>
      <c r="M112" t="s">
        <v>25</v>
      </c>
      <c r="N112" t="s">
        <v>47</v>
      </c>
      <c r="O112" t="s">
        <v>70</v>
      </c>
      <c r="P112">
        <v>1</v>
      </c>
      <c r="Q112">
        <v>1</v>
      </c>
      <c r="R112">
        <v>1</v>
      </c>
    </row>
    <row r="113" spans="1:18">
      <c r="A113">
        <v>115</v>
      </c>
      <c r="B113" t="s">
        <v>26</v>
      </c>
      <c r="C113" t="s">
        <v>22</v>
      </c>
      <c r="D113" t="s">
        <v>24</v>
      </c>
      <c r="E113" t="s">
        <v>31</v>
      </c>
      <c r="F113">
        <v>5000</v>
      </c>
      <c r="G113" t="s">
        <v>9</v>
      </c>
      <c r="H113" t="s">
        <v>10</v>
      </c>
      <c r="I113" t="s">
        <v>24</v>
      </c>
      <c r="J113" t="s">
        <v>24</v>
      </c>
      <c r="K113" t="s">
        <v>13</v>
      </c>
      <c r="L113" t="s">
        <v>24</v>
      </c>
      <c r="M113" t="s">
        <v>25</v>
      </c>
      <c r="N113" t="s">
        <v>45</v>
      </c>
      <c r="O113" t="s">
        <v>70</v>
      </c>
      <c r="P113">
        <v>1</v>
      </c>
      <c r="Q113">
        <v>1</v>
      </c>
      <c r="R113">
        <v>1</v>
      </c>
    </row>
    <row r="114" spans="1:18">
      <c r="A114">
        <v>116</v>
      </c>
      <c r="B114" t="s">
        <v>26</v>
      </c>
      <c r="C114" t="s">
        <v>37</v>
      </c>
      <c r="D114" t="s">
        <v>34</v>
      </c>
      <c r="E114" t="s">
        <v>24</v>
      </c>
      <c r="F114">
        <v>5000</v>
      </c>
      <c r="G114" t="s">
        <v>9</v>
      </c>
      <c r="H114" t="s">
        <v>10</v>
      </c>
      <c r="I114" t="s">
        <v>24</v>
      </c>
      <c r="J114" t="s">
        <v>24</v>
      </c>
      <c r="K114" t="s">
        <v>13</v>
      </c>
      <c r="L114" t="s">
        <v>24</v>
      </c>
      <c r="M114" t="s">
        <v>25</v>
      </c>
      <c r="N114" t="s">
        <v>45</v>
      </c>
      <c r="O114" t="s">
        <v>70</v>
      </c>
      <c r="P114">
        <v>1</v>
      </c>
      <c r="Q114">
        <v>1</v>
      </c>
      <c r="R114">
        <v>1</v>
      </c>
    </row>
    <row r="115" spans="1:18">
      <c r="A115">
        <v>117</v>
      </c>
      <c r="B115" t="s">
        <v>26</v>
      </c>
      <c r="C115" t="s">
        <v>22</v>
      </c>
      <c r="D115" t="s">
        <v>24</v>
      </c>
      <c r="E115" t="s">
        <v>23</v>
      </c>
      <c r="F115">
        <v>5000</v>
      </c>
      <c r="G115" t="s">
        <v>9</v>
      </c>
      <c r="H115" t="s">
        <v>10</v>
      </c>
      <c r="I115" t="s">
        <v>24</v>
      </c>
      <c r="J115" t="s">
        <v>12</v>
      </c>
      <c r="K115" t="s">
        <v>24</v>
      </c>
      <c r="L115" t="s">
        <v>24</v>
      </c>
      <c r="M115" t="s">
        <v>25</v>
      </c>
      <c r="N115" t="s">
        <v>45</v>
      </c>
      <c r="O115" t="s">
        <v>70</v>
      </c>
      <c r="P115">
        <v>1</v>
      </c>
      <c r="Q115">
        <v>1</v>
      </c>
      <c r="R115">
        <v>1</v>
      </c>
    </row>
    <row r="116" spans="1:18">
      <c r="A116">
        <v>118</v>
      </c>
      <c r="B116" t="s">
        <v>21</v>
      </c>
      <c r="C116" t="s">
        <v>28</v>
      </c>
      <c r="D116" t="s">
        <v>29</v>
      </c>
      <c r="E116" t="s">
        <v>31</v>
      </c>
      <c r="F116">
        <v>5000</v>
      </c>
      <c r="G116" t="s">
        <v>9</v>
      </c>
      <c r="H116" t="s">
        <v>10</v>
      </c>
      <c r="I116" t="s">
        <v>24</v>
      </c>
      <c r="J116" t="s">
        <v>24</v>
      </c>
      <c r="K116" t="s">
        <v>13</v>
      </c>
      <c r="L116" t="s">
        <v>24</v>
      </c>
      <c r="M116" t="s">
        <v>25</v>
      </c>
      <c r="N116" t="s">
        <v>47</v>
      </c>
      <c r="O116" t="s">
        <v>70</v>
      </c>
      <c r="P116">
        <v>1</v>
      </c>
      <c r="Q116">
        <v>1</v>
      </c>
      <c r="R116">
        <v>1</v>
      </c>
    </row>
    <row r="117" spans="1:18">
      <c r="A117">
        <v>119</v>
      </c>
      <c r="B117" t="s">
        <v>21</v>
      </c>
      <c r="C117" t="s">
        <v>22</v>
      </c>
      <c r="D117" t="s">
        <v>24</v>
      </c>
      <c r="E117" t="s">
        <v>32</v>
      </c>
      <c r="F117">
        <v>5000</v>
      </c>
      <c r="G117" t="s">
        <v>9</v>
      </c>
      <c r="H117" t="s">
        <v>10</v>
      </c>
      <c r="I117" t="s">
        <v>24</v>
      </c>
      <c r="J117" t="s">
        <v>24</v>
      </c>
      <c r="K117" t="s">
        <v>13</v>
      </c>
      <c r="L117" t="s">
        <v>24</v>
      </c>
      <c r="M117" t="s">
        <v>25</v>
      </c>
      <c r="N117" t="s">
        <v>45</v>
      </c>
      <c r="O117" t="s">
        <v>70</v>
      </c>
      <c r="P117">
        <v>1</v>
      </c>
      <c r="Q117">
        <v>1</v>
      </c>
      <c r="R117">
        <v>1</v>
      </c>
    </row>
    <row r="118" spans="1:18">
      <c r="A118">
        <v>120</v>
      </c>
      <c r="B118" t="s">
        <v>26</v>
      </c>
      <c r="C118" t="s">
        <v>22</v>
      </c>
      <c r="D118" t="s">
        <v>24</v>
      </c>
      <c r="E118" t="s">
        <v>33</v>
      </c>
      <c r="F118">
        <v>5000</v>
      </c>
      <c r="G118" t="s">
        <v>9</v>
      </c>
      <c r="H118" t="s">
        <v>10</v>
      </c>
      <c r="I118" t="s">
        <v>24</v>
      </c>
      <c r="J118" t="s">
        <v>12</v>
      </c>
      <c r="K118" t="s">
        <v>24</v>
      </c>
      <c r="L118" t="s">
        <v>24</v>
      </c>
      <c r="M118" t="s">
        <v>25</v>
      </c>
      <c r="N118" t="s">
        <v>45</v>
      </c>
      <c r="O118" t="s">
        <v>70</v>
      </c>
      <c r="P118">
        <v>1</v>
      </c>
      <c r="Q118">
        <v>1</v>
      </c>
      <c r="R118">
        <v>1</v>
      </c>
    </row>
    <row r="119" spans="1:18">
      <c r="A119">
        <v>121</v>
      </c>
      <c r="B119" t="s">
        <v>21</v>
      </c>
      <c r="C119" t="s">
        <v>37</v>
      </c>
      <c r="D119" t="s">
        <v>39</v>
      </c>
      <c r="E119" t="s">
        <v>24</v>
      </c>
      <c r="F119">
        <v>5000</v>
      </c>
      <c r="G119" t="s">
        <v>9</v>
      </c>
      <c r="H119" t="s">
        <v>10</v>
      </c>
      <c r="I119" t="s">
        <v>24</v>
      </c>
      <c r="J119" t="s">
        <v>12</v>
      </c>
      <c r="K119" t="s">
        <v>24</v>
      </c>
      <c r="L119" t="s">
        <v>24</v>
      </c>
      <c r="M119" t="s">
        <v>25</v>
      </c>
      <c r="N119" t="s">
        <v>45</v>
      </c>
      <c r="O119" t="s">
        <v>70</v>
      </c>
      <c r="P119">
        <v>1</v>
      </c>
      <c r="Q119">
        <v>1</v>
      </c>
      <c r="R119">
        <v>1</v>
      </c>
    </row>
    <row r="120" spans="1:18">
      <c r="A120">
        <v>122</v>
      </c>
      <c r="B120" t="s">
        <v>26</v>
      </c>
      <c r="C120" t="s">
        <v>22</v>
      </c>
      <c r="D120" t="s">
        <v>24</v>
      </c>
      <c r="E120" t="s">
        <v>30</v>
      </c>
      <c r="F120">
        <v>5000</v>
      </c>
      <c r="G120" t="s">
        <v>9</v>
      </c>
      <c r="H120" t="s">
        <v>10</v>
      </c>
      <c r="I120" t="s">
        <v>24</v>
      </c>
      <c r="J120" t="s">
        <v>12</v>
      </c>
      <c r="K120" t="s">
        <v>24</v>
      </c>
      <c r="L120" t="s">
        <v>24</v>
      </c>
      <c r="M120" t="s">
        <v>25</v>
      </c>
      <c r="N120" t="s">
        <v>45</v>
      </c>
      <c r="O120" t="s">
        <v>70</v>
      </c>
      <c r="P120">
        <v>1</v>
      </c>
      <c r="Q120">
        <v>1</v>
      </c>
      <c r="R120">
        <v>2</v>
      </c>
    </row>
    <row r="121" spans="1:18">
      <c r="A121">
        <v>123</v>
      </c>
      <c r="B121" t="s">
        <v>26</v>
      </c>
      <c r="C121" t="s">
        <v>22</v>
      </c>
      <c r="D121" t="s">
        <v>24</v>
      </c>
      <c r="E121" t="s">
        <v>23</v>
      </c>
      <c r="F121">
        <v>5000</v>
      </c>
      <c r="G121" t="s">
        <v>9</v>
      </c>
      <c r="H121" t="s">
        <v>24</v>
      </c>
      <c r="I121" t="s">
        <v>24</v>
      </c>
      <c r="J121" t="s">
        <v>12</v>
      </c>
      <c r="K121" t="s">
        <v>13</v>
      </c>
      <c r="L121" t="s">
        <v>24</v>
      </c>
      <c r="M121" t="s">
        <v>25</v>
      </c>
      <c r="N121" t="s">
        <v>47</v>
      </c>
      <c r="O121" t="s">
        <v>70</v>
      </c>
      <c r="P121">
        <v>1</v>
      </c>
      <c r="Q121">
        <v>1</v>
      </c>
      <c r="R121">
        <v>1</v>
      </c>
    </row>
    <row r="122" spans="1:18">
      <c r="A122">
        <v>124</v>
      </c>
      <c r="B122" t="s">
        <v>26</v>
      </c>
      <c r="C122" t="s">
        <v>37</v>
      </c>
      <c r="D122" t="s">
        <v>34</v>
      </c>
      <c r="E122" t="s">
        <v>24</v>
      </c>
      <c r="F122">
        <v>5000</v>
      </c>
      <c r="G122" t="s">
        <v>9</v>
      </c>
      <c r="H122" t="s">
        <v>10</v>
      </c>
      <c r="I122" t="s">
        <v>24</v>
      </c>
      <c r="J122" t="s">
        <v>12</v>
      </c>
      <c r="K122" t="s">
        <v>24</v>
      </c>
      <c r="L122" t="s">
        <v>24</v>
      </c>
      <c r="M122" t="s">
        <v>25</v>
      </c>
      <c r="N122" t="s">
        <v>45</v>
      </c>
      <c r="O122" t="s">
        <v>70</v>
      </c>
      <c r="P122">
        <v>1</v>
      </c>
      <c r="Q122">
        <v>1</v>
      </c>
      <c r="R122">
        <v>1</v>
      </c>
    </row>
    <row r="123" spans="1:18">
      <c r="A123">
        <v>125</v>
      </c>
      <c r="B123" t="s">
        <v>26</v>
      </c>
      <c r="C123" t="s">
        <v>28</v>
      </c>
      <c r="D123" t="s">
        <v>39</v>
      </c>
      <c r="E123" t="s">
        <v>30</v>
      </c>
      <c r="F123">
        <v>5000</v>
      </c>
      <c r="G123" t="s">
        <v>9</v>
      </c>
      <c r="H123" t="s">
        <v>10</v>
      </c>
      <c r="I123" t="s">
        <v>24</v>
      </c>
      <c r="J123" t="s">
        <v>12</v>
      </c>
      <c r="K123" t="s">
        <v>24</v>
      </c>
      <c r="L123" t="s">
        <v>24</v>
      </c>
      <c r="M123" t="s">
        <v>25</v>
      </c>
      <c r="N123" t="s">
        <v>47</v>
      </c>
      <c r="O123" t="s">
        <v>70</v>
      </c>
      <c r="P123">
        <v>1</v>
      </c>
      <c r="Q123">
        <v>1</v>
      </c>
      <c r="R123">
        <v>1</v>
      </c>
    </row>
    <row r="124" spans="1:18">
      <c r="A124">
        <v>126</v>
      </c>
      <c r="B124" t="s">
        <v>21</v>
      </c>
      <c r="C124" t="s">
        <v>22</v>
      </c>
      <c r="D124" t="s">
        <v>24</v>
      </c>
      <c r="E124" t="s">
        <v>23</v>
      </c>
      <c r="F124">
        <v>5000</v>
      </c>
      <c r="G124" t="s">
        <v>9</v>
      </c>
      <c r="H124" t="s">
        <v>10</v>
      </c>
      <c r="I124" t="s">
        <v>24</v>
      </c>
      <c r="J124" t="s">
        <v>12</v>
      </c>
      <c r="K124" t="s">
        <v>24</v>
      </c>
      <c r="L124" t="s">
        <v>24</v>
      </c>
      <c r="M124" t="s">
        <v>25</v>
      </c>
      <c r="N124" t="s">
        <v>45</v>
      </c>
      <c r="O124" t="s">
        <v>70</v>
      </c>
      <c r="P124">
        <v>1</v>
      </c>
      <c r="Q124">
        <v>1</v>
      </c>
      <c r="R124">
        <v>1</v>
      </c>
    </row>
    <row r="125" spans="1:18">
      <c r="A125">
        <v>127</v>
      </c>
      <c r="B125" t="s">
        <v>26</v>
      </c>
      <c r="C125" t="s">
        <v>22</v>
      </c>
      <c r="D125" t="s">
        <v>24</v>
      </c>
      <c r="E125" t="s">
        <v>32</v>
      </c>
      <c r="F125">
        <v>5000</v>
      </c>
      <c r="G125" t="s">
        <v>9</v>
      </c>
      <c r="H125" t="s">
        <v>10</v>
      </c>
      <c r="I125" t="s">
        <v>11</v>
      </c>
      <c r="J125" t="s">
        <v>24</v>
      </c>
      <c r="K125" t="s">
        <v>24</v>
      </c>
      <c r="L125" t="s">
        <v>24</v>
      </c>
      <c r="M125" t="s">
        <v>25</v>
      </c>
      <c r="N125" t="s">
        <v>47</v>
      </c>
      <c r="O125" t="s">
        <v>69</v>
      </c>
      <c r="P125">
        <v>2</v>
      </c>
      <c r="Q125">
        <v>1</v>
      </c>
      <c r="R125">
        <v>1</v>
      </c>
    </row>
    <row r="126" spans="1:18">
      <c r="A126">
        <v>128</v>
      </c>
      <c r="B126" t="s">
        <v>26</v>
      </c>
      <c r="C126" t="s">
        <v>37</v>
      </c>
      <c r="D126" t="s">
        <v>34</v>
      </c>
      <c r="E126" t="s">
        <v>24</v>
      </c>
      <c r="F126">
        <v>5000</v>
      </c>
      <c r="G126" t="s">
        <v>9</v>
      </c>
      <c r="H126" t="s">
        <v>10</v>
      </c>
      <c r="I126" t="s">
        <v>24</v>
      </c>
      <c r="J126" t="s">
        <v>12</v>
      </c>
      <c r="K126" t="s">
        <v>24</v>
      </c>
      <c r="L126" t="s">
        <v>24</v>
      </c>
      <c r="M126" t="s">
        <v>25</v>
      </c>
      <c r="N126" t="s">
        <v>45</v>
      </c>
      <c r="O126" t="s">
        <v>70</v>
      </c>
      <c r="P126">
        <v>1</v>
      </c>
      <c r="Q126">
        <v>1</v>
      </c>
      <c r="R126">
        <v>1</v>
      </c>
    </row>
    <row r="127" spans="1:18">
      <c r="A127">
        <v>129</v>
      </c>
      <c r="B127" t="s">
        <v>26</v>
      </c>
      <c r="C127" t="s">
        <v>22</v>
      </c>
      <c r="D127" t="s">
        <v>24</v>
      </c>
      <c r="E127" t="s">
        <v>30</v>
      </c>
      <c r="F127">
        <v>5000</v>
      </c>
      <c r="G127" t="s">
        <v>9</v>
      </c>
      <c r="H127" t="s">
        <v>10</v>
      </c>
      <c r="I127" t="s">
        <v>11</v>
      </c>
      <c r="J127" t="s">
        <v>24</v>
      </c>
      <c r="K127" t="s">
        <v>24</v>
      </c>
      <c r="L127" t="s">
        <v>24</v>
      </c>
      <c r="M127" t="s">
        <v>25</v>
      </c>
      <c r="N127" t="s">
        <v>45</v>
      </c>
      <c r="O127" t="s">
        <v>70</v>
      </c>
      <c r="P127">
        <v>1</v>
      </c>
      <c r="Q127">
        <v>1</v>
      </c>
      <c r="R127">
        <v>1</v>
      </c>
    </row>
    <row r="128" spans="1:18">
      <c r="A128">
        <v>130</v>
      </c>
      <c r="B128" t="s">
        <v>26</v>
      </c>
      <c r="C128" t="s">
        <v>22</v>
      </c>
      <c r="D128" t="s">
        <v>24</v>
      </c>
      <c r="E128" t="s">
        <v>33</v>
      </c>
      <c r="F128">
        <v>5000</v>
      </c>
      <c r="G128" t="s">
        <v>9</v>
      </c>
      <c r="H128" t="s">
        <v>10</v>
      </c>
      <c r="I128" t="s">
        <v>24</v>
      </c>
      <c r="J128" t="s">
        <v>12</v>
      </c>
      <c r="K128" t="s">
        <v>24</v>
      </c>
      <c r="L128" t="s">
        <v>24</v>
      </c>
      <c r="M128" t="s">
        <v>25</v>
      </c>
      <c r="N128" t="s">
        <v>45</v>
      </c>
      <c r="O128" t="s">
        <v>70</v>
      </c>
      <c r="P128">
        <v>1</v>
      </c>
      <c r="Q128">
        <v>1</v>
      </c>
      <c r="R128">
        <v>1</v>
      </c>
    </row>
    <row r="129" spans="1:18">
      <c r="A129">
        <v>132</v>
      </c>
      <c r="B129" t="s">
        <v>21</v>
      </c>
      <c r="C129" t="s">
        <v>22</v>
      </c>
      <c r="D129" t="s">
        <v>24</v>
      </c>
      <c r="E129" t="s">
        <v>33</v>
      </c>
      <c r="F129">
        <v>5000</v>
      </c>
      <c r="G129" t="s">
        <v>9</v>
      </c>
      <c r="H129" t="s">
        <v>10</v>
      </c>
      <c r="I129" t="s">
        <v>11</v>
      </c>
      <c r="J129" t="s">
        <v>24</v>
      </c>
      <c r="K129" t="s">
        <v>24</v>
      </c>
      <c r="L129" t="s">
        <v>24</v>
      </c>
      <c r="M129" t="s">
        <v>25</v>
      </c>
      <c r="N129" t="s">
        <v>47</v>
      </c>
      <c r="O129" t="s">
        <v>70</v>
      </c>
      <c r="P129">
        <v>1</v>
      </c>
      <c r="Q129">
        <v>1</v>
      </c>
      <c r="R129">
        <v>1</v>
      </c>
    </row>
    <row r="130" spans="1:18">
      <c r="A130">
        <v>133</v>
      </c>
      <c r="B130" t="s">
        <v>26</v>
      </c>
      <c r="C130" t="s">
        <v>37</v>
      </c>
      <c r="D130" t="s">
        <v>39</v>
      </c>
      <c r="E130" t="s">
        <v>24</v>
      </c>
      <c r="F130">
        <v>5000</v>
      </c>
      <c r="G130" t="s">
        <v>9</v>
      </c>
      <c r="H130" t="s">
        <v>10</v>
      </c>
      <c r="I130" t="s">
        <v>24</v>
      </c>
      <c r="J130" t="s">
        <v>12</v>
      </c>
      <c r="K130" t="s">
        <v>24</v>
      </c>
      <c r="L130" t="s">
        <v>24</v>
      </c>
      <c r="M130" t="s">
        <v>25</v>
      </c>
      <c r="N130" t="s">
        <v>45</v>
      </c>
      <c r="O130" t="s">
        <v>70</v>
      </c>
      <c r="P130">
        <v>1</v>
      </c>
      <c r="Q130">
        <v>1</v>
      </c>
      <c r="R130">
        <v>1</v>
      </c>
    </row>
    <row r="131" spans="1:18">
      <c r="A131">
        <v>134</v>
      </c>
      <c r="B131" t="s">
        <v>21</v>
      </c>
      <c r="C131" t="s">
        <v>37</v>
      </c>
      <c r="D131" t="s">
        <v>34</v>
      </c>
      <c r="E131" t="s">
        <v>24</v>
      </c>
      <c r="F131">
        <v>5000</v>
      </c>
      <c r="G131" t="s">
        <v>9</v>
      </c>
      <c r="H131" t="s">
        <v>10</v>
      </c>
      <c r="I131" t="s">
        <v>24</v>
      </c>
      <c r="J131" t="s">
        <v>12</v>
      </c>
      <c r="K131" t="s">
        <v>24</v>
      </c>
      <c r="L131" t="s">
        <v>24</v>
      </c>
      <c r="M131" t="s">
        <v>25</v>
      </c>
      <c r="N131" t="s">
        <v>45</v>
      </c>
      <c r="O131" t="s">
        <v>70</v>
      </c>
      <c r="P131">
        <v>1</v>
      </c>
      <c r="Q131">
        <v>1</v>
      </c>
      <c r="R131">
        <v>1</v>
      </c>
    </row>
    <row r="132" spans="1:18">
      <c r="A132">
        <v>135</v>
      </c>
      <c r="B132" t="s">
        <v>26</v>
      </c>
      <c r="C132" t="s">
        <v>37</v>
      </c>
      <c r="D132" t="s">
        <v>34</v>
      </c>
      <c r="E132" t="s">
        <v>24</v>
      </c>
      <c r="F132">
        <v>5000</v>
      </c>
      <c r="G132" t="s">
        <v>9</v>
      </c>
      <c r="H132" t="s">
        <v>10</v>
      </c>
      <c r="I132" t="s">
        <v>24</v>
      </c>
      <c r="J132" t="s">
        <v>24</v>
      </c>
      <c r="K132" t="s">
        <v>13</v>
      </c>
      <c r="L132" t="s">
        <v>24</v>
      </c>
      <c r="M132" t="s">
        <v>25</v>
      </c>
      <c r="N132" t="s">
        <v>47</v>
      </c>
      <c r="O132" t="s">
        <v>70</v>
      </c>
      <c r="P132">
        <v>1</v>
      </c>
      <c r="Q132">
        <v>1</v>
      </c>
      <c r="R132">
        <v>1</v>
      </c>
    </row>
    <row r="133" spans="1:18">
      <c r="A133">
        <v>136</v>
      </c>
      <c r="B133" t="s">
        <v>26</v>
      </c>
      <c r="C133" t="s">
        <v>22</v>
      </c>
      <c r="D133" t="s">
        <v>24</v>
      </c>
      <c r="E133" t="s">
        <v>32</v>
      </c>
      <c r="F133">
        <v>5000</v>
      </c>
      <c r="G133" t="s">
        <v>9</v>
      </c>
      <c r="H133" t="s">
        <v>10</v>
      </c>
      <c r="I133" t="s">
        <v>24</v>
      </c>
      <c r="J133" t="s">
        <v>12</v>
      </c>
      <c r="K133" t="s">
        <v>24</v>
      </c>
      <c r="L133" t="s">
        <v>24</v>
      </c>
      <c r="M133" t="s">
        <v>25</v>
      </c>
      <c r="N133" t="s">
        <v>45</v>
      </c>
      <c r="O133" t="s">
        <v>70</v>
      </c>
      <c r="P133">
        <v>1</v>
      </c>
      <c r="Q133">
        <v>1</v>
      </c>
      <c r="R133">
        <v>1</v>
      </c>
    </row>
    <row r="134" spans="1:18">
      <c r="A134">
        <v>137</v>
      </c>
      <c r="B134" t="s">
        <v>21</v>
      </c>
      <c r="C134" t="s">
        <v>22</v>
      </c>
      <c r="D134" t="s">
        <v>24</v>
      </c>
      <c r="E134" t="s">
        <v>31</v>
      </c>
      <c r="F134">
        <v>5000</v>
      </c>
      <c r="G134" t="s">
        <v>9</v>
      </c>
      <c r="H134" t="s">
        <v>10</v>
      </c>
      <c r="I134" t="s">
        <v>24</v>
      </c>
      <c r="J134" t="s">
        <v>12</v>
      </c>
      <c r="K134" t="s">
        <v>24</v>
      </c>
      <c r="L134" t="s">
        <v>24</v>
      </c>
      <c r="M134" t="s">
        <v>25</v>
      </c>
      <c r="N134" t="s">
        <v>45</v>
      </c>
      <c r="O134" t="s">
        <v>70</v>
      </c>
      <c r="P134">
        <v>1</v>
      </c>
      <c r="Q134">
        <v>1</v>
      </c>
      <c r="R134">
        <v>1</v>
      </c>
    </row>
    <row r="135" spans="1:18">
      <c r="A135">
        <v>138</v>
      </c>
      <c r="B135" t="s">
        <v>26</v>
      </c>
      <c r="C135" t="s">
        <v>37</v>
      </c>
      <c r="D135" t="s">
        <v>34</v>
      </c>
      <c r="E135" t="s">
        <v>24</v>
      </c>
      <c r="F135">
        <v>5000</v>
      </c>
      <c r="G135" t="s">
        <v>9</v>
      </c>
      <c r="H135" t="s">
        <v>10</v>
      </c>
      <c r="I135" t="s">
        <v>24</v>
      </c>
      <c r="J135" t="s">
        <v>24</v>
      </c>
      <c r="K135" t="s">
        <v>13</v>
      </c>
      <c r="L135" t="s">
        <v>24</v>
      </c>
      <c r="M135" t="s">
        <v>25</v>
      </c>
      <c r="N135" t="s">
        <v>47</v>
      </c>
      <c r="O135" t="s">
        <v>70</v>
      </c>
      <c r="P135">
        <v>1</v>
      </c>
      <c r="Q135">
        <v>1</v>
      </c>
      <c r="R135">
        <v>1</v>
      </c>
    </row>
    <row r="136" spans="1:18">
      <c r="A136">
        <v>139</v>
      </c>
      <c r="B136" t="s">
        <v>26</v>
      </c>
      <c r="C136" t="s">
        <v>22</v>
      </c>
      <c r="D136" t="s">
        <v>24</v>
      </c>
      <c r="E136" t="s">
        <v>33</v>
      </c>
      <c r="F136">
        <v>5000</v>
      </c>
      <c r="G136" t="s">
        <v>9</v>
      </c>
      <c r="H136" t="s">
        <v>10</v>
      </c>
      <c r="I136" t="s">
        <v>24</v>
      </c>
      <c r="J136" t="s">
        <v>12</v>
      </c>
      <c r="K136" t="s">
        <v>24</v>
      </c>
      <c r="L136" t="s">
        <v>24</v>
      </c>
      <c r="M136" t="s">
        <v>25</v>
      </c>
      <c r="N136" t="s">
        <v>45</v>
      </c>
      <c r="O136" t="s">
        <v>70</v>
      </c>
      <c r="P136">
        <v>1</v>
      </c>
      <c r="Q136">
        <v>1</v>
      </c>
      <c r="R136">
        <v>1</v>
      </c>
    </row>
    <row r="137" spans="1:18">
      <c r="A137">
        <v>140</v>
      </c>
      <c r="B137" t="s">
        <v>26</v>
      </c>
      <c r="C137" t="s">
        <v>22</v>
      </c>
      <c r="D137" t="s">
        <v>24</v>
      </c>
      <c r="E137" t="s">
        <v>31</v>
      </c>
      <c r="F137">
        <v>5000</v>
      </c>
      <c r="G137" t="s">
        <v>9</v>
      </c>
      <c r="H137" t="s">
        <v>10</v>
      </c>
      <c r="I137" t="s">
        <v>24</v>
      </c>
      <c r="J137" t="s">
        <v>12</v>
      </c>
      <c r="K137" t="s">
        <v>24</v>
      </c>
      <c r="L137" t="s">
        <v>24</v>
      </c>
      <c r="M137" t="s">
        <v>25</v>
      </c>
      <c r="N137" t="s">
        <v>45</v>
      </c>
      <c r="O137" t="s">
        <v>70</v>
      </c>
      <c r="P137">
        <v>1</v>
      </c>
      <c r="Q137">
        <v>1</v>
      </c>
      <c r="R137">
        <v>1</v>
      </c>
    </row>
    <row r="138" spans="1:18">
      <c r="A138">
        <v>141</v>
      </c>
      <c r="B138" t="s">
        <v>26</v>
      </c>
      <c r="C138" t="s">
        <v>28</v>
      </c>
      <c r="D138" t="s">
        <v>39</v>
      </c>
      <c r="E138" t="s">
        <v>33</v>
      </c>
      <c r="F138">
        <v>5000</v>
      </c>
      <c r="G138" t="s">
        <v>9</v>
      </c>
      <c r="H138" t="s">
        <v>24</v>
      </c>
      <c r="I138" t="s">
        <v>24</v>
      </c>
      <c r="J138" t="s">
        <v>12</v>
      </c>
      <c r="K138" t="s">
        <v>13</v>
      </c>
      <c r="L138" t="s">
        <v>24</v>
      </c>
      <c r="M138" t="s">
        <v>25</v>
      </c>
      <c r="N138" t="s">
        <v>47</v>
      </c>
      <c r="O138" t="s">
        <v>70</v>
      </c>
      <c r="P138">
        <v>1</v>
      </c>
      <c r="Q138">
        <v>1</v>
      </c>
      <c r="R138">
        <v>1</v>
      </c>
    </row>
    <row r="139" spans="1:18">
      <c r="A139">
        <v>142</v>
      </c>
      <c r="B139" t="s">
        <v>26</v>
      </c>
      <c r="C139" t="s">
        <v>22</v>
      </c>
      <c r="D139" t="s">
        <v>24</v>
      </c>
      <c r="E139" t="s">
        <v>31</v>
      </c>
      <c r="F139">
        <v>5000</v>
      </c>
      <c r="G139" t="s">
        <v>9</v>
      </c>
      <c r="H139" t="s">
        <v>10</v>
      </c>
      <c r="I139" t="s">
        <v>24</v>
      </c>
      <c r="J139" t="s">
        <v>24</v>
      </c>
      <c r="K139" t="s">
        <v>24</v>
      </c>
      <c r="L139" t="s">
        <v>24</v>
      </c>
      <c r="M139" t="s">
        <v>25</v>
      </c>
      <c r="N139" t="s">
        <v>45</v>
      </c>
      <c r="O139" t="s">
        <v>70</v>
      </c>
      <c r="P139">
        <v>1</v>
      </c>
      <c r="Q139">
        <v>1</v>
      </c>
      <c r="R139">
        <v>1</v>
      </c>
    </row>
    <row r="140" spans="1:18">
      <c r="A140">
        <v>143</v>
      </c>
      <c r="B140" t="s">
        <v>21</v>
      </c>
      <c r="C140" t="s">
        <v>22</v>
      </c>
      <c r="D140" t="s">
        <v>24</v>
      </c>
      <c r="E140" t="s">
        <v>23</v>
      </c>
      <c r="F140">
        <v>5000</v>
      </c>
      <c r="G140" t="s">
        <v>24</v>
      </c>
      <c r="H140" t="s">
        <v>10</v>
      </c>
      <c r="I140" t="s">
        <v>24</v>
      </c>
      <c r="J140" t="s">
        <v>24</v>
      </c>
      <c r="K140" t="s">
        <v>24</v>
      </c>
      <c r="L140" t="s">
        <v>24</v>
      </c>
      <c r="M140" t="s">
        <v>25</v>
      </c>
      <c r="N140" t="s">
        <v>45</v>
      </c>
      <c r="O140" t="s">
        <v>70</v>
      </c>
      <c r="P140">
        <v>1</v>
      </c>
      <c r="Q140">
        <v>1</v>
      </c>
      <c r="R140">
        <v>2</v>
      </c>
    </row>
    <row r="141" spans="1:18">
      <c r="A141">
        <v>144</v>
      </c>
      <c r="B141" t="s">
        <v>26</v>
      </c>
      <c r="C141" t="s">
        <v>28</v>
      </c>
      <c r="D141" t="s">
        <v>34</v>
      </c>
      <c r="E141" t="s">
        <v>30</v>
      </c>
      <c r="F141">
        <v>5000</v>
      </c>
      <c r="G141" t="s">
        <v>9</v>
      </c>
      <c r="H141" t="s">
        <v>10</v>
      </c>
      <c r="I141" t="s">
        <v>24</v>
      </c>
      <c r="J141" t="s">
        <v>24</v>
      </c>
      <c r="K141" t="s">
        <v>24</v>
      </c>
      <c r="L141" t="s">
        <v>24</v>
      </c>
      <c r="M141" t="s">
        <v>25</v>
      </c>
      <c r="N141" t="s">
        <v>47</v>
      </c>
      <c r="O141" t="s">
        <v>70</v>
      </c>
      <c r="P141">
        <v>1</v>
      </c>
      <c r="Q141">
        <v>1</v>
      </c>
      <c r="R141">
        <v>1</v>
      </c>
    </row>
    <row r="142" spans="1:18">
      <c r="A142">
        <v>145</v>
      </c>
      <c r="B142" t="s">
        <v>26</v>
      </c>
      <c r="C142" t="s">
        <v>37</v>
      </c>
      <c r="D142" t="s">
        <v>39</v>
      </c>
      <c r="E142" t="s">
        <v>24</v>
      </c>
      <c r="F142">
        <v>5000</v>
      </c>
      <c r="G142" t="s">
        <v>9</v>
      </c>
      <c r="H142" t="s">
        <v>10</v>
      </c>
      <c r="I142" t="s">
        <v>24</v>
      </c>
      <c r="J142" t="s">
        <v>24</v>
      </c>
      <c r="K142" t="s">
        <v>24</v>
      </c>
      <c r="L142" t="s">
        <v>24</v>
      </c>
      <c r="M142" t="s">
        <v>25</v>
      </c>
      <c r="N142" t="s">
        <v>45</v>
      </c>
      <c r="O142" t="s">
        <v>70</v>
      </c>
      <c r="P142">
        <v>1</v>
      </c>
      <c r="Q142">
        <v>1</v>
      </c>
      <c r="R142">
        <v>1</v>
      </c>
    </row>
    <row r="143" spans="1:18">
      <c r="A143">
        <v>146</v>
      </c>
      <c r="B143" t="s">
        <v>26</v>
      </c>
      <c r="C143" t="s">
        <v>22</v>
      </c>
      <c r="D143" t="s">
        <v>24</v>
      </c>
      <c r="E143" t="s">
        <v>23</v>
      </c>
      <c r="F143">
        <v>5000</v>
      </c>
      <c r="G143" t="s">
        <v>9</v>
      </c>
      <c r="H143" t="s">
        <v>10</v>
      </c>
      <c r="I143" t="s">
        <v>24</v>
      </c>
      <c r="J143" t="s">
        <v>24</v>
      </c>
      <c r="K143" t="s">
        <v>24</v>
      </c>
      <c r="L143" t="s">
        <v>24</v>
      </c>
      <c r="M143" t="s">
        <v>25</v>
      </c>
      <c r="N143" t="s">
        <v>45</v>
      </c>
      <c r="O143" t="s">
        <v>70</v>
      </c>
      <c r="P143">
        <v>1</v>
      </c>
      <c r="Q143">
        <v>1</v>
      </c>
      <c r="R143">
        <v>1</v>
      </c>
    </row>
    <row r="144" spans="1:18">
      <c r="A144">
        <v>148</v>
      </c>
      <c r="B144" t="s">
        <v>21</v>
      </c>
      <c r="C144" t="s">
        <v>37</v>
      </c>
      <c r="D144" t="s">
        <v>34</v>
      </c>
      <c r="E144" t="s">
        <v>24</v>
      </c>
      <c r="F144">
        <v>5000</v>
      </c>
      <c r="G144" t="s">
        <v>9</v>
      </c>
      <c r="H144" t="s">
        <v>10</v>
      </c>
      <c r="I144" t="s">
        <v>24</v>
      </c>
      <c r="J144" t="s">
        <v>24</v>
      </c>
      <c r="K144" t="s">
        <v>13</v>
      </c>
      <c r="L144" t="s">
        <v>24</v>
      </c>
      <c r="M144" t="s">
        <v>25</v>
      </c>
      <c r="N144" t="s">
        <v>45</v>
      </c>
      <c r="O144" t="s">
        <v>70</v>
      </c>
      <c r="P144">
        <v>1</v>
      </c>
      <c r="Q144">
        <v>1</v>
      </c>
      <c r="R144">
        <v>1</v>
      </c>
    </row>
    <row r="145" spans="1:18">
      <c r="A145">
        <v>149</v>
      </c>
      <c r="B145" t="s">
        <v>26</v>
      </c>
      <c r="C145" t="s">
        <v>22</v>
      </c>
      <c r="D145" t="s">
        <v>24</v>
      </c>
      <c r="E145" t="s">
        <v>23</v>
      </c>
      <c r="F145">
        <v>5000</v>
      </c>
      <c r="G145" t="s">
        <v>9</v>
      </c>
      <c r="H145" t="s">
        <v>24</v>
      </c>
      <c r="I145" t="s">
        <v>24</v>
      </c>
      <c r="J145" t="s">
        <v>12</v>
      </c>
      <c r="K145" t="s">
        <v>13</v>
      </c>
      <c r="L145" t="s">
        <v>24</v>
      </c>
      <c r="M145" t="s">
        <v>25</v>
      </c>
      <c r="N145" t="s">
        <v>45</v>
      </c>
      <c r="O145" t="s">
        <v>70</v>
      </c>
      <c r="P145">
        <v>1</v>
      </c>
      <c r="Q145">
        <v>1</v>
      </c>
      <c r="R145">
        <v>1</v>
      </c>
    </row>
    <row r="146" spans="1:18">
      <c r="A146">
        <v>150</v>
      </c>
      <c r="B146" t="s">
        <v>26</v>
      </c>
      <c r="C146" t="s">
        <v>22</v>
      </c>
      <c r="D146" t="s">
        <v>24</v>
      </c>
      <c r="E146" t="s">
        <v>30</v>
      </c>
      <c r="F146">
        <v>5000</v>
      </c>
      <c r="G146" t="s">
        <v>9</v>
      </c>
      <c r="H146" t="s">
        <v>10</v>
      </c>
      <c r="I146" t="s">
        <v>11</v>
      </c>
      <c r="J146" t="s">
        <v>24</v>
      </c>
      <c r="K146" t="s">
        <v>24</v>
      </c>
      <c r="L146" t="s">
        <v>24</v>
      </c>
      <c r="M146" t="s">
        <v>25</v>
      </c>
      <c r="N146" t="s">
        <v>45</v>
      </c>
      <c r="O146" t="s">
        <v>70</v>
      </c>
      <c r="P146">
        <v>1</v>
      </c>
      <c r="Q146">
        <v>1</v>
      </c>
      <c r="R146">
        <v>1</v>
      </c>
    </row>
    <row r="147" spans="1:18">
      <c r="A147">
        <v>151</v>
      </c>
      <c r="B147" t="s">
        <v>26</v>
      </c>
      <c r="C147" t="s">
        <v>22</v>
      </c>
      <c r="D147" t="s">
        <v>24</v>
      </c>
      <c r="E147" t="s">
        <v>23</v>
      </c>
      <c r="F147">
        <v>5000</v>
      </c>
      <c r="G147" t="s">
        <v>9</v>
      </c>
      <c r="H147" t="s">
        <v>10</v>
      </c>
      <c r="I147" t="s">
        <v>24</v>
      </c>
      <c r="J147" t="s">
        <v>24</v>
      </c>
      <c r="K147" t="s">
        <v>13</v>
      </c>
      <c r="L147" t="s">
        <v>24</v>
      </c>
      <c r="M147" t="s">
        <v>25</v>
      </c>
      <c r="N147" t="s">
        <v>45</v>
      </c>
      <c r="O147" t="s">
        <v>70</v>
      </c>
      <c r="P147">
        <v>1</v>
      </c>
      <c r="Q147">
        <v>1</v>
      </c>
      <c r="R147">
        <v>1</v>
      </c>
    </row>
    <row r="148" spans="1:18">
      <c r="A148">
        <v>152</v>
      </c>
      <c r="B148" t="s">
        <v>26</v>
      </c>
      <c r="C148" t="s">
        <v>37</v>
      </c>
      <c r="D148" t="s">
        <v>34</v>
      </c>
      <c r="E148" t="s">
        <v>24</v>
      </c>
      <c r="F148">
        <v>5000</v>
      </c>
      <c r="G148" t="s">
        <v>9</v>
      </c>
      <c r="H148" t="s">
        <v>10</v>
      </c>
      <c r="I148" t="s">
        <v>24</v>
      </c>
      <c r="J148" t="s">
        <v>12</v>
      </c>
      <c r="K148" t="s">
        <v>24</v>
      </c>
      <c r="L148" t="s">
        <v>24</v>
      </c>
      <c r="M148" t="s">
        <v>25</v>
      </c>
      <c r="N148" t="s">
        <v>45</v>
      </c>
      <c r="O148" t="s">
        <v>70</v>
      </c>
      <c r="P148">
        <v>1</v>
      </c>
      <c r="Q148">
        <v>1</v>
      </c>
      <c r="R148">
        <v>1</v>
      </c>
    </row>
    <row r="149" spans="1:18">
      <c r="A149">
        <v>153</v>
      </c>
      <c r="B149" t="s">
        <v>21</v>
      </c>
      <c r="C149" t="s">
        <v>22</v>
      </c>
      <c r="D149" t="s">
        <v>24</v>
      </c>
      <c r="E149" t="s">
        <v>23</v>
      </c>
      <c r="F149">
        <v>5000</v>
      </c>
      <c r="G149" t="s">
        <v>9</v>
      </c>
      <c r="H149" t="s">
        <v>10</v>
      </c>
      <c r="I149" t="s">
        <v>24</v>
      </c>
      <c r="J149" t="s">
        <v>12</v>
      </c>
      <c r="K149" t="s">
        <v>24</v>
      </c>
      <c r="L149" t="s">
        <v>24</v>
      </c>
      <c r="M149" t="s">
        <v>25</v>
      </c>
      <c r="N149" t="s">
        <v>45</v>
      </c>
      <c r="O149" t="s">
        <v>70</v>
      </c>
      <c r="P149">
        <v>1</v>
      </c>
      <c r="Q149">
        <v>1</v>
      </c>
      <c r="R149">
        <v>1</v>
      </c>
    </row>
    <row r="150" spans="1:18">
      <c r="A150">
        <v>154</v>
      </c>
      <c r="B150" t="s">
        <v>26</v>
      </c>
      <c r="C150" t="s">
        <v>22</v>
      </c>
      <c r="D150" t="s">
        <v>24</v>
      </c>
      <c r="E150" t="s">
        <v>23</v>
      </c>
      <c r="F150">
        <v>5000</v>
      </c>
      <c r="G150" t="s">
        <v>9</v>
      </c>
      <c r="H150" t="s">
        <v>10</v>
      </c>
      <c r="I150" t="s">
        <v>24</v>
      </c>
      <c r="J150" t="s">
        <v>12</v>
      </c>
      <c r="K150" t="s">
        <v>24</v>
      </c>
      <c r="L150" t="s">
        <v>24</v>
      </c>
      <c r="M150" t="s">
        <v>25</v>
      </c>
      <c r="N150" t="s">
        <v>45</v>
      </c>
      <c r="O150" t="s">
        <v>70</v>
      </c>
      <c r="P150">
        <v>1</v>
      </c>
      <c r="Q150">
        <v>1</v>
      </c>
      <c r="R150">
        <v>1</v>
      </c>
    </row>
    <row r="151" spans="1:18">
      <c r="A151">
        <v>155</v>
      </c>
      <c r="B151" t="s">
        <v>21</v>
      </c>
      <c r="C151" t="s">
        <v>28</v>
      </c>
      <c r="D151" t="s">
        <v>39</v>
      </c>
      <c r="E151" t="s">
        <v>31</v>
      </c>
      <c r="F151">
        <v>5000</v>
      </c>
      <c r="G151" t="s">
        <v>9</v>
      </c>
      <c r="H151" t="s">
        <v>10</v>
      </c>
      <c r="I151" t="s">
        <v>24</v>
      </c>
      <c r="J151" t="s">
        <v>12</v>
      </c>
      <c r="K151" t="s">
        <v>24</v>
      </c>
      <c r="L151" t="s">
        <v>24</v>
      </c>
      <c r="M151" t="s">
        <v>25</v>
      </c>
      <c r="N151" t="s">
        <v>45</v>
      </c>
      <c r="O151" t="s">
        <v>70</v>
      </c>
      <c r="P151">
        <v>1</v>
      </c>
      <c r="Q151">
        <v>1</v>
      </c>
      <c r="R151">
        <v>1</v>
      </c>
    </row>
    <row r="152" spans="1:18">
      <c r="A152">
        <v>156</v>
      </c>
      <c r="B152" t="s">
        <v>26</v>
      </c>
      <c r="C152" t="s">
        <v>37</v>
      </c>
      <c r="D152" t="s">
        <v>34</v>
      </c>
      <c r="E152" t="s">
        <v>24</v>
      </c>
      <c r="F152">
        <v>5000</v>
      </c>
      <c r="G152" t="s">
        <v>9</v>
      </c>
      <c r="H152" t="s">
        <v>10</v>
      </c>
      <c r="I152" t="s">
        <v>24</v>
      </c>
      <c r="J152" t="s">
        <v>12</v>
      </c>
      <c r="K152" t="s">
        <v>24</v>
      </c>
      <c r="L152" t="s">
        <v>24</v>
      </c>
      <c r="M152" t="s">
        <v>25</v>
      </c>
      <c r="N152" t="s">
        <v>45</v>
      </c>
      <c r="O152" t="s">
        <v>70</v>
      </c>
      <c r="P152">
        <v>1</v>
      </c>
      <c r="Q152">
        <v>1</v>
      </c>
      <c r="R152">
        <v>1</v>
      </c>
    </row>
    <row r="153" spans="1:18">
      <c r="A153">
        <v>157</v>
      </c>
      <c r="B153" t="s">
        <v>26</v>
      </c>
      <c r="C153" t="s">
        <v>22</v>
      </c>
      <c r="D153" t="s">
        <v>24</v>
      </c>
      <c r="E153" t="s">
        <v>23</v>
      </c>
      <c r="F153">
        <v>5000</v>
      </c>
      <c r="G153" t="s">
        <v>9</v>
      </c>
      <c r="H153" t="s">
        <v>10</v>
      </c>
      <c r="I153" t="s">
        <v>24</v>
      </c>
      <c r="J153" t="s">
        <v>12</v>
      </c>
      <c r="K153" t="s">
        <v>24</v>
      </c>
      <c r="L153" t="s">
        <v>24</v>
      </c>
      <c r="M153" t="s">
        <v>25</v>
      </c>
      <c r="N153" t="s">
        <v>45</v>
      </c>
      <c r="O153" t="s">
        <v>70</v>
      </c>
      <c r="P153">
        <v>1</v>
      </c>
      <c r="Q153">
        <v>1</v>
      </c>
      <c r="R153">
        <v>1</v>
      </c>
    </row>
    <row r="154" spans="1:18">
      <c r="A154">
        <v>158</v>
      </c>
      <c r="B154" t="s">
        <v>21</v>
      </c>
      <c r="C154" t="s">
        <v>28</v>
      </c>
      <c r="D154" t="s">
        <v>34</v>
      </c>
      <c r="E154" t="s">
        <v>23</v>
      </c>
      <c r="F154">
        <v>5000</v>
      </c>
      <c r="G154" t="s">
        <v>9</v>
      </c>
      <c r="H154" t="s">
        <v>10</v>
      </c>
      <c r="I154" t="s">
        <v>24</v>
      </c>
      <c r="J154" t="s">
        <v>12</v>
      </c>
      <c r="K154" t="s">
        <v>24</v>
      </c>
      <c r="L154" t="s">
        <v>24</v>
      </c>
      <c r="M154" t="s">
        <v>25</v>
      </c>
      <c r="N154" t="s">
        <v>45</v>
      </c>
      <c r="O154" t="s">
        <v>70</v>
      </c>
      <c r="P154">
        <v>1</v>
      </c>
      <c r="Q154">
        <v>1</v>
      </c>
      <c r="R154">
        <v>1</v>
      </c>
    </row>
    <row r="155" spans="1:18">
      <c r="A155">
        <v>159</v>
      </c>
      <c r="B155" t="s">
        <v>26</v>
      </c>
      <c r="C155" t="s">
        <v>37</v>
      </c>
      <c r="D155" t="s">
        <v>34</v>
      </c>
      <c r="E155" t="s">
        <v>24</v>
      </c>
      <c r="F155">
        <v>5000</v>
      </c>
      <c r="G155" t="s">
        <v>9</v>
      </c>
      <c r="H155" t="s">
        <v>10</v>
      </c>
      <c r="I155" t="s">
        <v>24</v>
      </c>
      <c r="J155" t="s">
        <v>12</v>
      </c>
      <c r="K155" t="s">
        <v>24</v>
      </c>
      <c r="L155" t="s">
        <v>24</v>
      </c>
      <c r="M155" t="s">
        <v>25</v>
      </c>
      <c r="N155" t="s">
        <v>45</v>
      </c>
      <c r="O155" t="s">
        <v>70</v>
      </c>
      <c r="P155">
        <v>1</v>
      </c>
      <c r="Q155">
        <v>1</v>
      </c>
      <c r="R155">
        <v>1</v>
      </c>
    </row>
    <row r="156" spans="1:18">
      <c r="A156">
        <v>160</v>
      </c>
      <c r="B156" t="s">
        <v>26</v>
      </c>
      <c r="C156" t="s">
        <v>22</v>
      </c>
      <c r="D156" t="s">
        <v>24</v>
      </c>
      <c r="E156" t="s">
        <v>23</v>
      </c>
      <c r="F156">
        <v>5000</v>
      </c>
      <c r="G156" t="s">
        <v>9</v>
      </c>
      <c r="H156" t="s">
        <v>10</v>
      </c>
      <c r="I156" t="s">
        <v>24</v>
      </c>
      <c r="J156" t="s">
        <v>24</v>
      </c>
      <c r="K156" t="s">
        <v>13</v>
      </c>
      <c r="L156" t="s">
        <v>24</v>
      </c>
      <c r="M156" t="s">
        <v>25</v>
      </c>
      <c r="N156" t="s">
        <v>45</v>
      </c>
      <c r="O156" t="s">
        <v>70</v>
      </c>
      <c r="P156">
        <v>1</v>
      </c>
      <c r="Q156">
        <v>1</v>
      </c>
      <c r="R156">
        <v>1</v>
      </c>
    </row>
    <row r="157" spans="1:18">
      <c r="A157">
        <v>161</v>
      </c>
      <c r="B157" t="s">
        <v>26</v>
      </c>
      <c r="C157" t="s">
        <v>22</v>
      </c>
      <c r="D157" t="s">
        <v>24</v>
      </c>
      <c r="E157" t="s">
        <v>30</v>
      </c>
      <c r="F157">
        <v>5000</v>
      </c>
      <c r="G157" t="s">
        <v>9</v>
      </c>
      <c r="H157" t="s">
        <v>10</v>
      </c>
      <c r="I157" t="s">
        <v>24</v>
      </c>
      <c r="J157" t="s">
        <v>12</v>
      </c>
      <c r="K157" t="s">
        <v>24</v>
      </c>
      <c r="L157" t="s">
        <v>24</v>
      </c>
      <c r="M157" t="s">
        <v>25</v>
      </c>
      <c r="N157" t="s">
        <v>45</v>
      </c>
      <c r="O157" t="s">
        <v>70</v>
      </c>
      <c r="P157">
        <v>1</v>
      </c>
      <c r="Q157">
        <v>1</v>
      </c>
      <c r="R157">
        <v>1</v>
      </c>
    </row>
    <row r="158" spans="1:18">
      <c r="A158">
        <v>162</v>
      </c>
      <c r="B158" t="s">
        <v>26</v>
      </c>
      <c r="C158" t="s">
        <v>22</v>
      </c>
      <c r="D158" t="s">
        <v>24</v>
      </c>
      <c r="E158" t="s">
        <v>23</v>
      </c>
      <c r="F158">
        <v>5000</v>
      </c>
      <c r="G158" t="s">
        <v>9</v>
      </c>
      <c r="H158" t="s">
        <v>10</v>
      </c>
      <c r="I158" t="s">
        <v>24</v>
      </c>
      <c r="J158" t="s">
        <v>12</v>
      </c>
      <c r="K158" t="s">
        <v>24</v>
      </c>
      <c r="L158" t="s">
        <v>24</v>
      </c>
      <c r="M158" t="s">
        <v>25</v>
      </c>
      <c r="N158" t="s">
        <v>45</v>
      </c>
      <c r="O158" t="s">
        <v>70</v>
      </c>
      <c r="P158">
        <v>1</v>
      </c>
      <c r="Q158">
        <v>1</v>
      </c>
      <c r="R158">
        <v>1</v>
      </c>
    </row>
    <row r="159" spans="1:18">
      <c r="A159">
        <v>163</v>
      </c>
      <c r="B159" t="s">
        <v>26</v>
      </c>
      <c r="C159" t="s">
        <v>22</v>
      </c>
      <c r="D159" t="s">
        <v>24</v>
      </c>
      <c r="E159" t="s">
        <v>31</v>
      </c>
      <c r="F159">
        <v>5000</v>
      </c>
      <c r="G159" t="s">
        <v>9</v>
      </c>
      <c r="H159" t="s">
        <v>10</v>
      </c>
      <c r="I159" t="s">
        <v>24</v>
      </c>
      <c r="J159" t="s">
        <v>24</v>
      </c>
      <c r="K159" t="s">
        <v>13</v>
      </c>
      <c r="L159" t="s">
        <v>24</v>
      </c>
      <c r="M159" t="s">
        <v>25</v>
      </c>
      <c r="N159" t="s">
        <v>45</v>
      </c>
      <c r="O159" t="s">
        <v>70</v>
      </c>
      <c r="P159">
        <v>1</v>
      </c>
      <c r="Q159">
        <v>1</v>
      </c>
      <c r="R159">
        <v>1</v>
      </c>
    </row>
    <row r="160" spans="1:18">
      <c r="A160">
        <v>164</v>
      </c>
      <c r="B160" t="s">
        <v>26</v>
      </c>
      <c r="C160" t="s">
        <v>22</v>
      </c>
      <c r="D160" t="s">
        <v>24</v>
      </c>
      <c r="E160" t="s">
        <v>30</v>
      </c>
      <c r="F160">
        <v>5000</v>
      </c>
      <c r="G160" t="s">
        <v>9</v>
      </c>
      <c r="H160" t="s">
        <v>10</v>
      </c>
      <c r="I160" t="s">
        <v>24</v>
      </c>
      <c r="J160" t="s">
        <v>12</v>
      </c>
      <c r="K160" t="s">
        <v>24</v>
      </c>
      <c r="L160" t="s">
        <v>24</v>
      </c>
      <c r="M160" t="s">
        <v>25</v>
      </c>
      <c r="N160" t="s">
        <v>47</v>
      </c>
      <c r="O160" t="s">
        <v>70</v>
      </c>
      <c r="P160">
        <v>1</v>
      </c>
      <c r="Q160">
        <v>1</v>
      </c>
      <c r="R160">
        <v>1</v>
      </c>
    </row>
    <row r="161" spans="1:18">
      <c r="A161">
        <v>165</v>
      </c>
      <c r="B161" t="s">
        <v>26</v>
      </c>
      <c r="C161" t="s">
        <v>22</v>
      </c>
      <c r="D161" t="s">
        <v>24</v>
      </c>
      <c r="E161" t="s">
        <v>27</v>
      </c>
      <c r="F161">
        <v>6000</v>
      </c>
      <c r="G161" t="s">
        <v>9</v>
      </c>
      <c r="H161" t="s">
        <v>10</v>
      </c>
      <c r="I161" t="s">
        <v>24</v>
      </c>
      <c r="J161" t="s">
        <v>12</v>
      </c>
      <c r="K161" t="s">
        <v>24</v>
      </c>
      <c r="L161" t="s">
        <v>24</v>
      </c>
      <c r="M161" t="s">
        <v>25</v>
      </c>
      <c r="N161" t="s">
        <v>45</v>
      </c>
      <c r="O161" t="s">
        <v>70</v>
      </c>
      <c r="P161">
        <v>1</v>
      </c>
      <c r="Q161">
        <v>1</v>
      </c>
      <c r="R161">
        <v>1</v>
      </c>
    </row>
    <row r="162" spans="1:18">
      <c r="A162">
        <v>166</v>
      </c>
      <c r="B162" t="s">
        <v>21</v>
      </c>
      <c r="C162" t="s">
        <v>22</v>
      </c>
      <c r="D162" t="s">
        <v>24</v>
      </c>
      <c r="E162" t="s">
        <v>23</v>
      </c>
      <c r="F162">
        <v>5000</v>
      </c>
      <c r="G162" t="s">
        <v>9</v>
      </c>
      <c r="H162" t="s">
        <v>10</v>
      </c>
      <c r="I162" t="s">
        <v>11</v>
      </c>
      <c r="J162" t="s">
        <v>24</v>
      </c>
      <c r="K162" t="s">
        <v>24</v>
      </c>
      <c r="L162" t="s">
        <v>24</v>
      </c>
      <c r="M162" t="s">
        <v>25</v>
      </c>
      <c r="N162" t="s">
        <v>47</v>
      </c>
      <c r="O162" t="s">
        <v>70</v>
      </c>
      <c r="P162">
        <v>1</v>
      </c>
      <c r="Q162">
        <v>1</v>
      </c>
      <c r="R162">
        <v>1</v>
      </c>
    </row>
    <row r="163" spans="1:18">
      <c r="A163">
        <v>167</v>
      </c>
      <c r="B163" t="s">
        <v>26</v>
      </c>
      <c r="C163" t="s">
        <v>22</v>
      </c>
      <c r="D163" t="s">
        <v>24</v>
      </c>
      <c r="E163" t="s">
        <v>23</v>
      </c>
      <c r="F163">
        <v>5000</v>
      </c>
      <c r="G163" t="s">
        <v>9</v>
      </c>
      <c r="H163" t="s">
        <v>10</v>
      </c>
      <c r="I163" t="s">
        <v>24</v>
      </c>
      <c r="J163" t="s">
        <v>12</v>
      </c>
      <c r="K163" t="s">
        <v>24</v>
      </c>
      <c r="L163" t="s">
        <v>24</v>
      </c>
      <c r="M163" t="s">
        <v>25</v>
      </c>
      <c r="N163" t="s">
        <v>45</v>
      </c>
      <c r="O163" t="s">
        <v>69</v>
      </c>
      <c r="P163">
        <v>2</v>
      </c>
      <c r="Q163">
        <v>2</v>
      </c>
      <c r="R163">
        <v>2</v>
      </c>
    </row>
    <row r="164" spans="1:18">
      <c r="A164">
        <v>168</v>
      </c>
      <c r="B164" t="s">
        <v>26</v>
      </c>
      <c r="C164" t="s">
        <v>22</v>
      </c>
      <c r="D164" t="s">
        <v>24</v>
      </c>
      <c r="E164" t="s">
        <v>27</v>
      </c>
      <c r="F164">
        <v>6000</v>
      </c>
      <c r="G164" t="s">
        <v>9</v>
      </c>
      <c r="H164" t="s">
        <v>10</v>
      </c>
      <c r="I164" t="s">
        <v>24</v>
      </c>
      <c r="J164" t="s">
        <v>12</v>
      </c>
      <c r="K164" t="s">
        <v>24</v>
      </c>
      <c r="L164" t="s">
        <v>24</v>
      </c>
      <c r="M164" t="s">
        <v>25</v>
      </c>
      <c r="N164" t="s">
        <v>45</v>
      </c>
      <c r="O164" t="s">
        <v>70</v>
      </c>
      <c r="P164">
        <v>1</v>
      </c>
      <c r="Q164">
        <v>1</v>
      </c>
      <c r="R164">
        <v>2</v>
      </c>
    </row>
    <row r="165" spans="1:18">
      <c r="A165">
        <v>169</v>
      </c>
      <c r="B165" t="s">
        <v>26</v>
      </c>
      <c r="C165" t="s">
        <v>22</v>
      </c>
      <c r="D165" t="s">
        <v>24</v>
      </c>
      <c r="E165" t="s">
        <v>30</v>
      </c>
      <c r="F165">
        <v>5000</v>
      </c>
      <c r="G165" t="s">
        <v>9</v>
      </c>
      <c r="H165" t="s">
        <v>10</v>
      </c>
      <c r="I165" t="s">
        <v>24</v>
      </c>
      <c r="J165" t="s">
        <v>12</v>
      </c>
      <c r="K165" t="s">
        <v>24</v>
      </c>
      <c r="L165" t="s">
        <v>24</v>
      </c>
      <c r="M165" t="s">
        <v>25</v>
      </c>
      <c r="N165" t="s">
        <v>45</v>
      </c>
      <c r="O165" t="s">
        <v>70</v>
      </c>
      <c r="P165">
        <v>1</v>
      </c>
      <c r="Q165">
        <v>1</v>
      </c>
      <c r="R165">
        <v>2</v>
      </c>
    </row>
    <row r="166" spans="1:18">
      <c r="A166">
        <v>170</v>
      </c>
      <c r="B166" t="s">
        <v>26</v>
      </c>
      <c r="C166" t="s">
        <v>22</v>
      </c>
      <c r="D166" t="s">
        <v>24</v>
      </c>
      <c r="E166" t="s">
        <v>27</v>
      </c>
      <c r="F166">
        <v>6000</v>
      </c>
      <c r="G166" t="s">
        <v>9</v>
      </c>
      <c r="H166" t="s">
        <v>10</v>
      </c>
      <c r="I166" t="s">
        <v>24</v>
      </c>
      <c r="J166" t="s">
        <v>12</v>
      </c>
      <c r="K166" t="s">
        <v>24</v>
      </c>
      <c r="L166" t="s">
        <v>24</v>
      </c>
      <c r="M166" t="s">
        <v>25</v>
      </c>
      <c r="N166" t="s">
        <v>45</v>
      </c>
      <c r="O166" t="s">
        <v>70</v>
      </c>
      <c r="P166">
        <v>1</v>
      </c>
      <c r="Q166">
        <v>1</v>
      </c>
      <c r="R166">
        <v>1</v>
      </c>
    </row>
    <row r="167" spans="1:18">
      <c r="A167">
        <v>171</v>
      </c>
      <c r="B167" t="s">
        <v>26</v>
      </c>
      <c r="C167" t="s">
        <v>22</v>
      </c>
      <c r="D167" t="s">
        <v>24</v>
      </c>
      <c r="E167" t="s">
        <v>27</v>
      </c>
      <c r="F167">
        <v>6000</v>
      </c>
      <c r="G167" t="s">
        <v>9</v>
      </c>
      <c r="H167" t="s">
        <v>10</v>
      </c>
      <c r="I167" t="s">
        <v>24</v>
      </c>
      <c r="J167" t="s">
        <v>12</v>
      </c>
      <c r="K167" t="s">
        <v>24</v>
      </c>
      <c r="L167" t="s">
        <v>24</v>
      </c>
      <c r="M167" t="s">
        <v>25</v>
      </c>
      <c r="N167" t="s">
        <v>45</v>
      </c>
      <c r="O167" t="s">
        <v>70</v>
      </c>
      <c r="P167">
        <v>1</v>
      </c>
      <c r="Q167">
        <v>1</v>
      </c>
      <c r="R167">
        <v>1</v>
      </c>
    </row>
    <row r="168" spans="1:18">
      <c r="A168">
        <v>172</v>
      </c>
      <c r="B168" t="s">
        <v>26</v>
      </c>
      <c r="C168" t="s">
        <v>37</v>
      </c>
      <c r="D168" t="s">
        <v>29</v>
      </c>
      <c r="E168" t="s">
        <v>24</v>
      </c>
      <c r="F168">
        <v>5000</v>
      </c>
      <c r="G168" t="s">
        <v>9</v>
      </c>
      <c r="H168" t="s">
        <v>10</v>
      </c>
      <c r="I168" t="s">
        <v>24</v>
      </c>
      <c r="J168" t="s">
        <v>24</v>
      </c>
      <c r="K168" t="s">
        <v>13</v>
      </c>
      <c r="L168" t="s">
        <v>24</v>
      </c>
      <c r="M168" t="s">
        <v>25</v>
      </c>
      <c r="N168" t="s">
        <v>47</v>
      </c>
      <c r="O168" t="s">
        <v>70</v>
      </c>
      <c r="P168">
        <v>1</v>
      </c>
      <c r="Q168">
        <v>1</v>
      </c>
      <c r="R168">
        <v>1</v>
      </c>
    </row>
    <row r="169" spans="1:18">
      <c r="A169">
        <v>173</v>
      </c>
      <c r="B169" t="s">
        <v>26</v>
      </c>
      <c r="C169" t="s">
        <v>22</v>
      </c>
      <c r="D169" t="s">
        <v>24</v>
      </c>
      <c r="E169" t="s">
        <v>23</v>
      </c>
      <c r="F169">
        <v>5000</v>
      </c>
      <c r="G169" t="s">
        <v>9</v>
      </c>
      <c r="H169" t="s">
        <v>10</v>
      </c>
      <c r="I169" t="s">
        <v>11</v>
      </c>
      <c r="J169" t="s">
        <v>24</v>
      </c>
      <c r="K169" t="s">
        <v>24</v>
      </c>
      <c r="L169" t="s">
        <v>24</v>
      </c>
      <c r="M169" t="s">
        <v>25</v>
      </c>
      <c r="N169" t="s">
        <v>45</v>
      </c>
      <c r="O169" t="s">
        <v>70</v>
      </c>
      <c r="P169">
        <v>1</v>
      </c>
      <c r="Q169">
        <v>1</v>
      </c>
      <c r="R169">
        <v>1</v>
      </c>
    </row>
    <row r="170" spans="1:18">
      <c r="A170">
        <v>174</v>
      </c>
      <c r="B170" t="s">
        <v>21</v>
      </c>
      <c r="C170" t="s">
        <v>28</v>
      </c>
      <c r="D170" t="s">
        <v>34</v>
      </c>
      <c r="E170" t="s">
        <v>30</v>
      </c>
      <c r="F170">
        <v>5000</v>
      </c>
      <c r="G170" t="s">
        <v>9</v>
      </c>
      <c r="H170" t="s">
        <v>10</v>
      </c>
      <c r="I170" t="s">
        <v>24</v>
      </c>
      <c r="J170" t="s">
        <v>24</v>
      </c>
      <c r="K170" t="s">
        <v>13</v>
      </c>
      <c r="L170" t="s">
        <v>24</v>
      </c>
      <c r="M170" t="s">
        <v>25</v>
      </c>
      <c r="N170" t="s">
        <v>45</v>
      </c>
      <c r="O170" t="s">
        <v>70</v>
      </c>
      <c r="P170">
        <v>1</v>
      </c>
      <c r="Q170">
        <v>1</v>
      </c>
      <c r="R170">
        <v>1</v>
      </c>
    </row>
    <row r="171" spans="1:18">
      <c r="A171">
        <v>175</v>
      </c>
      <c r="B171" t="s">
        <v>26</v>
      </c>
      <c r="C171" t="s">
        <v>22</v>
      </c>
      <c r="D171" t="s">
        <v>24</v>
      </c>
      <c r="E171" t="s">
        <v>23</v>
      </c>
      <c r="F171">
        <v>5000</v>
      </c>
      <c r="G171" t="s">
        <v>9</v>
      </c>
      <c r="H171" t="s">
        <v>10</v>
      </c>
      <c r="I171" t="s">
        <v>24</v>
      </c>
      <c r="J171" t="s">
        <v>24</v>
      </c>
      <c r="K171" t="s">
        <v>13</v>
      </c>
      <c r="L171" t="s">
        <v>24</v>
      </c>
      <c r="M171" t="s">
        <v>25</v>
      </c>
      <c r="N171" t="s">
        <v>45</v>
      </c>
      <c r="O171" t="s">
        <v>70</v>
      </c>
      <c r="P171">
        <v>1</v>
      </c>
      <c r="Q171">
        <v>1</v>
      </c>
      <c r="R171">
        <v>1</v>
      </c>
    </row>
    <row r="172" spans="1:18">
      <c r="A172">
        <v>176</v>
      </c>
      <c r="B172" t="s">
        <v>26</v>
      </c>
      <c r="C172" t="s">
        <v>37</v>
      </c>
      <c r="D172" t="s">
        <v>39</v>
      </c>
      <c r="E172" t="s">
        <v>24</v>
      </c>
      <c r="F172">
        <v>5000</v>
      </c>
      <c r="G172" t="s">
        <v>9</v>
      </c>
      <c r="H172" t="s">
        <v>10</v>
      </c>
      <c r="I172" t="s">
        <v>24</v>
      </c>
      <c r="J172" t="s">
        <v>24</v>
      </c>
      <c r="K172" t="s">
        <v>13</v>
      </c>
      <c r="L172" t="s">
        <v>24</v>
      </c>
      <c r="M172" t="s">
        <v>25</v>
      </c>
      <c r="N172" t="s">
        <v>45</v>
      </c>
      <c r="O172" t="s">
        <v>70</v>
      </c>
      <c r="P172">
        <v>1</v>
      </c>
      <c r="Q172">
        <v>1</v>
      </c>
      <c r="R172">
        <v>2</v>
      </c>
    </row>
    <row r="173" spans="1:18">
      <c r="A173">
        <v>177</v>
      </c>
      <c r="B173" t="s">
        <v>26</v>
      </c>
      <c r="C173" t="s">
        <v>22</v>
      </c>
      <c r="D173" t="s">
        <v>24</v>
      </c>
      <c r="E173" t="s">
        <v>23</v>
      </c>
      <c r="F173">
        <v>5000</v>
      </c>
      <c r="G173" t="s">
        <v>9</v>
      </c>
      <c r="H173" t="s">
        <v>10</v>
      </c>
      <c r="I173" t="s">
        <v>11</v>
      </c>
      <c r="J173" t="s">
        <v>24</v>
      </c>
      <c r="K173" t="s">
        <v>24</v>
      </c>
      <c r="L173" t="s">
        <v>24</v>
      </c>
      <c r="M173" t="s">
        <v>25</v>
      </c>
      <c r="N173" t="s">
        <v>45</v>
      </c>
      <c r="O173" t="s">
        <v>70</v>
      </c>
      <c r="P173">
        <v>1</v>
      </c>
      <c r="Q173">
        <v>1</v>
      </c>
      <c r="R173">
        <v>1</v>
      </c>
    </row>
    <row r="174" spans="1:18">
      <c r="A174">
        <v>178</v>
      </c>
      <c r="B174" t="s">
        <v>26</v>
      </c>
      <c r="C174" t="s">
        <v>22</v>
      </c>
      <c r="D174" t="s">
        <v>24</v>
      </c>
      <c r="E174" t="s">
        <v>30</v>
      </c>
      <c r="F174">
        <v>5000</v>
      </c>
      <c r="G174" t="s">
        <v>24</v>
      </c>
      <c r="H174" t="s">
        <v>10</v>
      </c>
      <c r="I174" t="s">
        <v>11</v>
      </c>
      <c r="J174" t="s">
        <v>24</v>
      </c>
      <c r="K174" t="s">
        <v>13</v>
      </c>
      <c r="L174" t="s">
        <v>24</v>
      </c>
      <c r="M174" t="s">
        <v>25</v>
      </c>
      <c r="N174" t="s">
        <v>47</v>
      </c>
      <c r="O174" t="s">
        <v>70</v>
      </c>
      <c r="P174">
        <v>1</v>
      </c>
      <c r="Q174">
        <v>1</v>
      </c>
      <c r="R174">
        <v>1</v>
      </c>
    </row>
    <row r="175" spans="1:18">
      <c r="A175">
        <v>179</v>
      </c>
      <c r="B175" t="s">
        <v>21</v>
      </c>
      <c r="C175" t="s">
        <v>28</v>
      </c>
      <c r="D175" t="s">
        <v>39</v>
      </c>
      <c r="E175" t="s">
        <v>23</v>
      </c>
      <c r="F175">
        <v>5000</v>
      </c>
      <c r="G175" t="s">
        <v>9</v>
      </c>
      <c r="H175" t="s">
        <v>10</v>
      </c>
      <c r="I175" t="s">
        <v>11</v>
      </c>
      <c r="J175" t="s">
        <v>24</v>
      </c>
      <c r="K175" t="s">
        <v>24</v>
      </c>
      <c r="L175" t="s">
        <v>24</v>
      </c>
      <c r="M175" t="s">
        <v>25</v>
      </c>
      <c r="N175" t="s">
        <v>45</v>
      </c>
      <c r="O175" t="s">
        <v>70</v>
      </c>
      <c r="P175">
        <v>1</v>
      </c>
      <c r="Q175">
        <v>1</v>
      </c>
      <c r="R175">
        <v>1</v>
      </c>
    </row>
    <row r="176" spans="1:18">
      <c r="A176">
        <v>180</v>
      </c>
      <c r="B176" t="s">
        <v>26</v>
      </c>
      <c r="C176" t="s">
        <v>37</v>
      </c>
      <c r="D176" t="s">
        <v>34</v>
      </c>
      <c r="E176" t="s">
        <v>24</v>
      </c>
      <c r="F176">
        <v>5000</v>
      </c>
      <c r="G176" t="s">
        <v>24</v>
      </c>
      <c r="H176" t="s">
        <v>10</v>
      </c>
      <c r="I176" t="s">
        <v>11</v>
      </c>
      <c r="J176" t="s">
        <v>24</v>
      </c>
      <c r="K176" t="s">
        <v>24</v>
      </c>
      <c r="L176" t="s">
        <v>24</v>
      </c>
      <c r="M176" t="s">
        <v>25</v>
      </c>
      <c r="N176" t="s">
        <v>45</v>
      </c>
      <c r="O176" t="s">
        <v>70</v>
      </c>
      <c r="P176">
        <v>1</v>
      </c>
      <c r="Q176">
        <v>1</v>
      </c>
      <c r="R176">
        <v>1</v>
      </c>
    </row>
    <row r="177" spans="1:18">
      <c r="A177">
        <v>181</v>
      </c>
      <c r="B177" t="s">
        <v>26</v>
      </c>
      <c r="C177" t="s">
        <v>37</v>
      </c>
      <c r="D177" t="s">
        <v>39</v>
      </c>
      <c r="E177" t="s">
        <v>24</v>
      </c>
      <c r="F177">
        <v>5000</v>
      </c>
      <c r="G177" t="s">
        <v>9</v>
      </c>
      <c r="H177" t="s">
        <v>10</v>
      </c>
      <c r="I177" t="s">
        <v>11</v>
      </c>
      <c r="J177" t="s">
        <v>24</v>
      </c>
      <c r="K177" t="s">
        <v>24</v>
      </c>
      <c r="L177" t="s">
        <v>24</v>
      </c>
      <c r="M177" t="s">
        <v>25</v>
      </c>
      <c r="N177" t="s">
        <v>47</v>
      </c>
      <c r="O177" t="s">
        <v>70</v>
      </c>
      <c r="P177">
        <v>1</v>
      </c>
      <c r="Q177">
        <v>1</v>
      </c>
      <c r="R177">
        <v>2</v>
      </c>
    </row>
    <row r="178" spans="1:18">
      <c r="A178">
        <v>182</v>
      </c>
      <c r="B178" t="s">
        <v>26</v>
      </c>
      <c r="C178" t="s">
        <v>22</v>
      </c>
      <c r="D178" t="s">
        <v>24</v>
      </c>
      <c r="E178" t="s">
        <v>31</v>
      </c>
      <c r="F178">
        <v>5000</v>
      </c>
      <c r="G178" t="s">
        <v>9</v>
      </c>
      <c r="H178" t="s">
        <v>10</v>
      </c>
      <c r="I178" t="s">
        <v>11</v>
      </c>
      <c r="J178" t="s">
        <v>24</v>
      </c>
      <c r="K178" t="s">
        <v>24</v>
      </c>
      <c r="L178" t="s">
        <v>24</v>
      </c>
      <c r="M178" t="s">
        <v>25</v>
      </c>
      <c r="N178" t="s">
        <v>45</v>
      </c>
      <c r="O178" t="s">
        <v>70</v>
      </c>
      <c r="P178">
        <v>1</v>
      </c>
      <c r="Q178">
        <v>1</v>
      </c>
      <c r="R178">
        <v>1</v>
      </c>
    </row>
    <row r="179" spans="1:18">
      <c r="A179">
        <v>183</v>
      </c>
      <c r="B179" t="s">
        <v>26</v>
      </c>
      <c r="C179" t="s">
        <v>28</v>
      </c>
      <c r="D179" t="s">
        <v>34</v>
      </c>
      <c r="E179" t="s">
        <v>30</v>
      </c>
      <c r="F179">
        <v>5000</v>
      </c>
      <c r="G179" t="s">
        <v>9</v>
      </c>
      <c r="H179" t="s">
        <v>10</v>
      </c>
      <c r="I179" t="s">
        <v>24</v>
      </c>
      <c r="J179" t="s">
        <v>24</v>
      </c>
      <c r="K179" t="s">
        <v>24</v>
      </c>
      <c r="L179" t="s">
        <v>24</v>
      </c>
      <c r="M179" t="s">
        <v>25</v>
      </c>
      <c r="N179" t="s">
        <v>45</v>
      </c>
      <c r="O179" t="s">
        <v>70</v>
      </c>
      <c r="P179">
        <v>1</v>
      </c>
      <c r="Q179">
        <v>1</v>
      </c>
      <c r="R179">
        <v>1</v>
      </c>
    </row>
    <row r="180" spans="1:18">
      <c r="A180">
        <v>184</v>
      </c>
      <c r="B180" t="s">
        <v>21</v>
      </c>
      <c r="C180" t="s">
        <v>22</v>
      </c>
      <c r="D180" t="s">
        <v>24</v>
      </c>
      <c r="E180" t="s">
        <v>23</v>
      </c>
      <c r="F180">
        <v>5000</v>
      </c>
      <c r="G180" t="s">
        <v>9</v>
      </c>
      <c r="H180" t="s">
        <v>10</v>
      </c>
      <c r="I180" t="s">
        <v>11</v>
      </c>
      <c r="J180" t="s">
        <v>24</v>
      </c>
      <c r="K180" t="s">
        <v>24</v>
      </c>
      <c r="L180" t="s">
        <v>24</v>
      </c>
      <c r="M180" t="s">
        <v>25</v>
      </c>
      <c r="N180" t="s">
        <v>47</v>
      </c>
      <c r="O180" t="s">
        <v>70</v>
      </c>
      <c r="P180">
        <v>1</v>
      </c>
      <c r="Q180">
        <v>1</v>
      </c>
      <c r="R180">
        <v>1</v>
      </c>
    </row>
    <row r="181" spans="1:18">
      <c r="A181">
        <v>185</v>
      </c>
      <c r="B181" t="s">
        <v>21</v>
      </c>
      <c r="C181" t="s">
        <v>37</v>
      </c>
      <c r="D181" t="s">
        <v>39</v>
      </c>
      <c r="E181" t="s">
        <v>24</v>
      </c>
      <c r="F181">
        <v>5000</v>
      </c>
      <c r="G181" t="s">
        <v>9</v>
      </c>
      <c r="H181" t="s">
        <v>10</v>
      </c>
      <c r="I181" t="s">
        <v>24</v>
      </c>
      <c r="J181" t="s">
        <v>24</v>
      </c>
      <c r="K181" t="s">
        <v>24</v>
      </c>
      <c r="L181" t="s">
        <v>24</v>
      </c>
      <c r="M181" t="s">
        <v>25</v>
      </c>
      <c r="N181" t="s">
        <v>47</v>
      </c>
      <c r="O181" t="s">
        <v>70</v>
      </c>
      <c r="P181">
        <v>1</v>
      </c>
      <c r="Q181">
        <v>1</v>
      </c>
      <c r="R181">
        <v>1</v>
      </c>
    </row>
    <row r="182" spans="1:18">
      <c r="A182">
        <v>186</v>
      </c>
      <c r="B182" t="s">
        <v>21</v>
      </c>
      <c r="C182" t="s">
        <v>22</v>
      </c>
      <c r="D182" t="s">
        <v>24</v>
      </c>
      <c r="E182" t="s">
        <v>30</v>
      </c>
      <c r="F182">
        <v>5000</v>
      </c>
      <c r="G182" t="s">
        <v>9</v>
      </c>
      <c r="H182" t="s">
        <v>10</v>
      </c>
      <c r="I182" t="s">
        <v>24</v>
      </c>
      <c r="J182" t="s">
        <v>24</v>
      </c>
      <c r="K182" t="s">
        <v>24</v>
      </c>
      <c r="L182" t="s">
        <v>24</v>
      </c>
      <c r="M182" t="s">
        <v>25</v>
      </c>
      <c r="N182" t="s">
        <v>45</v>
      </c>
      <c r="O182" t="s">
        <v>70</v>
      </c>
      <c r="P182">
        <v>1</v>
      </c>
      <c r="Q182">
        <v>1</v>
      </c>
      <c r="R182">
        <v>1</v>
      </c>
    </row>
    <row r="183" spans="1:18">
      <c r="A183">
        <v>187</v>
      </c>
      <c r="B183" t="s">
        <v>26</v>
      </c>
      <c r="C183" t="s">
        <v>37</v>
      </c>
      <c r="D183" t="s">
        <v>34</v>
      </c>
      <c r="E183" t="s">
        <v>24</v>
      </c>
      <c r="F183">
        <v>5000</v>
      </c>
      <c r="G183" t="s">
        <v>9</v>
      </c>
      <c r="H183" t="s">
        <v>10</v>
      </c>
      <c r="I183" t="s">
        <v>11</v>
      </c>
      <c r="J183" t="s">
        <v>24</v>
      </c>
      <c r="K183" t="s">
        <v>24</v>
      </c>
      <c r="L183" t="s">
        <v>24</v>
      </c>
      <c r="M183" t="s">
        <v>25</v>
      </c>
      <c r="N183" t="s">
        <v>45</v>
      </c>
      <c r="O183" t="s">
        <v>70</v>
      </c>
      <c r="P183">
        <v>1</v>
      </c>
      <c r="Q183">
        <v>1</v>
      </c>
      <c r="R183">
        <v>1</v>
      </c>
    </row>
    <row r="184" spans="1:18">
      <c r="A184">
        <v>188</v>
      </c>
      <c r="B184" t="s">
        <v>26</v>
      </c>
      <c r="C184" t="s">
        <v>22</v>
      </c>
      <c r="D184" t="s">
        <v>24</v>
      </c>
      <c r="E184" t="s">
        <v>31</v>
      </c>
      <c r="F184">
        <v>5000</v>
      </c>
      <c r="G184" t="s">
        <v>9</v>
      </c>
      <c r="H184" t="s">
        <v>10</v>
      </c>
      <c r="I184" t="s">
        <v>24</v>
      </c>
      <c r="J184" t="s">
        <v>24</v>
      </c>
      <c r="K184" t="s">
        <v>24</v>
      </c>
      <c r="L184" t="s">
        <v>24</v>
      </c>
      <c r="M184" t="s">
        <v>25</v>
      </c>
      <c r="N184" t="s">
        <v>45</v>
      </c>
      <c r="O184" t="s">
        <v>70</v>
      </c>
      <c r="P184">
        <v>1</v>
      </c>
      <c r="Q184">
        <v>1</v>
      </c>
      <c r="R184">
        <v>1</v>
      </c>
    </row>
    <row r="185" spans="1:18">
      <c r="A185">
        <v>189</v>
      </c>
      <c r="B185" t="s">
        <v>26</v>
      </c>
      <c r="C185" t="s">
        <v>22</v>
      </c>
      <c r="D185" t="s">
        <v>24</v>
      </c>
      <c r="E185" t="s">
        <v>30</v>
      </c>
      <c r="F185">
        <v>5000</v>
      </c>
      <c r="G185" t="s">
        <v>9</v>
      </c>
      <c r="H185" t="s">
        <v>10</v>
      </c>
      <c r="I185" t="s">
        <v>24</v>
      </c>
      <c r="J185" t="s">
        <v>24</v>
      </c>
      <c r="K185" t="s">
        <v>24</v>
      </c>
      <c r="L185" t="s">
        <v>24</v>
      </c>
      <c r="M185" t="s">
        <v>25</v>
      </c>
      <c r="N185" t="s">
        <v>45</v>
      </c>
      <c r="O185" t="s">
        <v>70</v>
      </c>
      <c r="P185">
        <v>1</v>
      </c>
      <c r="Q185">
        <v>1</v>
      </c>
      <c r="R185">
        <v>1</v>
      </c>
    </row>
    <row r="186" spans="1:18">
      <c r="A186">
        <v>190</v>
      </c>
      <c r="B186" t="s">
        <v>26</v>
      </c>
      <c r="C186" t="s">
        <v>22</v>
      </c>
      <c r="D186" t="s">
        <v>24</v>
      </c>
      <c r="E186" t="s">
        <v>23</v>
      </c>
      <c r="F186">
        <v>5000</v>
      </c>
      <c r="G186" t="s">
        <v>9</v>
      </c>
      <c r="H186" t="s">
        <v>10</v>
      </c>
      <c r="I186" t="s">
        <v>24</v>
      </c>
      <c r="J186" t="s">
        <v>24</v>
      </c>
      <c r="K186" t="s">
        <v>24</v>
      </c>
      <c r="L186" t="s">
        <v>24</v>
      </c>
      <c r="M186" t="s">
        <v>25</v>
      </c>
      <c r="N186" t="s">
        <v>47</v>
      </c>
      <c r="O186" t="s">
        <v>70</v>
      </c>
      <c r="P186">
        <v>1</v>
      </c>
      <c r="Q186">
        <v>1</v>
      </c>
      <c r="R186">
        <v>1</v>
      </c>
    </row>
    <row r="187" spans="1:18">
      <c r="A187">
        <v>191</v>
      </c>
      <c r="B187" t="s">
        <v>21</v>
      </c>
      <c r="C187" t="s">
        <v>37</v>
      </c>
      <c r="D187" t="s">
        <v>39</v>
      </c>
      <c r="E187" t="s">
        <v>24</v>
      </c>
      <c r="F187">
        <v>5000</v>
      </c>
      <c r="G187" t="s">
        <v>9</v>
      </c>
      <c r="H187" t="s">
        <v>10</v>
      </c>
      <c r="I187" t="s">
        <v>11</v>
      </c>
      <c r="J187" t="s">
        <v>24</v>
      </c>
      <c r="K187" t="s">
        <v>24</v>
      </c>
      <c r="L187" t="s">
        <v>24</v>
      </c>
      <c r="M187" t="s">
        <v>25</v>
      </c>
      <c r="N187" t="s">
        <v>45</v>
      </c>
      <c r="O187" t="s">
        <v>70</v>
      </c>
      <c r="P187">
        <v>1</v>
      </c>
      <c r="Q187">
        <v>1</v>
      </c>
      <c r="R187">
        <v>1</v>
      </c>
    </row>
    <row r="188" spans="1:18">
      <c r="A188">
        <v>192</v>
      </c>
      <c r="B188" t="s">
        <v>26</v>
      </c>
      <c r="C188" t="s">
        <v>37</v>
      </c>
      <c r="D188" t="s">
        <v>34</v>
      </c>
      <c r="E188" t="s">
        <v>24</v>
      </c>
      <c r="F188">
        <v>5000</v>
      </c>
      <c r="G188" t="s">
        <v>24</v>
      </c>
      <c r="H188" t="s">
        <v>10</v>
      </c>
      <c r="I188" t="s">
        <v>11</v>
      </c>
      <c r="J188" t="s">
        <v>24</v>
      </c>
      <c r="K188" t="s">
        <v>24</v>
      </c>
      <c r="L188" t="s">
        <v>24</v>
      </c>
      <c r="M188" t="s">
        <v>25</v>
      </c>
      <c r="N188" t="s">
        <v>45</v>
      </c>
      <c r="O188" t="s">
        <v>70</v>
      </c>
      <c r="P188">
        <v>1</v>
      </c>
      <c r="Q188">
        <v>1</v>
      </c>
      <c r="R188">
        <v>1</v>
      </c>
    </row>
    <row r="189" spans="1:18">
      <c r="A189">
        <v>193</v>
      </c>
      <c r="B189" t="s">
        <v>26</v>
      </c>
      <c r="C189" t="s">
        <v>28</v>
      </c>
      <c r="D189" t="s">
        <v>34</v>
      </c>
      <c r="E189" t="s">
        <v>23</v>
      </c>
      <c r="F189">
        <v>5000</v>
      </c>
      <c r="G189" t="s">
        <v>9</v>
      </c>
      <c r="H189" t="s">
        <v>10</v>
      </c>
      <c r="I189" t="s">
        <v>24</v>
      </c>
      <c r="J189" t="s">
        <v>24</v>
      </c>
      <c r="K189" t="s">
        <v>24</v>
      </c>
      <c r="L189" t="s">
        <v>24</v>
      </c>
      <c r="M189" t="s">
        <v>25</v>
      </c>
      <c r="N189" t="s">
        <v>45</v>
      </c>
      <c r="O189" t="s">
        <v>70</v>
      </c>
      <c r="P189">
        <v>1</v>
      </c>
      <c r="Q189">
        <v>1</v>
      </c>
      <c r="R189">
        <v>2</v>
      </c>
    </row>
    <row r="190" spans="1:18">
      <c r="A190">
        <v>194</v>
      </c>
      <c r="B190" t="s">
        <v>21</v>
      </c>
      <c r="C190" t="s">
        <v>22</v>
      </c>
      <c r="D190" t="s">
        <v>24</v>
      </c>
      <c r="E190" t="s">
        <v>31</v>
      </c>
      <c r="F190">
        <v>5000</v>
      </c>
      <c r="G190" t="s">
        <v>9</v>
      </c>
      <c r="H190" t="s">
        <v>10</v>
      </c>
      <c r="I190" t="s">
        <v>11</v>
      </c>
      <c r="J190" t="s">
        <v>24</v>
      </c>
      <c r="K190" t="s">
        <v>24</v>
      </c>
      <c r="L190" t="s">
        <v>24</v>
      </c>
      <c r="M190" t="s">
        <v>25</v>
      </c>
      <c r="N190" t="s">
        <v>45</v>
      </c>
      <c r="O190" t="s">
        <v>70</v>
      </c>
      <c r="P190">
        <v>1</v>
      </c>
      <c r="Q190">
        <v>1</v>
      </c>
      <c r="R190">
        <v>1</v>
      </c>
    </row>
    <row r="191" spans="1:18">
      <c r="A191">
        <v>195</v>
      </c>
      <c r="B191" t="s">
        <v>26</v>
      </c>
      <c r="C191" t="s">
        <v>37</v>
      </c>
      <c r="D191" t="s">
        <v>34</v>
      </c>
      <c r="E191" t="s">
        <v>24</v>
      </c>
      <c r="F191">
        <v>5000</v>
      </c>
      <c r="G191" t="s">
        <v>9</v>
      </c>
      <c r="H191" t="s">
        <v>10</v>
      </c>
      <c r="I191" t="s">
        <v>11</v>
      </c>
      <c r="J191" t="s">
        <v>24</v>
      </c>
      <c r="K191" t="s">
        <v>24</v>
      </c>
      <c r="L191" t="s">
        <v>24</v>
      </c>
      <c r="M191" t="s">
        <v>25</v>
      </c>
      <c r="N191" t="s">
        <v>45</v>
      </c>
      <c r="O191" t="s">
        <v>70</v>
      </c>
      <c r="P191">
        <v>1</v>
      </c>
      <c r="Q191">
        <v>1</v>
      </c>
      <c r="R191">
        <v>1</v>
      </c>
    </row>
    <row r="192" spans="1:18">
      <c r="A192">
        <v>196</v>
      </c>
      <c r="B192" t="s">
        <v>26</v>
      </c>
      <c r="C192" t="s">
        <v>22</v>
      </c>
      <c r="D192" t="s">
        <v>24</v>
      </c>
      <c r="E192" t="s">
        <v>23</v>
      </c>
      <c r="F192">
        <v>5000</v>
      </c>
      <c r="G192" t="s">
        <v>9</v>
      </c>
      <c r="H192" t="s">
        <v>10</v>
      </c>
      <c r="I192" t="s">
        <v>24</v>
      </c>
      <c r="J192" t="s">
        <v>24</v>
      </c>
      <c r="K192" t="s">
        <v>13</v>
      </c>
      <c r="L192" t="s">
        <v>24</v>
      </c>
      <c r="M192" t="s">
        <v>25</v>
      </c>
      <c r="N192" t="s">
        <v>47</v>
      </c>
      <c r="O192" t="s">
        <v>70</v>
      </c>
      <c r="P192">
        <v>1</v>
      </c>
      <c r="Q192">
        <v>1</v>
      </c>
      <c r="R192">
        <v>2</v>
      </c>
    </row>
    <row r="193" spans="1:18">
      <c r="A193">
        <v>197</v>
      </c>
      <c r="B193" t="s">
        <v>26</v>
      </c>
      <c r="C193" t="s">
        <v>37</v>
      </c>
      <c r="D193" t="s">
        <v>39</v>
      </c>
      <c r="E193" t="s">
        <v>24</v>
      </c>
      <c r="F193">
        <v>5000</v>
      </c>
      <c r="G193" t="s">
        <v>9</v>
      </c>
      <c r="H193" t="s">
        <v>10</v>
      </c>
      <c r="I193" t="s">
        <v>24</v>
      </c>
      <c r="J193" t="s">
        <v>24</v>
      </c>
      <c r="K193" t="s">
        <v>24</v>
      </c>
      <c r="L193" t="s">
        <v>24</v>
      </c>
      <c r="M193" t="s">
        <v>25</v>
      </c>
      <c r="N193" t="s">
        <v>47</v>
      </c>
      <c r="O193" t="s">
        <v>70</v>
      </c>
      <c r="P193">
        <v>1</v>
      </c>
      <c r="Q193">
        <v>1</v>
      </c>
      <c r="R193">
        <v>1</v>
      </c>
    </row>
    <row r="194" spans="1:18">
      <c r="A194">
        <v>198</v>
      </c>
      <c r="B194" t="s">
        <v>21</v>
      </c>
      <c r="C194" t="s">
        <v>37</v>
      </c>
      <c r="D194" t="s">
        <v>34</v>
      </c>
      <c r="E194" t="s">
        <v>24</v>
      </c>
      <c r="F194">
        <v>5000</v>
      </c>
      <c r="G194" t="s">
        <v>9</v>
      </c>
      <c r="H194" t="s">
        <v>10</v>
      </c>
      <c r="I194" t="s">
        <v>11</v>
      </c>
      <c r="J194" t="s">
        <v>24</v>
      </c>
      <c r="K194" t="s">
        <v>24</v>
      </c>
      <c r="L194" t="s">
        <v>24</v>
      </c>
      <c r="M194" t="s">
        <v>25</v>
      </c>
      <c r="N194" t="s">
        <v>47</v>
      </c>
      <c r="O194" t="s">
        <v>70</v>
      </c>
      <c r="P194">
        <v>1</v>
      </c>
      <c r="Q194">
        <v>1</v>
      </c>
      <c r="R194">
        <v>1</v>
      </c>
    </row>
    <row r="195" spans="1:18">
      <c r="A195">
        <v>199</v>
      </c>
      <c r="B195" t="s">
        <v>26</v>
      </c>
      <c r="C195" t="s">
        <v>22</v>
      </c>
      <c r="D195" t="s">
        <v>24</v>
      </c>
      <c r="E195" t="s">
        <v>30</v>
      </c>
      <c r="F195">
        <v>5000</v>
      </c>
      <c r="G195" t="s">
        <v>24</v>
      </c>
      <c r="H195" t="s">
        <v>10</v>
      </c>
      <c r="I195" t="s">
        <v>11</v>
      </c>
      <c r="J195" t="s">
        <v>24</v>
      </c>
      <c r="K195" t="s">
        <v>13</v>
      </c>
      <c r="L195" t="s">
        <v>24</v>
      </c>
      <c r="M195" t="s">
        <v>25</v>
      </c>
      <c r="N195" t="s">
        <v>45</v>
      </c>
      <c r="O195" t="s">
        <v>70</v>
      </c>
      <c r="P195">
        <v>1</v>
      </c>
      <c r="Q195">
        <v>1</v>
      </c>
      <c r="R195">
        <v>1</v>
      </c>
    </row>
    <row r="196" spans="1:18">
      <c r="A196">
        <v>200</v>
      </c>
      <c r="B196" t="s">
        <v>26</v>
      </c>
      <c r="C196" t="s">
        <v>37</v>
      </c>
      <c r="D196" t="s">
        <v>39</v>
      </c>
      <c r="E196" t="s">
        <v>24</v>
      </c>
      <c r="F196">
        <v>5000</v>
      </c>
      <c r="G196" t="s">
        <v>9</v>
      </c>
      <c r="H196" t="s">
        <v>10</v>
      </c>
      <c r="I196" t="s">
        <v>11</v>
      </c>
      <c r="J196" t="s">
        <v>24</v>
      </c>
      <c r="K196" t="s">
        <v>24</v>
      </c>
      <c r="L196" t="s">
        <v>24</v>
      </c>
      <c r="M196" t="s">
        <v>25</v>
      </c>
      <c r="N196" t="s">
        <v>45</v>
      </c>
      <c r="O196" t="s">
        <v>70</v>
      </c>
      <c r="P196">
        <v>1</v>
      </c>
      <c r="Q196">
        <v>1</v>
      </c>
      <c r="R196">
        <v>2</v>
      </c>
    </row>
    <row r="197" spans="1:18">
      <c r="A197">
        <v>201</v>
      </c>
      <c r="B197" t="s">
        <v>21</v>
      </c>
      <c r="C197" t="s">
        <v>37</v>
      </c>
      <c r="D197" t="s">
        <v>34</v>
      </c>
      <c r="E197" t="s">
        <v>24</v>
      </c>
      <c r="F197">
        <v>5000</v>
      </c>
      <c r="G197" t="s">
        <v>9</v>
      </c>
      <c r="H197" t="s">
        <v>10</v>
      </c>
      <c r="I197" t="s">
        <v>24</v>
      </c>
      <c r="J197" t="s">
        <v>12</v>
      </c>
      <c r="K197" t="s">
        <v>24</v>
      </c>
      <c r="L197" t="s">
        <v>24</v>
      </c>
      <c r="M197" t="s">
        <v>25</v>
      </c>
      <c r="N197" t="s">
        <v>47</v>
      </c>
      <c r="O197" t="s">
        <v>70</v>
      </c>
      <c r="P197">
        <v>1</v>
      </c>
      <c r="Q197">
        <v>1</v>
      </c>
      <c r="R197">
        <v>1</v>
      </c>
    </row>
    <row r="198" spans="1:18">
      <c r="A198">
        <v>202</v>
      </c>
      <c r="B198" t="s">
        <v>21</v>
      </c>
      <c r="C198" t="s">
        <v>37</v>
      </c>
      <c r="D198" t="s">
        <v>34</v>
      </c>
      <c r="E198" t="s">
        <v>24</v>
      </c>
      <c r="F198">
        <v>5000</v>
      </c>
      <c r="G198" t="s">
        <v>9</v>
      </c>
      <c r="H198" t="s">
        <v>10</v>
      </c>
      <c r="I198" t="s">
        <v>24</v>
      </c>
      <c r="J198" t="s">
        <v>24</v>
      </c>
      <c r="K198" t="s">
        <v>13</v>
      </c>
      <c r="L198" t="s">
        <v>24</v>
      </c>
      <c r="M198" t="s">
        <v>25</v>
      </c>
      <c r="N198" t="s">
        <v>45</v>
      </c>
      <c r="O198" t="s">
        <v>69</v>
      </c>
      <c r="P198">
        <v>2</v>
      </c>
      <c r="Q198">
        <v>2</v>
      </c>
      <c r="R198">
        <v>2</v>
      </c>
    </row>
    <row r="199" spans="1:18">
      <c r="A199">
        <v>203</v>
      </c>
      <c r="B199" t="s">
        <v>26</v>
      </c>
      <c r="C199" t="s">
        <v>37</v>
      </c>
      <c r="D199" t="s">
        <v>39</v>
      </c>
      <c r="E199" t="s">
        <v>24</v>
      </c>
      <c r="F199">
        <v>5000</v>
      </c>
      <c r="G199" t="s">
        <v>9</v>
      </c>
      <c r="H199" t="s">
        <v>10</v>
      </c>
      <c r="I199" t="s">
        <v>11</v>
      </c>
      <c r="J199" t="s">
        <v>24</v>
      </c>
      <c r="K199" t="s">
        <v>24</v>
      </c>
      <c r="L199" t="s">
        <v>24</v>
      </c>
      <c r="M199" t="s">
        <v>25</v>
      </c>
      <c r="N199" t="s">
        <v>45</v>
      </c>
      <c r="O199" t="s">
        <v>70</v>
      </c>
      <c r="P199">
        <v>1</v>
      </c>
      <c r="Q199">
        <v>1</v>
      </c>
      <c r="R199">
        <v>1</v>
      </c>
    </row>
    <row r="200" spans="1:18">
      <c r="A200">
        <v>204</v>
      </c>
      <c r="B200" t="s">
        <v>21</v>
      </c>
      <c r="C200" t="s">
        <v>22</v>
      </c>
      <c r="D200" t="s">
        <v>24</v>
      </c>
      <c r="E200" t="s">
        <v>30</v>
      </c>
      <c r="F200">
        <v>5000</v>
      </c>
      <c r="G200" t="s">
        <v>9</v>
      </c>
      <c r="H200" t="s">
        <v>10</v>
      </c>
      <c r="I200" t="s">
        <v>24</v>
      </c>
      <c r="J200" t="s">
        <v>24</v>
      </c>
      <c r="K200" t="s">
        <v>13</v>
      </c>
      <c r="L200" t="s">
        <v>24</v>
      </c>
      <c r="M200" t="s">
        <v>25</v>
      </c>
      <c r="N200" t="s">
        <v>45</v>
      </c>
      <c r="O200" t="s">
        <v>70</v>
      </c>
      <c r="P200">
        <v>1</v>
      </c>
      <c r="Q200">
        <v>1</v>
      </c>
      <c r="R200">
        <v>1</v>
      </c>
    </row>
    <row r="201" spans="1:18">
      <c r="A201">
        <v>205</v>
      </c>
      <c r="B201" t="s">
        <v>26</v>
      </c>
      <c r="C201" t="s">
        <v>22</v>
      </c>
      <c r="D201" t="s">
        <v>24</v>
      </c>
      <c r="E201" t="s">
        <v>31</v>
      </c>
      <c r="F201">
        <v>5000</v>
      </c>
      <c r="G201" t="s">
        <v>9</v>
      </c>
      <c r="H201" t="s">
        <v>10</v>
      </c>
      <c r="I201" t="s">
        <v>24</v>
      </c>
      <c r="J201" t="s">
        <v>12</v>
      </c>
      <c r="K201" t="s">
        <v>24</v>
      </c>
      <c r="L201" t="s">
        <v>24</v>
      </c>
      <c r="M201" t="s">
        <v>25</v>
      </c>
      <c r="N201" t="s">
        <v>45</v>
      </c>
      <c r="O201" t="s">
        <v>70</v>
      </c>
      <c r="P201">
        <v>1</v>
      </c>
      <c r="Q201">
        <v>1</v>
      </c>
      <c r="R201">
        <v>1</v>
      </c>
    </row>
    <row r="202" spans="1:18">
      <c r="A202">
        <v>206</v>
      </c>
      <c r="B202" t="s">
        <v>21</v>
      </c>
      <c r="C202" t="s">
        <v>37</v>
      </c>
      <c r="D202" t="s">
        <v>39</v>
      </c>
      <c r="E202" t="s">
        <v>24</v>
      </c>
      <c r="F202">
        <v>5000</v>
      </c>
      <c r="G202" t="s">
        <v>9</v>
      </c>
      <c r="H202" t="s">
        <v>24</v>
      </c>
      <c r="I202" t="s">
        <v>24</v>
      </c>
      <c r="J202" t="s">
        <v>12</v>
      </c>
      <c r="K202" t="s">
        <v>13</v>
      </c>
      <c r="L202" t="s">
        <v>24</v>
      </c>
      <c r="M202" t="s">
        <v>25</v>
      </c>
      <c r="N202" t="s">
        <v>45</v>
      </c>
      <c r="O202" t="s">
        <v>70</v>
      </c>
      <c r="P202">
        <v>1</v>
      </c>
      <c r="Q202">
        <v>1</v>
      </c>
      <c r="R202">
        <v>1</v>
      </c>
    </row>
    <row r="203" spans="1:18">
      <c r="A203">
        <v>207</v>
      </c>
      <c r="B203" t="s">
        <v>26</v>
      </c>
      <c r="C203" t="s">
        <v>22</v>
      </c>
      <c r="D203" t="s">
        <v>24</v>
      </c>
      <c r="E203" t="s">
        <v>33</v>
      </c>
      <c r="F203">
        <v>5000</v>
      </c>
      <c r="G203" t="s">
        <v>24</v>
      </c>
      <c r="H203" t="s">
        <v>10</v>
      </c>
      <c r="I203" t="s">
        <v>24</v>
      </c>
      <c r="J203" t="s">
        <v>24</v>
      </c>
      <c r="K203" t="s">
        <v>24</v>
      </c>
      <c r="L203" t="s">
        <v>24</v>
      </c>
      <c r="M203" t="s">
        <v>25</v>
      </c>
      <c r="N203" t="s">
        <v>45</v>
      </c>
      <c r="O203" t="s">
        <v>70</v>
      </c>
      <c r="P203">
        <v>1</v>
      </c>
      <c r="Q203">
        <v>2</v>
      </c>
      <c r="R203">
        <v>1</v>
      </c>
    </row>
    <row r="204" spans="1:18">
      <c r="A204">
        <v>208</v>
      </c>
      <c r="B204" t="s">
        <v>26</v>
      </c>
      <c r="C204" t="s">
        <v>37</v>
      </c>
      <c r="D204" t="s">
        <v>34</v>
      </c>
      <c r="E204" t="s">
        <v>24</v>
      </c>
      <c r="F204">
        <v>3000</v>
      </c>
      <c r="G204" t="s">
        <v>24</v>
      </c>
      <c r="H204" t="s">
        <v>10</v>
      </c>
      <c r="I204" t="s">
        <v>24</v>
      </c>
      <c r="J204" t="s">
        <v>24</v>
      </c>
      <c r="K204" t="s">
        <v>24</v>
      </c>
      <c r="L204" t="s">
        <v>24</v>
      </c>
      <c r="M204" t="s">
        <v>25</v>
      </c>
      <c r="N204" t="s">
        <v>45</v>
      </c>
      <c r="O204" t="s">
        <v>69</v>
      </c>
      <c r="P204">
        <v>1</v>
      </c>
      <c r="Q204">
        <v>1</v>
      </c>
      <c r="R204">
        <v>1</v>
      </c>
    </row>
    <row r="205" spans="1:18">
      <c r="A205">
        <v>209</v>
      </c>
      <c r="B205" t="s">
        <v>26</v>
      </c>
      <c r="C205" t="s">
        <v>37</v>
      </c>
      <c r="D205" t="s">
        <v>34</v>
      </c>
      <c r="E205" t="s">
        <v>24</v>
      </c>
      <c r="F205">
        <v>5000</v>
      </c>
      <c r="G205" t="s">
        <v>24</v>
      </c>
      <c r="H205" t="s">
        <v>10</v>
      </c>
      <c r="I205" t="s">
        <v>24</v>
      </c>
      <c r="J205" t="s">
        <v>12</v>
      </c>
      <c r="K205" t="s">
        <v>24</v>
      </c>
      <c r="L205" t="s">
        <v>24</v>
      </c>
      <c r="M205" t="s">
        <v>25</v>
      </c>
      <c r="N205" t="s">
        <v>45</v>
      </c>
      <c r="O205" t="s">
        <v>70</v>
      </c>
      <c r="P205">
        <v>1</v>
      </c>
      <c r="Q205">
        <v>2</v>
      </c>
      <c r="R205">
        <v>2</v>
      </c>
    </row>
    <row r="206" spans="1:18">
      <c r="A206">
        <v>210</v>
      </c>
      <c r="B206" t="s">
        <v>26</v>
      </c>
      <c r="C206" t="s">
        <v>22</v>
      </c>
      <c r="D206" t="s">
        <v>24</v>
      </c>
      <c r="E206" t="s">
        <v>23</v>
      </c>
      <c r="F206">
        <v>4000</v>
      </c>
      <c r="G206" t="s">
        <v>24</v>
      </c>
      <c r="H206" t="s">
        <v>10</v>
      </c>
      <c r="I206" t="s">
        <v>24</v>
      </c>
      <c r="J206" t="s">
        <v>24</v>
      </c>
      <c r="K206" t="s">
        <v>24</v>
      </c>
      <c r="L206" t="s">
        <v>24</v>
      </c>
      <c r="M206" t="s">
        <v>25</v>
      </c>
      <c r="N206" t="s">
        <v>45</v>
      </c>
      <c r="O206" t="s">
        <v>70</v>
      </c>
      <c r="P206">
        <v>1</v>
      </c>
      <c r="Q206">
        <v>1</v>
      </c>
      <c r="R206">
        <v>1</v>
      </c>
    </row>
    <row r="207" spans="1:18">
      <c r="A207">
        <v>211</v>
      </c>
      <c r="B207" t="s">
        <v>26</v>
      </c>
      <c r="C207" t="s">
        <v>22</v>
      </c>
      <c r="D207" t="s">
        <v>24</v>
      </c>
      <c r="E207" t="s">
        <v>46</v>
      </c>
      <c r="F207">
        <v>3000</v>
      </c>
      <c r="G207" t="s">
        <v>9</v>
      </c>
      <c r="H207" t="s">
        <v>10</v>
      </c>
      <c r="I207" t="s">
        <v>24</v>
      </c>
      <c r="J207" t="s">
        <v>24</v>
      </c>
      <c r="K207" t="s">
        <v>24</v>
      </c>
      <c r="L207" t="s">
        <v>24</v>
      </c>
      <c r="M207" t="s">
        <v>25</v>
      </c>
      <c r="N207" t="s">
        <v>45</v>
      </c>
      <c r="O207" t="s">
        <v>70</v>
      </c>
      <c r="P207">
        <v>1</v>
      </c>
      <c r="Q207">
        <v>1</v>
      </c>
      <c r="R207">
        <v>1</v>
      </c>
    </row>
    <row r="208" spans="1:18">
      <c r="A208">
        <v>212</v>
      </c>
      <c r="B208" t="s">
        <v>26</v>
      </c>
      <c r="C208" t="s">
        <v>37</v>
      </c>
      <c r="D208" t="s">
        <v>29</v>
      </c>
      <c r="E208" t="s">
        <v>24</v>
      </c>
      <c r="F208">
        <v>5000</v>
      </c>
      <c r="G208" t="s">
        <v>24</v>
      </c>
      <c r="H208" t="s">
        <v>24</v>
      </c>
      <c r="I208" t="s">
        <v>24</v>
      </c>
      <c r="J208" t="s">
        <v>12</v>
      </c>
      <c r="K208" t="s">
        <v>24</v>
      </c>
      <c r="L208" t="s">
        <v>24</v>
      </c>
      <c r="M208" t="s">
        <v>25</v>
      </c>
      <c r="N208" t="s">
        <v>47</v>
      </c>
      <c r="O208" t="s">
        <v>70</v>
      </c>
      <c r="P208">
        <v>1</v>
      </c>
      <c r="Q208">
        <v>1</v>
      </c>
      <c r="R208">
        <v>1</v>
      </c>
    </row>
    <row r="209" spans="1:18">
      <c r="A209">
        <v>213</v>
      </c>
      <c r="B209" t="s">
        <v>26</v>
      </c>
      <c r="C209" t="s">
        <v>22</v>
      </c>
      <c r="D209" t="s">
        <v>24</v>
      </c>
      <c r="E209" t="s">
        <v>23</v>
      </c>
      <c r="F209">
        <v>4000</v>
      </c>
      <c r="G209" t="s">
        <v>24</v>
      </c>
      <c r="H209" t="s">
        <v>10</v>
      </c>
      <c r="I209" t="s">
        <v>24</v>
      </c>
      <c r="J209" t="s">
        <v>12</v>
      </c>
      <c r="K209" t="s">
        <v>24</v>
      </c>
      <c r="L209" t="s">
        <v>24</v>
      </c>
      <c r="M209" t="s">
        <v>25</v>
      </c>
      <c r="N209" t="s">
        <v>48</v>
      </c>
      <c r="O209" t="s">
        <v>70</v>
      </c>
      <c r="P209">
        <v>1</v>
      </c>
      <c r="Q209">
        <v>2</v>
      </c>
      <c r="R209">
        <v>2</v>
      </c>
    </row>
    <row r="210" spans="1:18">
      <c r="A210">
        <v>214</v>
      </c>
      <c r="B210" t="s">
        <v>26</v>
      </c>
      <c r="C210" t="s">
        <v>22</v>
      </c>
      <c r="D210" t="s">
        <v>24</v>
      </c>
      <c r="E210" t="s">
        <v>23</v>
      </c>
      <c r="F210">
        <v>4000</v>
      </c>
      <c r="G210" t="s">
        <v>9</v>
      </c>
      <c r="H210" t="s">
        <v>10</v>
      </c>
      <c r="I210" t="s">
        <v>24</v>
      </c>
      <c r="J210" t="s">
        <v>24</v>
      </c>
      <c r="K210" t="s">
        <v>24</v>
      </c>
      <c r="L210" t="s">
        <v>24</v>
      </c>
      <c r="M210" t="s">
        <v>25</v>
      </c>
      <c r="N210" t="s">
        <v>48</v>
      </c>
      <c r="O210" t="s">
        <v>70</v>
      </c>
      <c r="P210">
        <v>1</v>
      </c>
      <c r="Q210">
        <v>1</v>
      </c>
      <c r="R210">
        <v>1</v>
      </c>
    </row>
    <row r="211" spans="1:18">
      <c r="A211">
        <v>215</v>
      </c>
      <c r="B211" t="s">
        <v>26</v>
      </c>
      <c r="C211" t="s">
        <v>22</v>
      </c>
      <c r="D211" t="s">
        <v>24</v>
      </c>
      <c r="E211" t="s">
        <v>31</v>
      </c>
      <c r="F211">
        <v>5000</v>
      </c>
      <c r="G211" t="s">
        <v>24</v>
      </c>
      <c r="H211" t="s">
        <v>24</v>
      </c>
      <c r="I211" t="s">
        <v>24</v>
      </c>
      <c r="J211" t="s">
        <v>12</v>
      </c>
      <c r="K211" t="s">
        <v>24</v>
      </c>
      <c r="L211" t="s">
        <v>24</v>
      </c>
      <c r="M211" t="s">
        <v>25</v>
      </c>
      <c r="N211" t="s">
        <v>47</v>
      </c>
      <c r="O211" t="s">
        <v>69</v>
      </c>
      <c r="P211">
        <v>2</v>
      </c>
      <c r="Q211">
        <v>2</v>
      </c>
      <c r="R211">
        <v>2</v>
      </c>
    </row>
    <row r="212" spans="1:18">
      <c r="A212">
        <v>218</v>
      </c>
      <c r="B212" t="s">
        <v>26</v>
      </c>
      <c r="C212" t="s">
        <v>37</v>
      </c>
      <c r="D212" t="s">
        <v>34</v>
      </c>
      <c r="E212" t="s">
        <v>24</v>
      </c>
      <c r="F212">
        <v>3000</v>
      </c>
      <c r="G212" t="s">
        <v>24</v>
      </c>
      <c r="H212" t="s">
        <v>10</v>
      </c>
      <c r="I212" t="s">
        <v>11</v>
      </c>
      <c r="J212" t="s">
        <v>24</v>
      </c>
      <c r="K212" t="s">
        <v>24</v>
      </c>
      <c r="L212" t="s">
        <v>24</v>
      </c>
      <c r="M212" t="s">
        <v>25</v>
      </c>
      <c r="N212" t="s">
        <v>47</v>
      </c>
      <c r="O212" t="s">
        <v>70</v>
      </c>
      <c r="P212">
        <v>2</v>
      </c>
      <c r="Q212">
        <v>2</v>
      </c>
      <c r="R212">
        <v>1</v>
      </c>
    </row>
    <row r="213" spans="1:18">
      <c r="A213">
        <v>219</v>
      </c>
      <c r="B213" t="s">
        <v>26</v>
      </c>
      <c r="C213" t="s">
        <v>22</v>
      </c>
      <c r="D213" t="s">
        <v>24</v>
      </c>
      <c r="E213" t="s">
        <v>23</v>
      </c>
      <c r="F213">
        <v>5000</v>
      </c>
      <c r="G213" t="s">
        <v>24</v>
      </c>
      <c r="H213" t="s">
        <v>10</v>
      </c>
      <c r="I213" t="s">
        <v>24</v>
      </c>
      <c r="J213" t="s">
        <v>24</v>
      </c>
      <c r="K213" t="s">
        <v>13</v>
      </c>
      <c r="L213" t="s">
        <v>24</v>
      </c>
      <c r="M213" t="s">
        <v>25</v>
      </c>
      <c r="N213" t="s">
        <v>45</v>
      </c>
      <c r="O213" t="s">
        <v>70</v>
      </c>
      <c r="P213">
        <v>1</v>
      </c>
      <c r="Q213">
        <v>1</v>
      </c>
      <c r="R213">
        <v>1</v>
      </c>
    </row>
    <row r="214" spans="1:18">
      <c r="A214">
        <v>220</v>
      </c>
      <c r="B214" t="s">
        <v>26</v>
      </c>
      <c r="C214" t="s">
        <v>22</v>
      </c>
      <c r="D214" t="s">
        <v>24</v>
      </c>
      <c r="E214" t="s">
        <v>23</v>
      </c>
      <c r="F214">
        <v>4000</v>
      </c>
      <c r="G214" t="s">
        <v>24</v>
      </c>
      <c r="H214" t="s">
        <v>10</v>
      </c>
      <c r="I214" t="s">
        <v>24</v>
      </c>
      <c r="J214" t="s">
        <v>24</v>
      </c>
      <c r="K214" t="s">
        <v>24</v>
      </c>
      <c r="L214" t="s">
        <v>24</v>
      </c>
      <c r="M214" t="s">
        <v>25</v>
      </c>
      <c r="N214" t="s">
        <v>45</v>
      </c>
      <c r="O214" t="s">
        <v>70</v>
      </c>
      <c r="P214">
        <v>2</v>
      </c>
      <c r="Q214">
        <v>1</v>
      </c>
      <c r="R214">
        <v>1</v>
      </c>
    </row>
    <row r="215" spans="1:18">
      <c r="A215">
        <v>221</v>
      </c>
      <c r="B215" t="s">
        <v>26</v>
      </c>
      <c r="C215" t="s">
        <v>22</v>
      </c>
      <c r="D215" t="s">
        <v>24</v>
      </c>
      <c r="E215" t="s">
        <v>23</v>
      </c>
      <c r="F215">
        <v>4000</v>
      </c>
      <c r="G215" t="s">
        <v>24</v>
      </c>
      <c r="H215" t="s">
        <v>10</v>
      </c>
      <c r="I215" t="s">
        <v>24</v>
      </c>
      <c r="J215" t="s">
        <v>12</v>
      </c>
      <c r="K215" t="s">
        <v>24</v>
      </c>
      <c r="L215" t="s">
        <v>24</v>
      </c>
      <c r="M215" t="s">
        <v>25</v>
      </c>
      <c r="N215" t="s">
        <v>47</v>
      </c>
      <c r="O215" t="s">
        <v>70</v>
      </c>
      <c r="P215">
        <v>2</v>
      </c>
      <c r="Q215">
        <v>1</v>
      </c>
      <c r="R215">
        <v>2</v>
      </c>
    </row>
    <row r="216" spans="1:18">
      <c r="A216">
        <v>222</v>
      </c>
      <c r="B216" t="s">
        <v>26</v>
      </c>
      <c r="C216" t="s">
        <v>22</v>
      </c>
      <c r="D216" t="s">
        <v>24</v>
      </c>
      <c r="E216" t="s">
        <v>31</v>
      </c>
      <c r="F216">
        <v>5000</v>
      </c>
      <c r="G216" t="s">
        <v>24</v>
      </c>
      <c r="H216" t="s">
        <v>10</v>
      </c>
      <c r="I216" t="s">
        <v>11</v>
      </c>
      <c r="J216" t="s">
        <v>24</v>
      </c>
      <c r="K216" t="s">
        <v>24</v>
      </c>
      <c r="L216" t="s">
        <v>24</v>
      </c>
      <c r="M216" t="s">
        <v>25</v>
      </c>
      <c r="N216" t="s">
        <v>47</v>
      </c>
      <c r="O216" t="s">
        <v>70</v>
      </c>
      <c r="P216">
        <v>1</v>
      </c>
      <c r="Q216">
        <v>1</v>
      </c>
      <c r="R216">
        <v>1</v>
      </c>
    </row>
    <row r="217" spans="1:18">
      <c r="A217">
        <v>223</v>
      </c>
      <c r="B217" t="s">
        <v>26</v>
      </c>
      <c r="C217" t="s">
        <v>37</v>
      </c>
      <c r="D217" t="s">
        <v>29</v>
      </c>
      <c r="E217" t="s">
        <v>24</v>
      </c>
      <c r="F217">
        <v>4000</v>
      </c>
      <c r="G217" t="s">
        <v>9</v>
      </c>
      <c r="H217" t="s">
        <v>10</v>
      </c>
      <c r="I217" t="s">
        <v>11</v>
      </c>
      <c r="J217" t="s">
        <v>24</v>
      </c>
      <c r="K217" t="s">
        <v>24</v>
      </c>
      <c r="L217" t="s">
        <v>24</v>
      </c>
      <c r="M217" t="s">
        <v>25</v>
      </c>
      <c r="N217" t="s">
        <v>45</v>
      </c>
      <c r="O217" t="s">
        <v>70</v>
      </c>
      <c r="P217">
        <v>1</v>
      </c>
      <c r="Q217">
        <v>1</v>
      </c>
      <c r="R217">
        <v>2</v>
      </c>
    </row>
    <row r="218" spans="1:18">
      <c r="A218">
        <v>224</v>
      </c>
      <c r="B218" t="s">
        <v>26</v>
      </c>
      <c r="C218" t="s">
        <v>22</v>
      </c>
      <c r="D218" t="s">
        <v>24</v>
      </c>
      <c r="E218" t="s">
        <v>31</v>
      </c>
      <c r="F218">
        <v>5000</v>
      </c>
      <c r="G218" t="s">
        <v>24</v>
      </c>
      <c r="H218" t="s">
        <v>10</v>
      </c>
      <c r="I218" t="s">
        <v>11</v>
      </c>
      <c r="J218" t="s">
        <v>24</v>
      </c>
      <c r="K218" t="s">
        <v>13</v>
      </c>
      <c r="L218" t="s">
        <v>24</v>
      </c>
      <c r="M218" t="s">
        <v>25</v>
      </c>
      <c r="N218" t="s">
        <v>45</v>
      </c>
      <c r="O218" t="s">
        <v>70</v>
      </c>
      <c r="P218">
        <v>1</v>
      </c>
      <c r="Q218">
        <v>1</v>
      </c>
      <c r="R218">
        <v>2</v>
      </c>
    </row>
    <row r="219" spans="1:18">
      <c r="A219">
        <v>225</v>
      </c>
      <c r="B219" t="s">
        <v>26</v>
      </c>
      <c r="C219" t="s">
        <v>37</v>
      </c>
      <c r="D219" t="s">
        <v>34</v>
      </c>
      <c r="E219" t="s">
        <v>24</v>
      </c>
      <c r="F219">
        <v>3000</v>
      </c>
      <c r="G219" t="s">
        <v>24</v>
      </c>
      <c r="H219" t="s">
        <v>10</v>
      </c>
      <c r="I219" t="s">
        <v>24</v>
      </c>
      <c r="J219" t="s">
        <v>24</v>
      </c>
      <c r="K219" t="s">
        <v>13</v>
      </c>
      <c r="L219" t="s">
        <v>24</v>
      </c>
      <c r="M219" t="s">
        <v>25</v>
      </c>
      <c r="N219" t="s">
        <v>47</v>
      </c>
      <c r="O219" t="s">
        <v>70</v>
      </c>
      <c r="P219">
        <v>1</v>
      </c>
      <c r="Q219">
        <v>1</v>
      </c>
      <c r="R219">
        <v>1</v>
      </c>
    </row>
    <row r="220" spans="1:18">
      <c r="A220">
        <v>229</v>
      </c>
      <c r="B220" t="s">
        <v>26</v>
      </c>
      <c r="C220" t="s">
        <v>37</v>
      </c>
      <c r="D220" t="s">
        <v>39</v>
      </c>
      <c r="E220" t="s">
        <v>24</v>
      </c>
      <c r="F220">
        <v>4000</v>
      </c>
      <c r="G220" t="s">
        <v>24</v>
      </c>
      <c r="H220" t="s">
        <v>10</v>
      </c>
      <c r="I220" t="s">
        <v>11</v>
      </c>
      <c r="J220" t="s">
        <v>24</v>
      </c>
      <c r="K220" t="s">
        <v>13</v>
      </c>
      <c r="L220" t="s">
        <v>24</v>
      </c>
      <c r="M220" t="s">
        <v>25</v>
      </c>
      <c r="N220" t="s">
        <v>47</v>
      </c>
      <c r="O220">
        <v>1</v>
      </c>
      <c r="P220">
        <v>1</v>
      </c>
      <c r="Q220">
        <v>1</v>
      </c>
      <c r="R220">
        <v>1</v>
      </c>
    </row>
    <row r="221" spans="1:18">
      <c r="A221">
        <v>230</v>
      </c>
      <c r="B221" t="s">
        <v>26</v>
      </c>
      <c r="C221" t="s">
        <v>22</v>
      </c>
      <c r="D221" t="s">
        <v>24</v>
      </c>
      <c r="E221" t="s">
        <v>23</v>
      </c>
      <c r="F221">
        <v>5000</v>
      </c>
      <c r="G221" t="s">
        <v>24</v>
      </c>
      <c r="H221" t="s">
        <v>10</v>
      </c>
      <c r="I221" t="s">
        <v>24</v>
      </c>
      <c r="J221" t="s">
        <v>12</v>
      </c>
      <c r="K221" t="s">
        <v>13</v>
      </c>
      <c r="L221" t="s">
        <v>24</v>
      </c>
      <c r="M221" t="s">
        <v>25</v>
      </c>
      <c r="N221" t="s">
        <v>47</v>
      </c>
      <c r="O221">
        <v>1</v>
      </c>
      <c r="P221">
        <v>1</v>
      </c>
      <c r="Q221">
        <v>1</v>
      </c>
      <c r="R221">
        <v>1</v>
      </c>
    </row>
    <row r="222" spans="1:18">
      <c r="A222">
        <v>231</v>
      </c>
      <c r="B222" t="s">
        <v>26</v>
      </c>
      <c r="C222" t="s">
        <v>37</v>
      </c>
      <c r="D222" t="s">
        <v>34</v>
      </c>
      <c r="E222" t="s">
        <v>24</v>
      </c>
      <c r="F222">
        <v>3000</v>
      </c>
      <c r="G222" t="s">
        <v>9</v>
      </c>
      <c r="H222" t="s">
        <v>10</v>
      </c>
      <c r="I222" t="s">
        <v>11</v>
      </c>
      <c r="J222" t="s">
        <v>24</v>
      </c>
      <c r="K222" t="s">
        <v>24</v>
      </c>
      <c r="L222" t="s">
        <v>24</v>
      </c>
      <c r="M222" t="s">
        <v>25</v>
      </c>
      <c r="N222" t="s">
        <v>47</v>
      </c>
      <c r="O222">
        <v>1</v>
      </c>
      <c r="P222">
        <v>1</v>
      </c>
      <c r="Q222">
        <v>2</v>
      </c>
      <c r="R222">
        <v>3</v>
      </c>
    </row>
    <row r="223" spans="1:18">
      <c r="A223">
        <v>232</v>
      </c>
      <c r="B223" t="s">
        <v>26</v>
      </c>
      <c r="C223" t="s">
        <v>22</v>
      </c>
      <c r="D223" t="s">
        <v>24</v>
      </c>
      <c r="E223" t="s">
        <v>23</v>
      </c>
      <c r="F223">
        <v>4000</v>
      </c>
      <c r="G223" t="s">
        <v>24</v>
      </c>
      <c r="H223" t="s">
        <v>10</v>
      </c>
      <c r="I223" t="s">
        <v>11</v>
      </c>
      <c r="J223" t="s">
        <v>12</v>
      </c>
      <c r="K223" t="s">
        <v>24</v>
      </c>
      <c r="L223" t="s">
        <v>24</v>
      </c>
      <c r="M223" t="s">
        <v>25</v>
      </c>
      <c r="N223" t="s">
        <v>47</v>
      </c>
      <c r="O223">
        <v>1</v>
      </c>
      <c r="P223">
        <v>1</v>
      </c>
      <c r="Q223">
        <v>1</v>
      </c>
      <c r="R223">
        <v>1</v>
      </c>
    </row>
    <row r="224" spans="1:18">
      <c r="A224">
        <v>233</v>
      </c>
      <c r="B224" t="s">
        <v>26</v>
      </c>
      <c r="C224" t="s">
        <v>22</v>
      </c>
      <c r="D224" t="s">
        <v>24</v>
      </c>
      <c r="E224" t="s">
        <v>23</v>
      </c>
      <c r="F224">
        <v>5000</v>
      </c>
      <c r="G224" t="s">
        <v>24</v>
      </c>
      <c r="H224" t="s">
        <v>10</v>
      </c>
      <c r="I224" t="s">
        <v>11</v>
      </c>
      <c r="J224" t="s">
        <v>12</v>
      </c>
      <c r="K224" t="s">
        <v>24</v>
      </c>
      <c r="L224" t="s">
        <v>24</v>
      </c>
      <c r="M224" t="s">
        <v>25</v>
      </c>
      <c r="N224" t="s">
        <v>47</v>
      </c>
      <c r="O224">
        <v>1</v>
      </c>
      <c r="P224">
        <v>1</v>
      </c>
      <c r="Q224">
        <v>1</v>
      </c>
      <c r="R224">
        <v>1</v>
      </c>
    </row>
    <row r="225" spans="1:18">
      <c r="A225">
        <v>234</v>
      </c>
      <c r="B225" t="s">
        <v>26</v>
      </c>
      <c r="C225" t="s">
        <v>22</v>
      </c>
      <c r="D225" t="s">
        <v>24</v>
      </c>
      <c r="E225" t="s">
        <v>23</v>
      </c>
      <c r="F225">
        <v>5000</v>
      </c>
      <c r="G225" t="s">
        <v>24</v>
      </c>
      <c r="H225" t="s">
        <v>10</v>
      </c>
      <c r="I225" t="s">
        <v>24</v>
      </c>
      <c r="J225" t="s">
        <v>12</v>
      </c>
      <c r="K225" t="s">
        <v>13</v>
      </c>
      <c r="L225" t="s">
        <v>24</v>
      </c>
      <c r="M225" t="s">
        <v>25</v>
      </c>
      <c r="N225" t="s">
        <v>47</v>
      </c>
      <c r="O225">
        <v>1</v>
      </c>
      <c r="P225">
        <v>1</v>
      </c>
      <c r="Q225">
        <v>1</v>
      </c>
      <c r="R225">
        <v>1</v>
      </c>
    </row>
    <row r="226" spans="1:18">
      <c r="A226">
        <v>235</v>
      </c>
      <c r="B226" t="s">
        <v>26</v>
      </c>
      <c r="C226" t="s">
        <v>37</v>
      </c>
      <c r="D226" t="s">
        <v>34</v>
      </c>
      <c r="E226" t="s">
        <v>24</v>
      </c>
      <c r="F226">
        <v>5000</v>
      </c>
      <c r="G226" t="s">
        <v>9</v>
      </c>
      <c r="H226" t="s">
        <v>10</v>
      </c>
      <c r="I226" t="s">
        <v>24</v>
      </c>
      <c r="J226" t="s">
        <v>24</v>
      </c>
      <c r="K226" t="s">
        <v>13</v>
      </c>
      <c r="L226" t="s">
        <v>24</v>
      </c>
      <c r="M226" t="s">
        <v>25</v>
      </c>
      <c r="N226" t="s">
        <v>47</v>
      </c>
      <c r="O226">
        <v>1</v>
      </c>
      <c r="P226">
        <v>1</v>
      </c>
      <c r="Q226">
        <v>1</v>
      </c>
      <c r="R226">
        <v>1</v>
      </c>
    </row>
    <row r="227" spans="1:18">
      <c r="A227">
        <v>236</v>
      </c>
      <c r="B227" t="s">
        <v>26</v>
      </c>
      <c r="C227" t="s">
        <v>37</v>
      </c>
      <c r="D227" t="s">
        <v>34</v>
      </c>
      <c r="E227" t="s">
        <v>24</v>
      </c>
      <c r="F227">
        <v>3000</v>
      </c>
      <c r="G227" t="s">
        <v>9</v>
      </c>
      <c r="H227" t="s">
        <v>10</v>
      </c>
      <c r="I227" t="s">
        <v>24</v>
      </c>
      <c r="J227" t="s">
        <v>24</v>
      </c>
      <c r="K227" t="s">
        <v>13</v>
      </c>
      <c r="L227" t="s">
        <v>24</v>
      </c>
      <c r="M227" t="s">
        <v>25</v>
      </c>
      <c r="N227" t="s">
        <v>47</v>
      </c>
      <c r="O227">
        <v>1</v>
      </c>
      <c r="P227">
        <v>1</v>
      </c>
      <c r="Q227">
        <v>1</v>
      </c>
      <c r="R227">
        <v>1</v>
      </c>
    </row>
    <row r="228" spans="1:18">
      <c r="A228">
        <v>237</v>
      </c>
      <c r="B228" t="s">
        <v>26</v>
      </c>
      <c r="C228" t="s">
        <v>22</v>
      </c>
      <c r="D228" t="s">
        <v>24</v>
      </c>
      <c r="E228" t="s">
        <v>33</v>
      </c>
      <c r="F228">
        <v>5000</v>
      </c>
      <c r="G228" t="s">
        <v>24</v>
      </c>
      <c r="H228" t="s">
        <v>10</v>
      </c>
      <c r="I228" t="s">
        <v>24</v>
      </c>
      <c r="J228" t="s">
        <v>24</v>
      </c>
      <c r="K228" t="s">
        <v>24</v>
      </c>
      <c r="L228" t="s">
        <v>24</v>
      </c>
      <c r="M228" t="s">
        <v>25</v>
      </c>
      <c r="N228" t="s">
        <v>45</v>
      </c>
      <c r="O228">
        <v>1</v>
      </c>
      <c r="P228">
        <v>1</v>
      </c>
      <c r="Q228">
        <v>1</v>
      </c>
      <c r="R228">
        <v>1</v>
      </c>
    </row>
    <row r="229" spans="1:18">
      <c r="A229">
        <v>239</v>
      </c>
      <c r="B229" t="s">
        <v>26</v>
      </c>
      <c r="C229" t="s">
        <v>37</v>
      </c>
      <c r="D229" t="s">
        <v>39</v>
      </c>
      <c r="E229" t="s">
        <v>24</v>
      </c>
      <c r="F229">
        <v>3000</v>
      </c>
      <c r="G229" t="s">
        <v>24</v>
      </c>
      <c r="H229" t="s">
        <v>10</v>
      </c>
      <c r="I229" t="s">
        <v>24</v>
      </c>
      <c r="J229" t="s">
        <v>24</v>
      </c>
      <c r="K229" t="s">
        <v>13</v>
      </c>
      <c r="L229" t="s">
        <v>24</v>
      </c>
      <c r="M229" t="s">
        <v>25</v>
      </c>
      <c r="N229" t="s">
        <v>47</v>
      </c>
      <c r="O229">
        <v>1</v>
      </c>
      <c r="P229">
        <v>1</v>
      </c>
      <c r="Q229">
        <v>1</v>
      </c>
      <c r="R229">
        <v>1</v>
      </c>
    </row>
    <row r="230" spans="1:18">
      <c r="A230">
        <v>240</v>
      </c>
      <c r="B230" t="s">
        <v>21</v>
      </c>
      <c r="C230" t="s">
        <v>37</v>
      </c>
      <c r="D230" t="s">
        <v>29</v>
      </c>
      <c r="E230" t="s">
        <v>24</v>
      </c>
      <c r="F230">
        <v>3000</v>
      </c>
      <c r="G230" t="s">
        <v>9</v>
      </c>
      <c r="H230" t="s">
        <v>10</v>
      </c>
      <c r="I230" t="s">
        <v>24</v>
      </c>
      <c r="J230" t="s">
        <v>24</v>
      </c>
      <c r="K230" t="s">
        <v>13</v>
      </c>
      <c r="L230" t="s">
        <v>24</v>
      </c>
      <c r="M230" t="s">
        <v>25</v>
      </c>
      <c r="N230" t="s">
        <v>47</v>
      </c>
      <c r="O230">
        <v>2</v>
      </c>
      <c r="P230">
        <v>2</v>
      </c>
      <c r="Q230">
        <v>2</v>
      </c>
      <c r="R230">
        <v>2</v>
      </c>
    </row>
    <row r="231" spans="1:18">
      <c r="A231">
        <v>241</v>
      </c>
      <c r="B231" t="s">
        <v>26</v>
      </c>
      <c r="C231" t="s">
        <v>22</v>
      </c>
      <c r="D231" t="s">
        <v>24</v>
      </c>
      <c r="E231" t="s">
        <v>32</v>
      </c>
      <c r="F231">
        <v>5000</v>
      </c>
      <c r="G231" t="s">
        <v>24</v>
      </c>
      <c r="H231" t="s">
        <v>10</v>
      </c>
      <c r="I231" t="s">
        <v>24</v>
      </c>
      <c r="J231" t="s">
        <v>24</v>
      </c>
      <c r="K231" t="s">
        <v>13</v>
      </c>
      <c r="L231" t="s">
        <v>24</v>
      </c>
      <c r="M231" t="s">
        <v>25</v>
      </c>
      <c r="N231" t="s">
        <v>45</v>
      </c>
      <c r="O231">
        <v>1</v>
      </c>
      <c r="P231">
        <v>1</v>
      </c>
      <c r="Q231">
        <v>1</v>
      </c>
      <c r="R231">
        <v>1</v>
      </c>
    </row>
    <row r="232" spans="1:18">
      <c r="A232">
        <v>242</v>
      </c>
      <c r="B232" t="s">
        <v>21</v>
      </c>
      <c r="C232" t="s">
        <v>22</v>
      </c>
      <c r="D232" t="s">
        <v>24</v>
      </c>
      <c r="E232" t="s">
        <v>33</v>
      </c>
      <c r="F232">
        <v>5000</v>
      </c>
      <c r="G232" t="s">
        <v>24</v>
      </c>
      <c r="H232" t="s">
        <v>10</v>
      </c>
      <c r="I232" t="s">
        <v>11</v>
      </c>
      <c r="J232" t="s">
        <v>24</v>
      </c>
      <c r="K232" t="s">
        <v>24</v>
      </c>
      <c r="L232" t="s">
        <v>24</v>
      </c>
      <c r="M232" t="s">
        <v>25</v>
      </c>
      <c r="N232" t="s">
        <v>47</v>
      </c>
      <c r="O232">
        <v>1</v>
      </c>
      <c r="P232">
        <v>1</v>
      </c>
      <c r="Q232">
        <v>1</v>
      </c>
      <c r="R232">
        <v>1</v>
      </c>
    </row>
    <row r="233" spans="1:18">
      <c r="A233">
        <v>244</v>
      </c>
      <c r="B233" t="s">
        <v>21</v>
      </c>
      <c r="C233" t="s">
        <v>37</v>
      </c>
      <c r="D233" t="s">
        <v>39</v>
      </c>
      <c r="E233" t="s">
        <v>24</v>
      </c>
      <c r="F233">
        <v>3000</v>
      </c>
      <c r="G233" t="s">
        <v>9</v>
      </c>
      <c r="H233" t="s">
        <v>10</v>
      </c>
      <c r="I233" t="s">
        <v>11</v>
      </c>
      <c r="J233" t="s">
        <v>24</v>
      </c>
      <c r="K233" t="s">
        <v>24</v>
      </c>
      <c r="L233" t="s">
        <v>24</v>
      </c>
      <c r="M233" t="s">
        <v>25</v>
      </c>
      <c r="N233" t="s">
        <v>47</v>
      </c>
      <c r="O233">
        <v>2</v>
      </c>
      <c r="P233">
        <v>2</v>
      </c>
      <c r="Q233">
        <v>2</v>
      </c>
      <c r="R233">
        <v>2</v>
      </c>
    </row>
    <row r="234" spans="1:18">
      <c r="A234">
        <v>245</v>
      </c>
      <c r="B234" t="s">
        <v>26</v>
      </c>
      <c r="C234" t="s">
        <v>22</v>
      </c>
      <c r="D234" t="s">
        <v>24</v>
      </c>
      <c r="E234" t="s">
        <v>23</v>
      </c>
      <c r="F234">
        <v>5000</v>
      </c>
      <c r="G234" t="s">
        <v>9</v>
      </c>
      <c r="H234" t="s">
        <v>10</v>
      </c>
      <c r="I234" t="s">
        <v>11</v>
      </c>
      <c r="J234" t="s">
        <v>24</v>
      </c>
      <c r="K234" t="s">
        <v>24</v>
      </c>
      <c r="L234" t="s">
        <v>24</v>
      </c>
      <c r="M234" t="s">
        <v>25</v>
      </c>
      <c r="N234" t="s">
        <v>45</v>
      </c>
      <c r="O234">
        <v>1</v>
      </c>
      <c r="P234">
        <v>1</v>
      </c>
      <c r="Q234">
        <v>1</v>
      </c>
      <c r="R234">
        <v>1</v>
      </c>
    </row>
    <row r="235" spans="1:18">
      <c r="A235">
        <v>246</v>
      </c>
      <c r="B235" t="s">
        <v>21</v>
      </c>
      <c r="C235" t="s">
        <v>37</v>
      </c>
      <c r="D235" t="s">
        <v>34</v>
      </c>
      <c r="E235" t="s">
        <v>24</v>
      </c>
      <c r="F235">
        <v>3000</v>
      </c>
      <c r="G235" t="s">
        <v>9</v>
      </c>
      <c r="H235" t="s">
        <v>10</v>
      </c>
      <c r="I235" t="s">
        <v>11</v>
      </c>
      <c r="J235" t="s">
        <v>24</v>
      </c>
      <c r="K235" t="s">
        <v>24</v>
      </c>
      <c r="L235" t="s">
        <v>24</v>
      </c>
      <c r="M235" t="s">
        <v>25</v>
      </c>
      <c r="N235" t="s">
        <v>47</v>
      </c>
      <c r="O235">
        <v>1</v>
      </c>
      <c r="P235">
        <v>1</v>
      </c>
      <c r="Q235">
        <v>1</v>
      </c>
      <c r="R235">
        <v>1</v>
      </c>
    </row>
    <row r="236" spans="1:18">
      <c r="A236">
        <v>247</v>
      </c>
      <c r="B236" t="s">
        <v>26</v>
      </c>
      <c r="C236" t="s">
        <v>22</v>
      </c>
      <c r="D236" t="s">
        <v>24</v>
      </c>
      <c r="E236" t="s">
        <v>23</v>
      </c>
      <c r="F236">
        <v>5000</v>
      </c>
      <c r="G236" t="s">
        <v>24</v>
      </c>
      <c r="H236" t="s">
        <v>10</v>
      </c>
      <c r="I236" t="s">
        <v>11</v>
      </c>
      <c r="J236" t="s">
        <v>12</v>
      </c>
      <c r="K236" t="s">
        <v>24</v>
      </c>
      <c r="L236" t="s">
        <v>24</v>
      </c>
      <c r="M236" t="s">
        <v>25</v>
      </c>
      <c r="N236" t="s">
        <v>45</v>
      </c>
      <c r="O236">
        <v>1</v>
      </c>
      <c r="P236">
        <v>1</v>
      </c>
      <c r="Q236">
        <v>1</v>
      </c>
      <c r="R236">
        <v>1</v>
      </c>
    </row>
    <row r="237" spans="1:18">
      <c r="A237">
        <v>248</v>
      </c>
      <c r="B237" t="s">
        <v>21</v>
      </c>
      <c r="C237" t="s">
        <v>37</v>
      </c>
      <c r="D237" t="s">
        <v>29</v>
      </c>
      <c r="E237" t="s">
        <v>24</v>
      </c>
      <c r="F237">
        <v>3000</v>
      </c>
      <c r="G237" t="s">
        <v>9</v>
      </c>
      <c r="H237" t="s">
        <v>10</v>
      </c>
      <c r="I237" t="s">
        <v>11</v>
      </c>
      <c r="J237" t="s">
        <v>24</v>
      </c>
      <c r="K237" t="s">
        <v>24</v>
      </c>
      <c r="L237" t="s">
        <v>24</v>
      </c>
      <c r="M237" t="s">
        <v>25</v>
      </c>
      <c r="N237" t="s">
        <v>47</v>
      </c>
      <c r="O237">
        <v>1</v>
      </c>
      <c r="P237">
        <v>1</v>
      </c>
      <c r="Q237">
        <v>1</v>
      </c>
      <c r="R237">
        <v>2</v>
      </c>
    </row>
    <row r="238" spans="1:18">
      <c r="A238">
        <v>249</v>
      </c>
      <c r="B238" t="s">
        <v>21</v>
      </c>
      <c r="C238" t="s">
        <v>22</v>
      </c>
      <c r="D238" t="s">
        <v>24</v>
      </c>
      <c r="E238" t="s">
        <v>30</v>
      </c>
      <c r="F238">
        <v>5000</v>
      </c>
      <c r="G238" t="s">
        <v>24</v>
      </c>
      <c r="H238" t="s">
        <v>10</v>
      </c>
      <c r="I238" t="s">
        <v>11</v>
      </c>
      <c r="J238" t="s">
        <v>12</v>
      </c>
      <c r="K238" t="s">
        <v>24</v>
      </c>
      <c r="L238" t="s">
        <v>24</v>
      </c>
      <c r="M238" t="s">
        <v>25</v>
      </c>
      <c r="N238" t="s">
        <v>47</v>
      </c>
      <c r="O238">
        <v>1</v>
      </c>
      <c r="P238">
        <v>1</v>
      </c>
      <c r="Q238">
        <v>1</v>
      </c>
      <c r="R238">
        <v>1</v>
      </c>
    </row>
    <row r="239" spans="1:18">
      <c r="A239">
        <v>250</v>
      </c>
      <c r="B239" t="s">
        <v>26</v>
      </c>
      <c r="C239" t="s">
        <v>22</v>
      </c>
      <c r="D239" t="s">
        <v>24</v>
      </c>
      <c r="E239" t="s">
        <v>31</v>
      </c>
      <c r="F239">
        <v>5000</v>
      </c>
      <c r="G239" t="s">
        <v>24</v>
      </c>
      <c r="H239" t="s">
        <v>10</v>
      </c>
      <c r="I239" t="s">
        <v>11</v>
      </c>
      <c r="J239" t="s">
        <v>12</v>
      </c>
      <c r="K239" t="s">
        <v>24</v>
      </c>
      <c r="L239" t="s">
        <v>24</v>
      </c>
      <c r="M239" t="s">
        <v>25</v>
      </c>
      <c r="N239" t="s">
        <v>45</v>
      </c>
      <c r="O239">
        <v>1</v>
      </c>
      <c r="P239">
        <v>1</v>
      </c>
      <c r="Q239">
        <v>1</v>
      </c>
      <c r="R239">
        <v>1</v>
      </c>
    </row>
    <row r="240" spans="1:18">
      <c r="A240">
        <v>251</v>
      </c>
      <c r="B240" t="s">
        <v>26</v>
      </c>
      <c r="C240" t="s">
        <v>37</v>
      </c>
      <c r="D240" t="s">
        <v>34</v>
      </c>
      <c r="E240" t="s">
        <v>24</v>
      </c>
      <c r="F240">
        <v>3000</v>
      </c>
      <c r="G240" t="s">
        <v>9</v>
      </c>
      <c r="H240" t="s">
        <v>10</v>
      </c>
      <c r="I240" t="s">
        <v>11</v>
      </c>
      <c r="J240" t="s">
        <v>24</v>
      </c>
      <c r="K240" t="s">
        <v>24</v>
      </c>
      <c r="L240" t="s">
        <v>24</v>
      </c>
      <c r="M240" t="s">
        <v>25</v>
      </c>
      <c r="N240" t="s">
        <v>47</v>
      </c>
      <c r="O240">
        <v>1</v>
      </c>
      <c r="P240">
        <v>1</v>
      </c>
      <c r="Q240">
        <v>1</v>
      </c>
      <c r="R240">
        <v>1</v>
      </c>
    </row>
    <row r="241" spans="1:18">
      <c r="A241">
        <v>252</v>
      </c>
      <c r="B241" t="s">
        <v>21</v>
      </c>
      <c r="C241" t="s">
        <v>28</v>
      </c>
      <c r="D241" t="s">
        <v>34</v>
      </c>
      <c r="E241" t="s">
        <v>23</v>
      </c>
      <c r="F241">
        <v>5000</v>
      </c>
      <c r="G241" t="s">
        <v>24</v>
      </c>
      <c r="H241" t="s">
        <v>10</v>
      </c>
      <c r="I241" t="s">
        <v>11</v>
      </c>
      <c r="J241" t="s">
        <v>24</v>
      </c>
      <c r="K241" t="s">
        <v>13</v>
      </c>
      <c r="L241" t="s">
        <v>24</v>
      </c>
      <c r="M241" t="s">
        <v>25</v>
      </c>
      <c r="N241" t="s">
        <v>45</v>
      </c>
      <c r="O241">
        <v>1</v>
      </c>
      <c r="P241">
        <v>1</v>
      </c>
      <c r="Q241">
        <v>1</v>
      </c>
      <c r="R241">
        <v>2</v>
      </c>
    </row>
    <row r="242" spans="1:18">
      <c r="A242">
        <v>253</v>
      </c>
      <c r="B242" t="s">
        <v>26</v>
      </c>
      <c r="C242" t="s">
        <v>37</v>
      </c>
      <c r="D242" t="s">
        <v>39</v>
      </c>
      <c r="E242" t="s">
        <v>24</v>
      </c>
      <c r="F242">
        <v>3000</v>
      </c>
      <c r="G242" t="s">
        <v>9</v>
      </c>
      <c r="H242" t="s">
        <v>10</v>
      </c>
      <c r="I242" t="s">
        <v>11</v>
      </c>
      <c r="J242" t="s">
        <v>24</v>
      </c>
      <c r="K242" t="s">
        <v>24</v>
      </c>
      <c r="L242" t="s">
        <v>24</v>
      </c>
      <c r="M242" t="s">
        <v>25</v>
      </c>
      <c r="N242" t="s">
        <v>47</v>
      </c>
      <c r="O242">
        <v>1</v>
      </c>
      <c r="P242">
        <v>1</v>
      </c>
      <c r="Q242">
        <v>1</v>
      </c>
      <c r="R242">
        <v>1</v>
      </c>
    </row>
    <row r="243" spans="1:18">
      <c r="A243">
        <v>254</v>
      </c>
      <c r="B243" t="s">
        <v>26</v>
      </c>
      <c r="C243" t="s">
        <v>22</v>
      </c>
      <c r="D243" t="s">
        <v>24</v>
      </c>
      <c r="E243" t="s">
        <v>30</v>
      </c>
      <c r="F243">
        <v>6000</v>
      </c>
      <c r="G243" t="s">
        <v>24</v>
      </c>
      <c r="H243" t="s">
        <v>10</v>
      </c>
      <c r="I243" t="s">
        <v>11</v>
      </c>
      <c r="J243" t="s">
        <v>24</v>
      </c>
      <c r="K243" t="s">
        <v>13</v>
      </c>
      <c r="L243" t="s">
        <v>24</v>
      </c>
      <c r="M243" t="s">
        <v>25</v>
      </c>
      <c r="N243" t="s">
        <v>45</v>
      </c>
      <c r="O243">
        <v>2</v>
      </c>
      <c r="P243">
        <v>2</v>
      </c>
      <c r="Q243">
        <v>2</v>
      </c>
      <c r="R243">
        <v>2</v>
      </c>
    </row>
    <row r="244" spans="1:18">
      <c r="A244">
        <v>255</v>
      </c>
      <c r="B244" t="s">
        <v>26</v>
      </c>
      <c r="C244" t="s">
        <v>22</v>
      </c>
      <c r="D244" t="s">
        <v>24</v>
      </c>
      <c r="E244" t="s">
        <v>31</v>
      </c>
      <c r="F244">
        <v>5000</v>
      </c>
      <c r="G244" t="s">
        <v>24</v>
      </c>
      <c r="H244" t="s">
        <v>10</v>
      </c>
      <c r="I244" t="s">
        <v>11</v>
      </c>
      <c r="J244" t="s">
        <v>12</v>
      </c>
      <c r="K244" t="s">
        <v>24</v>
      </c>
      <c r="L244" t="s">
        <v>24</v>
      </c>
      <c r="M244" t="s">
        <v>25</v>
      </c>
      <c r="N244" t="s">
        <v>47</v>
      </c>
      <c r="O244">
        <v>1</v>
      </c>
      <c r="P244">
        <v>1</v>
      </c>
      <c r="Q244">
        <v>1</v>
      </c>
      <c r="R244">
        <v>1</v>
      </c>
    </row>
    <row r="245" spans="1:18">
      <c r="A245">
        <v>256</v>
      </c>
      <c r="B245" t="s">
        <v>26</v>
      </c>
      <c r="C245" t="s">
        <v>37</v>
      </c>
      <c r="D245" t="s">
        <v>38</v>
      </c>
      <c r="E245" t="s">
        <v>24</v>
      </c>
      <c r="F245">
        <v>3000</v>
      </c>
      <c r="G245" t="s">
        <v>9</v>
      </c>
      <c r="H245" t="s">
        <v>10</v>
      </c>
      <c r="I245" t="s">
        <v>11</v>
      </c>
      <c r="J245" t="s">
        <v>24</v>
      </c>
      <c r="K245" t="s">
        <v>24</v>
      </c>
      <c r="L245" t="s">
        <v>24</v>
      </c>
      <c r="M245" t="s">
        <v>25</v>
      </c>
      <c r="N245" t="s">
        <v>45</v>
      </c>
      <c r="O245">
        <v>1</v>
      </c>
      <c r="P245">
        <v>1</v>
      </c>
      <c r="Q245">
        <v>1</v>
      </c>
      <c r="R245">
        <v>1</v>
      </c>
    </row>
    <row r="246" spans="1:18">
      <c r="A246">
        <v>257</v>
      </c>
      <c r="B246" t="s">
        <v>21</v>
      </c>
      <c r="C246" t="s">
        <v>37</v>
      </c>
      <c r="D246" t="s">
        <v>29</v>
      </c>
      <c r="E246" t="s">
        <v>24</v>
      </c>
      <c r="F246">
        <v>4000</v>
      </c>
      <c r="G246" t="s">
        <v>24</v>
      </c>
      <c r="H246" t="s">
        <v>10</v>
      </c>
      <c r="I246" t="s">
        <v>11</v>
      </c>
      <c r="J246" t="s">
        <v>24</v>
      </c>
      <c r="K246" t="s">
        <v>13</v>
      </c>
      <c r="L246" t="s">
        <v>24</v>
      </c>
      <c r="M246" t="s">
        <v>25</v>
      </c>
      <c r="N246" t="s">
        <v>47</v>
      </c>
      <c r="O246">
        <v>1</v>
      </c>
      <c r="P246">
        <v>1</v>
      </c>
      <c r="Q246">
        <v>1</v>
      </c>
      <c r="R246">
        <v>1</v>
      </c>
    </row>
    <row r="247" spans="1:18">
      <c r="A247">
        <v>258</v>
      </c>
      <c r="B247" t="s">
        <v>26</v>
      </c>
      <c r="C247" t="s">
        <v>22</v>
      </c>
      <c r="D247" t="s">
        <v>24</v>
      </c>
      <c r="E247" t="s">
        <v>30</v>
      </c>
      <c r="F247">
        <v>5000</v>
      </c>
      <c r="G247" t="s">
        <v>24</v>
      </c>
      <c r="H247" t="s">
        <v>10</v>
      </c>
      <c r="I247" t="s">
        <v>24</v>
      </c>
      <c r="J247" t="s">
        <v>12</v>
      </c>
      <c r="K247" t="s">
        <v>13</v>
      </c>
      <c r="L247" t="s">
        <v>24</v>
      </c>
      <c r="M247" t="s">
        <v>25</v>
      </c>
      <c r="N247" t="s">
        <v>45</v>
      </c>
      <c r="O247">
        <v>1</v>
      </c>
      <c r="P247">
        <v>1</v>
      </c>
      <c r="Q247">
        <v>1</v>
      </c>
      <c r="R247">
        <v>1</v>
      </c>
    </row>
    <row r="248" spans="1:18">
      <c r="A248">
        <v>259</v>
      </c>
      <c r="B248" t="s">
        <v>21</v>
      </c>
      <c r="C248" t="s">
        <v>37</v>
      </c>
      <c r="D248" t="s">
        <v>34</v>
      </c>
      <c r="E248" t="s">
        <v>24</v>
      </c>
      <c r="F248">
        <v>4000</v>
      </c>
      <c r="G248" t="s">
        <v>24</v>
      </c>
      <c r="H248" t="s">
        <v>10</v>
      </c>
      <c r="I248" t="s">
        <v>24</v>
      </c>
      <c r="J248" t="s">
        <v>12</v>
      </c>
      <c r="K248" t="s">
        <v>13</v>
      </c>
      <c r="L248" t="s">
        <v>24</v>
      </c>
      <c r="M248" t="s">
        <v>25</v>
      </c>
      <c r="N248" t="s">
        <v>47</v>
      </c>
      <c r="O248">
        <v>1</v>
      </c>
      <c r="P248">
        <v>1</v>
      </c>
      <c r="Q248">
        <v>1</v>
      </c>
      <c r="R248">
        <v>1</v>
      </c>
    </row>
    <row r="249" spans="1:18">
      <c r="A249">
        <v>261</v>
      </c>
      <c r="B249" t="s">
        <v>26</v>
      </c>
      <c r="C249" t="s">
        <v>37</v>
      </c>
      <c r="D249" t="s">
        <v>39</v>
      </c>
      <c r="E249" t="s">
        <v>24</v>
      </c>
      <c r="F249">
        <v>3000</v>
      </c>
      <c r="G249" t="s">
        <v>9</v>
      </c>
      <c r="H249" t="s">
        <v>24</v>
      </c>
      <c r="I249" t="s">
        <v>11</v>
      </c>
      <c r="J249" t="s">
        <v>12</v>
      </c>
      <c r="K249" t="s">
        <v>24</v>
      </c>
      <c r="L249" t="s">
        <v>24</v>
      </c>
      <c r="M249" t="s">
        <v>25</v>
      </c>
      <c r="N249" t="s">
        <v>47</v>
      </c>
      <c r="O249">
        <v>1</v>
      </c>
      <c r="P249">
        <v>1</v>
      </c>
      <c r="Q249">
        <v>2</v>
      </c>
      <c r="R249">
        <v>1</v>
      </c>
    </row>
    <row r="250" spans="1:18">
      <c r="A250">
        <v>262</v>
      </c>
      <c r="B250" t="s">
        <v>21</v>
      </c>
      <c r="C250" t="s">
        <v>22</v>
      </c>
      <c r="D250" t="s">
        <v>24</v>
      </c>
      <c r="E250" t="s">
        <v>27</v>
      </c>
      <c r="F250">
        <v>5000</v>
      </c>
      <c r="G250" t="s">
        <v>24</v>
      </c>
      <c r="H250" t="s">
        <v>10</v>
      </c>
      <c r="I250" t="s">
        <v>11</v>
      </c>
      <c r="J250" t="s">
        <v>12</v>
      </c>
      <c r="K250" t="s">
        <v>24</v>
      </c>
      <c r="L250" t="s">
        <v>24</v>
      </c>
      <c r="M250" t="s">
        <v>25</v>
      </c>
      <c r="N250" t="s">
        <v>45</v>
      </c>
      <c r="O250">
        <v>1</v>
      </c>
      <c r="P250">
        <v>1</v>
      </c>
      <c r="Q250">
        <v>1</v>
      </c>
      <c r="R250">
        <v>1</v>
      </c>
    </row>
    <row r="251" spans="1:18">
      <c r="A251">
        <v>264</v>
      </c>
      <c r="B251" t="s">
        <v>21</v>
      </c>
      <c r="C251" t="s">
        <v>37</v>
      </c>
      <c r="D251" t="s">
        <v>34</v>
      </c>
      <c r="E251" t="s">
        <v>24</v>
      </c>
      <c r="F251">
        <v>3000</v>
      </c>
      <c r="G251" t="s">
        <v>9</v>
      </c>
      <c r="H251" t="s">
        <v>24</v>
      </c>
      <c r="I251" t="s">
        <v>11</v>
      </c>
      <c r="J251" t="s">
        <v>24</v>
      </c>
      <c r="K251" t="s">
        <v>24</v>
      </c>
      <c r="L251" t="s">
        <v>24</v>
      </c>
      <c r="M251" t="s">
        <v>25</v>
      </c>
      <c r="N251" t="s">
        <v>45</v>
      </c>
      <c r="O251">
        <v>2</v>
      </c>
      <c r="P251">
        <v>1</v>
      </c>
      <c r="Q251">
        <v>1</v>
      </c>
      <c r="R251">
        <v>2</v>
      </c>
    </row>
    <row r="252" spans="1:18">
      <c r="A252">
        <v>266</v>
      </c>
      <c r="B252" t="s">
        <v>21</v>
      </c>
      <c r="C252" t="s">
        <v>22</v>
      </c>
      <c r="D252" t="s">
        <v>24</v>
      </c>
      <c r="E252" t="s">
        <v>30</v>
      </c>
      <c r="F252">
        <v>5000</v>
      </c>
      <c r="G252" t="s">
        <v>24</v>
      </c>
      <c r="H252" t="s">
        <v>10</v>
      </c>
      <c r="I252" t="s">
        <v>11</v>
      </c>
      <c r="J252" t="s">
        <v>12</v>
      </c>
      <c r="K252" t="s">
        <v>24</v>
      </c>
      <c r="L252" t="s">
        <v>24</v>
      </c>
      <c r="M252" t="s">
        <v>25</v>
      </c>
      <c r="N252" t="s">
        <v>45</v>
      </c>
      <c r="O252">
        <v>1</v>
      </c>
      <c r="P252">
        <v>2</v>
      </c>
      <c r="Q252">
        <v>2</v>
      </c>
      <c r="R252">
        <v>2</v>
      </c>
    </row>
    <row r="253" spans="1:18">
      <c r="A253">
        <v>267</v>
      </c>
      <c r="B253" t="s">
        <v>26</v>
      </c>
      <c r="C253" t="s">
        <v>37</v>
      </c>
      <c r="D253" t="s">
        <v>34</v>
      </c>
      <c r="E253" t="s">
        <v>24</v>
      </c>
      <c r="F253">
        <v>4000</v>
      </c>
      <c r="G253" t="s">
        <v>9</v>
      </c>
      <c r="H253" t="s">
        <v>10</v>
      </c>
      <c r="I253" t="s">
        <v>11</v>
      </c>
      <c r="J253" t="s">
        <v>24</v>
      </c>
      <c r="K253" t="s">
        <v>24</v>
      </c>
      <c r="L253" t="s">
        <v>24</v>
      </c>
      <c r="M253" t="s">
        <v>25</v>
      </c>
      <c r="N253" t="s">
        <v>45</v>
      </c>
      <c r="O253">
        <v>1</v>
      </c>
      <c r="P253">
        <v>1</v>
      </c>
      <c r="Q253">
        <v>2</v>
      </c>
      <c r="R253">
        <v>2</v>
      </c>
    </row>
    <row r="254" spans="1:18">
      <c r="A254">
        <v>268</v>
      </c>
      <c r="B254" t="s">
        <v>21</v>
      </c>
      <c r="C254" t="s">
        <v>37</v>
      </c>
      <c r="D254" t="s">
        <v>39</v>
      </c>
      <c r="E254" t="s">
        <v>24</v>
      </c>
      <c r="F254">
        <v>4000</v>
      </c>
      <c r="G254" t="s">
        <v>9</v>
      </c>
      <c r="H254" t="s">
        <v>10</v>
      </c>
      <c r="I254" t="s">
        <v>24</v>
      </c>
      <c r="J254" t="s">
        <v>12</v>
      </c>
      <c r="K254" t="s">
        <v>24</v>
      </c>
      <c r="L254" t="s">
        <v>24</v>
      </c>
      <c r="M254" t="s">
        <v>25</v>
      </c>
      <c r="N254" t="s">
        <v>47</v>
      </c>
      <c r="O254">
        <v>2</v>
      </c>
      <c r="P254">
        <v>1</v>
      </c>
      <c r="Q254">
        <v>2</v>
      </c>
      <c r="R254">
        <v>2</v>
      </c>
    </row>
    <row r="255" spans="1:18">
      <c r="A255">
        <v>270</v>
      </c>
      <c r="B255" t="s">
        <v>26</v>
      </c>
      <c r="C255" t="s">
        <v>22</v>
      </c>
      <c r="D255" t="s">
        <v>24</v>
      </c>
      <c r="E255" t="s">
        <v>33</v>
      </c>
      <c r="F255">
        <v>5000</v>
      </c>
      <c r="G255" t="s">
        <v>24</v>
      </c>
      <c r="H255" t="s">
        <v>10</v>
      </c>
      <c r="I255" t="s">
        <v>24</v>
      </c>
      <c r="J255" t="s">
        <v>24</v>
      </c>
      <c r="K255" t="s">
        <v>24</v>
      </c>
      <c r="L255" t="s">
        <v>24</v>
      </c>
      <c r="M255" t="s">
        <v>25</v>
      </c>
      <c r="N255" t="s">
        <v>45</v>
      </c>
      <c r="O255">
        <v>1</v>
      </c>
      <c r="P255">
        <v>1</v>
      </c>
      <c r="Q255">
        <v>1</v>
      </c>
      <c r="R255">
        <v>1</v>
      </c>
    </row>
    <row r="256" spans="1:18">
      <c r="A256">
        <v>272</v>
      </c>
      <c r="B256" t="s">
        <v>26</v>
      </c>
      <c r="C256" t="s">
        <v>37</v>
      </c>
      <c r="D256" t="s">
        <v>34</v>
      </c>
      <c r="E256" t="s">
        <v>24</v>
      </c>
      <c r="F256">
        <v>4000</v>
      </c>
      <c r="G256" t="s">
        <v>9</v>
      </c>
      <c r="H256" t="s">
        <v>10</v>
      </c>
      <c r="I256" t="s">
        <v>24</v>
      </c>
      <c r="J256" t="s">
        <v>12</v>
      </c>
      <c r="K256" t="s">
        <v>24</v>
      </c>
      <c r="L256" t="s">
        <v>24</v>
      </c>
      <c r="M256" t="s">
        <v>25</v>
      </c>
      <c r="N256" t="s">
        <v>45</v>
      </c>
      <c r="O256">
        <v>1</v>
      </c>
      <c r="P256">
        <v>1</v>
      </c>
      <c r="Q256">
        <v>2</v>
      </c>
      <c r="R256">
        <v>2</v>
      </c>
    </row>
    <row r="257" spans="1:18">
      <c r="A257">
        <v>273</v>
      </c>
      <c r="B257" t="s">
        <v>26</v>
      </c>
      <c r="C257" t="s">
        <v>37</v>
      </c>
      <c r="D257" t="s">
        <v>29</v>
      </c>
      <c r="E257" t="s">
        <v>24</v>
      </c>
      <c r="F257">
        <v>3000</v>
      </c>
      <c r="G257" t="s">
        <v>9</v>
      </c>
      <c r="H257" t="s">
        <v>10</v>
      </c>
      <c r="I257" t="s">
        <v>24</v>
      </c>
      <c r="J257" t="s">
        <v>24</v>
      </c>
      <c r="K257" t="s">
        <v>24</v>
      </c>
      <c r="L257" t="s">
        <v>24</v>
      </c>
      <c r="M257" t="s">
        <v>25</v>
      </c>
      <c r="N257" t="s">
        <v>45</v>
      </c>
      <c r="O257">
        <v>1</v>
      </c>
      <c r="P257">
        <v>1</v>
      </c>
      <c r="Q257">
        <v>1</v>
      </c>
      <c r="R257">
        <v>2</v>
      </c>
    </row>
    <row r="258" spans="1:18">
      <c r="A258">
        <v>274</v>
      </c>
      <c r="B258" t="s">
        <v>26</v>
      </c>
      <c r="C258" t="s">
        <v>37</v>
      </c>
      <c r="D258" t="s">
        <v>34</v>
      </c>
      <c r="E258" t="s">
        <v>24</v>
      </c>
      <c r="F258">
        <v>4000</v>
      </c>
      <c r="G258" t="s">
        <v>24</v>
      </c>
      <c r="H258" t="s">
        <v>10</v>
      </c>
      <c r="I258" t="s">
        <v>24</v>
      </c>
      <c r="J258" t="s">
        <v>24</v>
      </c>
      <c r="K258" t="s">
        <v>24</v>
      </c>
      <c r="L258" t="s">
        <v>24</v>
      </c>
      <c r="M258" t="s">
        <v>25</v>
      </c>
      <c r="N258" t="s">
        <v>47</v>
      </c>
      <c r="O258">
        <v>1</v>
      </c>
      <c r="P258">
        <v>1</v>
      </c>
      <c r="Q258">
        <v>2</v>
      </c>
      <c r="R258">
        <v>2</v>
      </c>
    </row>
    <row r="259" spans="1:18">
      <c r="A259">
        <v>275</v>
      </c>
      <c r="B259" t="s">
        <v>26</v>
      </c>
      <c r="C259" t="s">
        <v>37</v>
      </c>
      <c r="D259" t="s">
        <v>34</v>
      </c>
      <c r="E259" t="s">
        <v>24</v>
      </c>
      <c r="F259">
        <v>3000</v>
      </c>
      <c r="G259" t="s">
        <v>9</v>
      </c>
      <c r="H259" t="s">
        <v>24</v>
      </c>
      <c r="I259" t="s">
        <v>11</v>
      </c>
      <c r="J259" t="s">
        <v>24</v>
      </c>
      <c r="K259" t="s">
        <v>24</v>
      </c>
      <c r="L259" t="s">
        <v>24</v>
      </c>
      <c r="M259" t="s">
        <v>25</v>
      </c>
      <c r="N259" t="s">
        <v>47</v>
      </c>
      <c r="O259">
        <v>1</v>
      </c>
      <c r="P259">
        <v>1</v>
      </c>
      <c r="Q259">
        <v>1</v>
      </c>
      <c r="R259">
        <v>1</v>
      </c>
    </row>
    <row r="260" spans="1:18">
      <c r="A260">
        <v>276</v>
      </c>
      <c r="B260" t="s">
        <v>26</v>
      </c>
      <c r="C260" t="s">
        <v>22</v>
      </c>
      <c r="D260" t="s">
        <v>24</v>
      </c>
      <c r="E260" t="s">
        <v>31</v>
      </c>
      <c r="F260">
        <v>5000</v>
      </c>
      <c r="G260" t="s">
        <v>24</v>
      </c>
      <c r="H260" t="s">
        <v>10</v>
      </c>
      <c r="I260" t="s">
        <v>11</v>
      </c>
      <c r="J260" t="s">
        <v>12</v>
      </c>
      <c r="K260" t="s">
        <v>24</v>
      </c>
      <c r="L260" t="s">
        <v>24</v>
      </c>
      <c r="M260" t="s">
        <v>25</v>
      </c>
      <c r="N260" t="s">
        <v>45</v>
      </c>
      <c r="O260">
        <v>1</v>
      </c>
      <c r="P260">
        <v>1</v>
      </c>
      <c r="Q260">
        <v>2</v>
      </c>
      <c r="R260">
        <v>2</v>
      </c>
    </row>
    <row r="261" spans="1:18">
      <c r="A261">
        <v>277</v>
      </c>
      <c r="B261" t="s">
        <v>21</v>
      </c>
      <c r="C261" t="s">
        <v>37</v>
      </c>
      <c r="D261" t="s">
        <v>34</v>
      </c>
      <c r="E261" t="s">
        <v>24</v>
      </c>
      <c r="F261">
        <v>3000</v>
      </c>
      <c r="G261" t="s">
        <v>9</v>
      </c>
      <c r="H261" t="s">
        <v>10</v>
      </c>
      <c r="I261" t="s">
        <v>11</v>
      </c>
      <c r="J261" t="s">
        <v>24</v>
      </c>
      <c r="K261" t="s">
        <v>24</v>
      </c>
      <c r="L261" t="s">
        <v>24</v>
      </c>
      <c r="M261" t="s">
        <v>25</v>
      </c>
      <c r="N261" t="s">
        <v>47</v>
      </c>
      <c r="O261">
        <v>2</v>
      </c>
      <c r="P261">
        <v>1</v>
      </c>
      <c r="Q261">
        <v>2</v>
      </c>
      <c r="R261">
        <v>1</v>
      </c>
    </row>
    <row r="262" spans="1:18">
      <c r="A262">
        <v>279</v>
      </c>
      <c r="B262" t="s">
        <v>26</v>
      </c>
      <c r="C262" t="s">
        <v>37</v>
      </c>
      <c r="D262" t="s">
        <v>38</v>
      </c>
      <c r="E262" t="s">
        <v>24</v>
      </c>
      <c r="F262">
        <v>3000</v>
      </c>
      <c r="G262" t="s">
        <v>9</v>
      </c>
      <c r="H262" t="s">
        <v>24</v>
      </c>
      <c r="I262" t="s">
        <v>24</v>
      </c>
      <c r="J262" t="s">
        <v>24</v>
      </c>
      <c r="K262" t="s">
        <v>13</v>
      </c>
      <c r="L262" t="s">
        <v>24</v>
      </c>
      <c r="M262" t="s">
        <v>25</v>
      </c>
      <c r="N262" t="s">
        <v>47</v>
      </c>
      <c r="O262">
        <v>2</v>
      </c>
      <c r="P262">
        <v>1</v>
      </c>
      <c r="Q262">
        <v>2</v>
      </c>
      <c r="R262">
        <v>2</v>
      </c>
    </row>
    <row r="263" spans="1:18">
      <c r="A263">
        <v>280</v>
      </c>
      <c r="B263" t="s">
        <v>21</v>
      </c>
      <c r="C263" t="s">
        <v>37</v>
      </c>
      <c r="D263" t="s">
        <v>29</v>
      </c>
      <c r="E263" t="s">
        <v>24</v>
      </c>
      <c r="F263">
        <v>4000</v>
      </c>
      <c r="G263" t="s">
        <v>9</v>
      </c>
      <c r="H263" t="s">
        <v>10</v>
      </c>
      <c r="I263" t="s">
        <v>11</v>
      </c>
      <c r="J263" t="s">
        <v>24</v>
      </c>
      <c r="K263" t="s">
        <v>24</v>
      </c>
      <c r="L263" t="s">
        <v>24</v>
      </c>
      <c r="M263" t="s">
        <v>25</v>
      </c>
      <c r="N263" t="s">
        <v>45</v>
      </c>
      <c r="O263">
        <v>2</v>
      </c>
      <c r="P263">
        <v>1</v>
      </c>
      <c r="Q263">
        <v>2</v>
      </c>
      <c r="R263">
        <v>2</v>
      </c>
    </row>
    <row r="264" spans="1:18">
      <c r="A264">
        <v>281</v>
      </c>
      <c r="B264" t="s">
        <v>26</v>
      </c>
      <c r="C264" t="s">
        <v>37</v>
      </c>
      <c r="D264" t="s">
        <v>34</v>
      </c>
      <c r="E264" t="s">
        <v>24</v>
      </c>
      <c r="F264">
        <v>3000</v>
      </c>
      <c r="G264" t="s">
        <v>9</v>
      </c>
      <c r="H264" t="s">
        <v>10</v>
      </c>
      <c r="I264" t="s">
        <v>11</v>
      </c>
      <c r="J264" t="s">
        <v>24</v>
      </c>
      <c r="K264" t="s">
        <v>24</v>
      </c>
      <c r="L264" t="s">
        <v>24</v>
      </c>
      <c r="M264" t="s">
        <v>25</v>
      </c>
      <c r="N264" t="s">
        <v>47</v>
      </c>
      <c r="O264">
        <v>1</v>
      </c>
      <c r="P264">
        <v>1</v>
      </c>
      <c r="Q264">
        <v>1</v>
      </c>
      <c r="R264">
        <v>1</v>
      </c>
    </row>
    <row r="265" spans="1:18">
      <c r="A265">
        <v>283</v>
      </c>
      <c r="B265" t="s">
        <v>26</v>
      </c>
      <c r="C265" t="s">
        <v>22</v>
      </c>
      <c r="D265" t="s">
        <v>24</v>
      </c>
      <c r="E265" t="s">
        <v>31</v>
      </c>
      <c r="F265">
        <v>5000</v>
      </c>
      <c r="G265" t="s">
        <v>24</v>
      </c>
      <c r="H265" t="s">
        <v>10</v>
      </c>
      <c r="I265" t="s">
        <v>24</v>
      </c>
      <c r="J265" t="s">
        <v>12</v>
      </c>
      <c r="K265" t="s">
        <v>24</v>
      </c>
      <c r="L265" t="s">
        <v>24</v>
      </c>
      <c r="M265" t="s">
        <v>25</v>
      </c>
      <c r="N265" t="s">
        <v>45</v>
      </c>
      <c r="O265">
        <v>1</v>
      </c>
      <c r="P265">
        <v>1</v>
      </c>
      <c r="Q265">
        <v>2</v>
      </c>
      <c r="R265">
        <v>2</v>
      </c>
    </row>
    <row r="266" spans="1:18">
      <c r="A266">
        <v>284</v>
      </c>
      <c r="B266" t="s">
        <v>26</v>
      </c>
      <c r="C266" t="s">
        <v>37</v>
      </c>
      <c r="D266" t="s">
        <v>34</v>
      </c>
      <c r="E266" t="s">
        <v>24</v>
      </c>
      <c r="F266">
        <v>3000</v>
      </c>
      <c r="G266" t="s">
        <v>9</v>
      </c>
      <c r="H266" t="s">
        <v>24</v>
      </c>
      <c r="I266" t="s">
        <v>11</v>
      </c>
      <c r="J266" t="s">
        <v>24</v>
      </c>
      <c r="K266" t="s">
        <v>24</v>
      </c>
      <c r="L266" t="s">
        <v>24</v>
      </c>
      <c r="M266" t="s">
        <v>25</v>
      </c>
      <c r="N266" t="s">
        <v>47</v>
      </c>
      <c r="O266">
        <v>1</v>
      </c>
      <c r="P266">
        <v>1</v>
      </c>
      <c r="Q266">
        <v>1</v>
      </c>
      <c r="R266">
        <v>1</v>
      </c>
    </row>
    <row r="267" spans="1:18">
      <c r="A267">
        <v>286</v>
      </c>
      <c r="B267" t="s">
        <v>26</v>
      </c>
      <c r="C267" t="s">
        <v>37</v>
      </c>
      <c r="D267" t="s">
        <v>29</v>
      </c>
      <c r="E267" t="s">
        <v>24</v>
      </c>
      <c r="F267">
        <v>3000</v>
      </c>
      <c r="G267" t="s">
        <v>9</v>
      </c>
      <c r="H267" t="s">
        <v>24</v>
      </c>
      <c r="I267" t="s">
        <v>11</v>
      </c>
      <c r="J267" t="s">
        <v>24</v>
      </c>
      <c r="K267" t="s">
        <v>24</v>
      </c>
      <c r="L267" t="s">
        <v>24</v>
      </c>
      <c r="M267" t="s">
        <v>25</v>
      </c>
      <c r="N267" t="s">
        <v>45</v>
      </c>
      <c r="O267">
        <v>2</v>
      </c>
      <c r="P267">
        <v>1</v>
      </c>
      <c r="Q267">
        <v>1</v>
      </c>
      <c r="R267">
        <v>2</v>
      </c>
    </row>
    <row r="268" spans="1:18">
      <c r="A268">
        <v>287</v>
      </c>
      <c r="B268" t="s">
        <v>26</v>
      </c>
      <c r="C268" t="s">
        <v>37</v>
      </c>
      <c r="D268" t="s">
        <v>34</v>
      </c>
      <c r="E268" t="s">
        <v>24</v>
      </c>
      <c r="F268">
        <v>4000</v>
      </c>
      <c r="G268" t="s">
        <v>9</v>
      </c>
      <c r="H268" t="s">
        <v>10</v>
      </c>
      <c r="I268" t="s">
        <v>24</v>
      </c>
      <c r="J268" t="s">
        <v>24</v>
      </c>
      <c r="K268" t="s">
        <v>13</v>
      </c>
      <c r="L268" t="s">
        <v>24</v>
      </c>
      <c r="M268" t="s">
        <v>25</v>
      </c>
      <c r="N268" t="s">
        <v>47</v>
      </c>
      <c r="O268">
        <v>1</v>
      </c>
      <c r="P268">
        <v>1</v>
      </c>
      <c r="Q268">
        <v>1</v>
      </c>
      <c r="R268">
        <v>1</v>
      </c>
    </row>
    <row r="269" spans="1:18">
      <c r="A269">
        <v>288</v>
      </c>
      <c r="B269" t="s">
        <v>26</v>
      </c>
      <c r="C269" t="s">
        <v>37</v>
      </c>
      <c r="D269" t="s">
        <v>29</v>
      </c>
      <c r="E269" t="s">
        <v>24</v>
      </c>
      <c r="F269">
        <v>3000</v>
      </c>
      <c r="G269" t="s">
        <v>9</v>
      </c>
      <c r="H269" t="s">
        <v>24</v>
      </c>
      <c r="I269" t="s">
        <v>11</v>
      </c>
      <c r="J269" t="s">
        <v>24</v>
      </c>
      <c r="K269" t="s">
        <v>24</v>
      </c>
      <c r="L269" t="s">
        <v>24</v>
      </c>
      <c r="M269" t="s">
        <v>25</v>
      </c>
      <c r="N269" t="s">
        <v>47</v>
      </c>
      <c r="O269">
        <v>1</v>
      </c>
      <c r="P269">
        <v>1</v>
      </c>
      <c r="Q269">
        <v>1</v>
      </c>
      <c r="R269">
        <v>1</v>
      </c>
    </row>
    <row r="270" spans="1:18">
      <c r="A270">
        <v>289</v>
      </c>
      <c r="B270" t="s">
        <v>26</v>
      </c>
      <c r="C270" t="s">
        <v>22</v>
      </c>
      <c r="D270" t="s">
        <v>24</v>
      </c>
      <c r="E270" t="s">
        <v>23</v>
      </c>
      <c r="F270">
        <v>5000</v>
      </c>
      <c r="G270" t="s">
        <v>24</v>
      </c>
      <c r="H270" t="s">
        <v>10</v>
      </c>
      <c r="I270" t="s">
        <v>11</v>
      </c>
      <c r="J270" t="s">
        <v>24</v>
      </c>
      <c r="K270" t="s">
        <v>24</v>
      </c>
      <c r="L270" t="s">
        <v>24</v>
      </c>
      <c r="M270" t="s">
        <v>25</v>
      </c>
      <c r="N270" t="s">
        <v>45</v>
      </c>
      <c r="O270">
        <v>1</v>
      </c>
      <c r="P270">
        <v>1</v>
      </c>
      <c r="Q270">
        <v>1</v>
      </c>
      <c r="R270">
        <v>1</v>
      </c>
    </row>
    <row r="271" spans="1:18">
      <c r="A271">
        <v>290</v>
      </c>
      <c r="B271" t="s">
        <v>26</v>
      </c>
      <c r="C271" t="s">
        <v>22</v>
      </c>
      <c r="D271" t="s">
        <v>24</v>
      </c>
      <c r="E271" t="s">
        <v>23</v>
      </c>
      <c r="F271">
        <v>5000</v>
      </c>
      <c r="G271" t="s">
        <v>24</v>
      </c>
      <c r="H271" t="s">
        <v>10</v>
      </c>
      <c r="I271" t="s">
        <v>24</v>
      </c>
      <c r="J271" t="s">
        <v>12</v>
      </c>
      <c r="K271" t="s">
        <v>13</v>
      </c>
      <c r="L271" t="s">
        <v>24</v>
      </c>
      <c r="M271" t="s">
        <v>25</v>
      </c>
      <c r="N271" t="s">
        <v>47</v>
      </c>
      <c r="O271">
        <v>1</v>
      </c>
      <c r="P271">
        <v>1</v>
      </c>
      <c r="Q271">
        <v>1</v>
      </c>
      <c r="R271">
        <v>1</v>
      </c>
    </row>
    <row r="272" spans="1:18">
      <c r="A272">
        <v>291</v>
      </c>
      <c r="B272" t="s">
        <v>21</v>
      </c>
      <c r="C272" t="s">
        <v>22</v>
      </c>
      <c r="D272" t="s">
        <v>24</v>
      </c>
      <c r="E272" t="s">
        <v>30</v>
      </c>
      <c r="F272">
        <v>5000</v>
      </c>
      <c r="G272" t="s">
        <v>24</v>
      </c>
      <c r="H272" t="s">
        <v>10</v>
      </c>
      <c r="I272" t="s">
        <v>24</v>
      </c>
      <c r="J272" t="s">
        <v>12</v>
      </c>
      <c r="K272" t="s">
        <v>13</v>
      </c>
      <c r="L272" t="s">
        <v>24</v>
      </c>
      <c r="M272" t="s">
        <v>25</v>
      </c>
      <c r="N272" t="s">
        <v>45</v>
      </c>
      <c r="O272">
        <v>1</v>
      </c>
      <c r="P272">
        <v>1</v>
      </c>
      <c r="Q272">
        <v>1</v>
      </c>
      <c r="R272">
        <v>2</v>
      </c>
    </row>
    <row r="273" spans="1:18">
      <c r="A273">
        <v>293</v>
      </c>
      <c r="B273" t="s">
        <v>26</v>
      </c>
      <c r="C273" t="s">
        <v>22</v>
      </c>
      <c r="D273" t="s">
        <v>24</v>
      </c>
      <c r="E273" t="s">
        <v>23</v>
      </c>
      <c r="F273">
        <v>5000</v>
      </c>
      <c r="G273" t="s">
        <v>24</v>
      </c>
      <c r="H273" t="s">
        <v>10</v>
      </c>
      <c r="I273" t="s">
        <v>24</v>
      </c>
      <c r="J273" t="s">
        <v>12</v>
      </c>
      <c r="K273" t="s">
        <v>13</v>
      </c>
      <c r="L273" t="s">
        <v>24</v>
      </c>
      <c r="M273" t="s">
        <v>25</v>
      </c>
      <c r="N273" t="s">
        <v>45</v>
      </c>
      <c r="O273">
        <v>1</v>
      </c>
      <c r="P273">
        <v>1</v>
      </c>
      <c r="Q273">
        <v>1</v>
      </c>
      <c r="R273">
        <v>1</v>
      </c>
    </row>
    <row r="274" spans="1:18">
      <c r="A274">
        <v>294</v>
      </c>
      <c r="B274" t="s">
        <v>26</v>
      </c>
      <c r="C274" t="s">
        <v>37</v>
      </c>
      <c r="D274" t="s">
        <v>34</v>
      </c>
      <c r="E274" t="s">
        <v>24</v>
      </c>
      <c r="F274">
        <v>4000</v>
      </c>
      <c r="G274" t="s">
        <v>24</v>
      </c>
      <c r="H274" t="s">
        <v>10</v>
      </c>
      <c r="I274" t="s">
        <v>11</v>
      </c>
      <c r="J274" t="s">
        <v>24</v>
      </c>
      <c r="K274" t="s">
        <v>24</v>
      </c>
      <c r="L274" t="s">
        <v>24</v>
      </c>
      <c r="M274" t="s">
        <v>25</v>
      </c>
      <c r="N274" t="s">
        <v>47</v>
      </c>
      <c r="O274">
        <v>1</v>
      </c>
      <c r="P274">
        <v>1</v>
      </c>
      <c r="Q274">
        <v>1</v>
      </c>
      <c r="R274">
        <v>1</v>
      </c>
    </row>
    <row r="275" spans="1:18">
      <c r="A275">
        <v>295</v>
      </c>
      <c r="B275" t="s">
        <v>26</v>
      </c>
      <c r="C275" t="s">
        <v>37</v>
      </c>
      <c r="D275" t="s">
        <v>38</v>
      </c>
      <c r="E275" t="s">
        <v>24</v>
      </c>
      <c r="F275">
        <v>3000</v>
      </c>
      <c r="G275" t="s">
        <v>9</v>
      </c>
      <c r="H275" t="s">
        <v>24</v>
      </c>
      <c r="I275" t="s">
        <v>24</v>
      </c>
      <c r="J275" t="s">
        <v>24</v>
      </c>
      <c r="K275" t="s">
        <v>13</v>
      </c>
      <c r="L275" t="s">
        <v>24</v>
      </c>
      <c r="M275" t="s">
        <v>25</v>
      </c>
      <c r="N275" t="s">
        <v>47</v>
      </c>
      <c r="O275">
        <v>1</v>
      </c>
      <c r="P275">
        <v>1</v>
      </c>
      <c r="Q275">
        <v>1</v>
      </c>
      <c r="R275">
        <v>1</v>
      </c>
    </row>
    <row r="276" spans="1:18">
      <c r="A276">
        <v>296</v>
      </c>
      <c r="B276" t="s">
        <v>26</v>
      </c>
      <c r="C276" t="s">
        <v>22</v>
      </c>
      <c r="D276" t="s">
        <v>24</v>
      </c>
      <c r="E276" t="s">
        <v>23</v>
      </c>
      <c r="F276">
        <v>5000</v>
      </c>
      <c r="G276" t="s">
        <v>24</v>
      </c>
      <c r="H276" t="s">
        <v>10</v>
      </c>
      <c r="I276" t="s">
        <v>24</v>
      </c>
      <c r="J276" t="s">
        <v>12</v>
      </c>
      <c r="K276" t="s">
        <v>13</v>
      </c>
      <c r="L276" t="s">
        <v>24</v>
      </c>
      <c r="M276" t="s">
        <v>25</v>
      </c>
      <c r="N276" t="s">
        <v>45</v>
      </c>
      <c r="O276">
        <v>1</v>
      </c>
      <c r="P276">
        <v>1</v>
      </c>
      <c r="Q276">
        <v>1</v>
      </c>
      <c r="R276">
        <v>1</v>
      </c>
    </row>
    <row r="277" spans="1:18">
      <c r="A277">
        <v>297</v>
      </c>
      <c r="B277" t="s">
        <v>26</v>
      </c>
      <c r="C277" t="s">
        <v>22</v>
      </c>
      <c r="D277" t="s">
        <v>24</v>
      </c>
      <c r="E277" t="s">
        <v>23</v>
      </c>
      <c r="F277">
        <v>6000</v>
      </c>
      <c r="G277" t="s">
        <v>24</v>
      </c>
      <c r="H277" t="s">
        <v>10</v>
      </c>
      <c r="I277" t="s">
        <v>11</v>
      </c>
      <c r="J277" t="s">
        <v>24</v>
      </c>
      <c r="K277" t="s">
        <v>24</v>
      </c>
      <c r="L277" t="s">
        <v>24</v>
      </c>
      <c r="M277" t="s">
        <v>25</v>
      </c>
      <c r="N277" t="s">
        <v>45</v>
      </c>
      <c r="O277">
        <v>1</v>
      </c>
      <c r="P277">
        <v>1</v>
      </c>
      <c r="Q277">
        <v>1</v>
      </c>
      <c r="R277">
        <v>1</v>
      </c>
    </row>
    <row r="278" spans="1:18">
      <c r="A278">
        <v>298</v>
      </c>
      <c r="B278" t="s">
        <v>21</v>
      </c>
      <c r="C278" t="s">
        <v>22</v>
      </c>
      <c r="D278" t="s">
        <v>24</v>
      </c>
      <c r="E278" t="s">
        <v>30</v>
      </c>
      <c r="F278">
        <v>5000</v>
      </c>
      <c r="G278" t="s">
        <v>24</v>
      </c>
      <c r="H278" t="s">
        <v>10</v>
      </c>
      <c r="I278" t="s">
        <v>24</v>
      </c>
      <c r="J278" t="s">
        <v>24</v>
      </c>
      <c r="K278" t="s">
        <v>13</v>
      </c>
      <c r="L278" t="s">
        <v>24</v>
      </c>
      <c r="M278" t="s">
        <v>25</v>
      </c>
      <c r="N278" t="s">
        <v>45</v>
      </c>
      <c r="O278">
        <v>1</v>
      </c>
      <c r="P278">
        <v>1</v>
      </c>
      <c r="Q278">
        <v>1</v>
      </c>
      <c r="R278">
        <v>2</v>
      </c>
    </row>
    <row r="279" spans="1:18">
      <c r="A279">
        <v>299</v>
      </c>
      <c r="B279" t="s">
        <v>26</v>
      </c>
      <c r="C279" t="s">
        <v>37</v>
      </c>
      <c r="D279" t="s">
        <v>34</v>
      </c>
      <c r="E279" t="s">
        <v>24</v>
      </c>
      <c r="F279">
        <v>4000</v>
      </c>
      <c r="G279" t="s">
        <v>9</v>
      </c>
      <c r="H279" t="s">
        <v>10</v>
      </c>
      <c r="I279" t="s">
        <v>11</v>
      </c>
      <c r="J279" t="s">
        <v>24</v>
      </c>
      <c r="K279" t="s">
        <v>24</v>
      </c>
      <c r="L279" t="s">
        <v>24</v>
      </c>
      <c r="M279" t="s">
        <v>25</v>
      </c>
      <c r="N279" t="s">
        <v>47</v>
      </c>
      <c r="O279">
        <v>1</v>
      </c>
      <c r="P279">
        <v>1</v>
      </c>
      <c r="Q279">
        <v>1</v>
      </c>
      <c r="R279">
        <v>1</v>
      </c>
    </row>
    <row r="280" spans="1:18">
      <c r="A280">
        <v>300</v>
      </c>
      <c r="B280" t="s">
        <v>26</v>
      </c>
      <c r="C280" t="s">
        <v>37</v>
      </c>
      <c r="D280" t="s">
        <v>39</v>
      </c>
      <c r="E280" t="s">
        <v>24</v>
      </c>
      <c r="F280">
        <v>3000</v>
      </c>
      <c r="G280" t="s">
        <v>9</v>
      </c>
      <c r="H280" t="s">
        <v>10</v>
      </c>
      <c r="I280" t="s">
        <v>11</v>
      </c>
      <c r="J280" t="s">
        <v>24</v>
      </c>
      <c r="K280" t="s">
        <v>24</v>
      </c>
      <c r="L280" t="s">
        <v>24</v>
      </c>
      <c r="M280" t="s">
        <v>25</v>
      </c>
      <c r="N280" t="s">
        <v>47</v>
      </c>
      <c r="O280">
        <v>1</v>
      </c>
      <c r="P280">
        <v>1</v>
      </c>
      <c r="Q280">
        <v>1</v>
      </c>
      <c r="R280">
        <v>1</v>
      </c>
    </row>
    <row r="281" spans="1:18">
      <c r="A281">
        <v>301</v>
      </c>
      <c r="B281" t="s">
        <v>26</v>
      </c>
      <c r="C281" t="s">
        <v>22</v>
      </c>
      <c r="D281" t="s">
        <v>24</v>
      </c>
      <c r="E281" t="s">
        <v>23</v>
      </c>
      <c r="F281">
        <v>6000</v>
      </c>
      <c r="G281" t="s">
        <v>24</v>
      </c>
      <c r="H281" t="s">
        <v>10</v>
      </c>
      <c r="I281" t="s">
        <v>11</v>
      </c>
      <c r="J281" t="s">
        <v>12</v>
      </c>
      <c r="K281" t="s">
        <v>24</v>
      </c>
      <c r="L281" t="s">
        <v>24</v>
      </c>
      <c r="M281" t="s">
        <v>25</v>
      </c>
      <c r="N281" t="s">
        <v>45</v>
      </c>
      <c r="O281">
        <v>1</v>
      </c>
      <c r="P281">
        <v>1</v>
      </c>
      <c r="Q281">
        <v>1</v>
      </c>
      <c r="R281">
        <v>1</v>
      </c>
    </row>
    <row r="282" spans="1:18">
      <c r="A282">
        <v>302</v>
      </c>
      <c r="B282" t="s">
        <v>26</v>
      </c>
      <c r="C282" t="s">
        <v>37</v>
      </c>
      <c r="D282" t="s">
        <v>29</v>
      </c>
      <c r="E282" t="s">
        <v>24</v>
      </c>
      <c r="F282">
        <v>4000</v>
      </c>
      <c r="G282" t="s">
        <v>24</v>
      </c>
      <c r="H282" t="s">
        <v>10</v>
      </c>
      <c r="I282" t="s">
        <v>11</v>
      </c>
      <c r="J282" t="s">
        <v>24</v>
      </c>
      <c r="K282" t="s">
        <v>24</v>
      </c>
      <c r="L282" t="s">
        <v>24</v>
      </c>
      <c r="M282" t="s">
        <v>25</v>
      </c>
      <c r="N282" t="s">
        <v>47</v>
      </c>
      <c r="O282">
        <v>1</v>
      </c>
      <c r="P282">
        <v>1</v>
      </c>
      <c r="Q282">
        <v>1</v>
      </c>
      <c r="R282">
        <v>1</v>
      </c>
    </row>
    <row r="283" spans="1:18">
      <c r="A283">
        <v>303</v>
      </c>
      <c r="B283" t="s">
        <v>26</v>
      </c>
      <c r="C283" t="s">
        <v>28</v>
      </c>
      <c r="D283" t="s">
        <v>34</v>
      </c>
      <c r="E283" t="s">
        <v>30</v>
      </c>
      <c r="F283">
        <v>5000</v>
      </c>
      <c r="G283" t="s">
        <v>24</v>
      </c>
      <c r="H283" t="s">
        <v>10</v>
      </c>
      <c r="I283" t="s">
        <v>11</v>
      </c>
      <c r="J283" t="s">
        <v>24</v>
      </c>
      <c r="K283" t="s">
        <v>24</v>
      </c>
      <c r="L283" t="s">
        <v>24</v>
      </c>
      <c r="M283" t="s">
        <v>25</v>
      </c>
      <c r="N283" t="s">
        <v>45</v>
      </c>
      <c r="O283">
        <v>1</v>
      </c>
      <c r="P283">
        <v>1</v>
      </c>
      <c r="Q283">
        <v>1</v>
      </c>
      <c r="R283">
        <v>1</v>
      </c>
    </row>
    <row r="284" spans="1:18">
      <c r="A284">
        <v>304</v>
      </c>
      <c r="B284" t="s">
        <v>26</v>
      </c>
      <c r="C284" t="s">
        <v>22</v>
      </c>
      <c r="D284" t="s">
        <v>24</v>
      </c>
      <c r="E284" t="s">
        <v>23</v>
      </c>
      <c r="F284">
        <v>6000</v>
      </c>
      <c r="G284" t="s">
        <v>9</v>
      </c>
      <c r="H284" t="s">
        <v>10</v>
      </c>
      <c r="I284" t="s">
        <v>24</v>
      </c>
      <c r="J284" t="s">
        <v>12</v>
      </c>
      <c r="K284" t="s">
        <v>24</v>
      </c>
      <c r="L284" t="s">
        <v>24</v>
      </c>
      <c r="M284" t="s">
        <v>25</v>
      </c>
      <c r="N284" t="s">
        <v>45</v>
      </c>
      <c r="O284">
        <v>2</v>
      </c>
      <c r="P284">
        <v>2</v>
      </c>
      <c r="Q284">
        <v>2</v>
      </c>
      <c r="R284">
        <v>2</v>
      </c>
    </row>
    <row r="285" spans="1:18">
      <c r="A285">
        <v>305</v>
      </c>
      <c r="B285" t="s">
        <v>21</v>
      </c>
      <c r="C285" t="s">
        <v>37</v>
      </c>
      <c r="D285" t="s">
        <v>38</v>
      </c>
      <c r="E285" t="s">
        <v>24</v>
      </c>
      <c r="F285">
        <v>4000</v>
      </c>
      <c r="G285" t="s">
        <v>9</v>
      </c>
      <c r="H285" t="s">
        <v>10</v>
      </c>
      <c r="I285" t="s">
        <v>11</v>
      </c>
      <c r="J285" t="s">
        <v>24</v>
      </c>
      <c r="K285" t="s">
        <v>24</v>
      </c>
      <c r="L285" t="s">
        <v>24</v>
      </c>
      <c r="M285" t="s">
        <v>25</v>
      </c>
      <c r="N285" t="s">
        <v>47</v>
      </c>
      <c r="O285">
        <v>1</v>
      </c>
      <c r="P285">
        <v>1</v>
      </c>
      <c r="Q285">
        <v>1</v>
      </c>
      <c r="R285">
        <v>1</v>
      </c>
    </row>
    <row r="286" spans="1:18">
      <c r="A286">
        <v>306</v>
      </c>
      <c r="B286" t="s">
        <v>26</v>
      </c>
      <c r="C286" t="s">
        <v>22</v>
      </c>
      <c r="D286" t="s">
        <v>24</v>
      </c>
      <c r="E286" t="s">
        <v>31</v>
      </c>
      <c r="F286">
        <v>5000</v>
      </c>
      <c r="G286" t="s">
        <v>24</v>
      </c>
      <c r="H286" t="s">
        <v>10</v>
      </c>
      <c r="I286" t="s">
        <v>11</v>
      </c>
      <c r="J286" t="s">
        <v>24</v>
      </c>
      <c r="K286" t="s">
        <v>13</v>
      </c>
      <c r="L286" t="s">
        <v>24</v>
      </c>
      <c r="M286" t="s">
        <v>25</v>
      </c>
      <c r="N286" t="s">
        <v>47</v>
      </c>
      <c r="O286">
        <v>1</v>
      </c>
      <c r="P286">
        <v>1</v>
      </c>
      <c r="Q286">
        <v>1</v>
      </c>
      <c r="R286">
        <v>1</v>
      </c>
    </row>
    <row r="287" spans="1:18">
      <c r="A287">
        <v>307</v>
      </c>
      <c r="B287" t="s">
        <v>26</v>
      </c>
      <c r="C287" t="s">
        <v>22</v>
      </c>
      <c r="D287" t="s">
        <v>24</v>
      </c>
      <c r="E287" t="s">
        <v>23</v>
      </c>
      <c r="F287">
        <v>5000</v>
      </c>
      <c r="G287" t="s">
        <v>24</v>
      </c>
      <c r="H287" t="s">
        <v>10</v>
      </c>
      <c r="I287" t="s">
        <v>24</v>
      </c>
      <c r="J287" t="s">
        <v>12</v>
      </c>
      <c r="K287" t="s">
        <v>24</v>
      </c>
      <c r="L287" t="s">
        <v>24</v>
      </c>
      <c r="M287" t="s">
        <v>25</v>
      </c>
      <c r="N287" t="s">
        <v>47</v>
      </c>
      <c r="O287">
        <v>1</v>
      </c>
      <c r="P287">
        <v>1</v>
      </c>
      <c r="Q287">
        <v>1</v>
      </c>
      <c r="R287">
        <v>1</v>
      </c>
    </row>
    <row r="288" spans="1:18">
      <c r="A288">
        <v>308</v>
      </c>
      <c r="B288" t="s">
        <v>26</v>
      </c>
      <c r="C288" t="s">
        <v>22</v>
      </c>
      <c r="D288" t="s">
        <v>24</v>
      </c>
      <c r="E288" t="s">
        <v>23</v>
      </c>
      <c r="F288">
        <v>6000</v>
      </c>
      <c r="G288" t="s">
        <v>24</v>
      </c>
      <c r="H288" t="s">
        <v>10</v>
      </c>
      <c r="I288" t="s">
        <v>11</v>
      </c>
      <c r="J288" t="s">
        <v>24</v>
      </c>
      <c r="K288" t="s">
        <v>24</v>
      </c>
      <c r="L288" t="s">
        <v>24</v>
      </c>
      <c r="M288" t="s">
        <v>25</v>
      </c>
      <c r="N288" t="s">
        <v>47</v>
      </c>
      <c r="O288">
        <v>1</v>
      </c>
      <c r="P288">
        <v>1</v>
      </c>
      <c r="Q288">
        <v>1</v>
      </c>
      <c r="R288">
        <v>1</v>
      </c>
    </row>
    <row r="289" spans="1:18">
      <c r="A289">
        <v>309</v>
      </c>
      <c r="B289" t="s">
        <v>21</v>
      </c>
      <c r="C289" t="s">
        <v>37</v>
      </c>
      <c r="D289" t="s">
        <v>34</v>
      </c>
      <c r="E289" t="s">
        <v>24</v>
      </c>
      <c r="F289">
        <v>4000</v>
      </c>
      <c r="G289" t="s">
        <v>9</v>
      </c>
      <c r="H289" t="s">
        <v>10</v>
      </c>
      <c r="I289" t="s">
        <v>11</v>
      </c>
      <c r="J289" t="s">
        <v>24</v>
      </c>
      <c r="K289" t="s">
        <v>24</v>
      </c>
      <c r="L289" t="s">
        <v>24</v>
      </c>
      <c r="M289" t="s">
        <v>25</v>
      </c>
      <c r="N289" t="s">
        <v>47</v>
      </c>
      <c r="O289">
        <v>1</v>
      </c>
      <c r="P289">
        <v>1</v>
      </c>
      <c r="Q289">
        <v>1</v>
      </c>
      <c r="R289">
        <v>1</v>
      </c>
    </row>
    <row r="290" spans="1:18">
      <c r="A290">
        <v>310</v>
      </c>
      <c r="B290" t="s">
        <v>26</v>
      </c>
      <c r="C290" t="s">
        <v>37</v>
      </c>
      <c r="D290" t="s">
        <v>29</v>
      </c>
      <c r="E290" t="s">
        <v>24</v>
      </c>
      <c r="F290">
        <v>3000</v>
      </c>
      <c r="G290" t="s">
        <v>9</v>
      </c>
      <c r="H290" t="s">
        <v>24</v>
      </c>
      <c r="I290" t="s">
        <v>11</v>
      </c>
      <c r="J290" t="s">
        <v>24</v>
      </c>
      <c r="K290" t="s">
        <v>24</v>
      </c>
      <c r="L290" t="s">
        <v>24</v>
      </c>
      <c r="M290" t="s">
        <v>25</v>
      </c>
      <c r="N290" t="s">
        <v>47</v>
      </c>
      <c r="O290">
        <v>2</v>
      </c>
      <c r="P290">
        <v>2</v>
      </c>
      <c r="Q290">
        <v>2</v>
      </c>
      <c r="R290">
        <v>2</v>
      </c>
    </row>
    <row r="291" spans="1:18">
      <c r="A291">
        <v>311</v>
      </c>
      <c r="B291" t="s">
        <v>26</v>
      </c>
      <c r="C291" t="s">
        <v>37</v>
      </c>
      <c r="D291" t="s">
        <v>34</v>
      </c>
      <c r="E291" t="s">
        <v>24</v>
      </c>
      <c r="F291">
        <v>4000</v>
      </c>
      <c r="G291" t="s">
        <v>24</v>
      </c>
      <c r="H291" t="s">
        <v>10</v>
      </c>
      <c r="I291" t="s">
        <v>11</v>
      </c>
      <c r="J291" t="s">
        <v>24</v>
      </c>
      <c r="K291" t="s">
        <v>24</v>
      </c>
      <c r="L291" t="s">
        <v>24</v>
      </c>
      <c r="M291" t="s">
        <v>25</v>
      </c>
      <c r="N291" t="s">
        <v>47</v>
      </c>
      <c r="O291">
        <v>1</v>
      </c>
      <c r="P291">
        <v>1</v>
      </c>
      <c r="Q291">
        <v>1</v>
      </c>
      <c r="R291">
        <v>1</v>
      </c>
    </row>
    <row r="292" spans="1:18">
      <c r="A292">
        <v>312</v>
      </c>
      <c r="B292" t="s">
        <v>26</v>
      </c>
      <c r="C292" t="s">
        <v>37</v>
      </c>
      <c r="D292" t="s">
        <v>39</v>
      </c>
      <c r="E292" t="s">
        <v>24</v>
      </c>
      <c r="F292">
        <v>4000</v>
      </c>
      <c r="G292" t="s">
        <v>9</v>
      </c>
      <c r="H292" t="s">
        <v>10</v>
      </c>
      <c r="I292" t="s">
        <v>24</v>
      </c>
      <c r="J292" t="s">
        <v>12</v>
      </c>
      <c r="K292" t="s">
        <v>24</v>
      </c>
      <c r="L292" t="s">
        <v>24</v>
      </c>
      <c r="M292" t="s">
        <v>25</v>
      </c>
      <c r="N292" t="s">
        <v>47</v>
      </c>
      <c r="O292">
        <v>1</v>
      </c>
      <c r="P292">
        <v>1</v>
      </c>
      <c r="Q292">
        <v>1</v>
      </c>
      <c r="R292">
        <v>1</v>
      </c>
    </row>
    <row r="293" spans="1:18">
      <c r="A293">
        <v>313</v>
      </c>
      <c r="B293" t="s">
        <v>26</v>
      </c>
      <c r="C293" t="s">
        <v>22</v>
      </c>
      <c r="D293" t="s">
        <v>24</v>
      </c>
      <c r="E293" t="s">
        <v>23</v>
      </c>
      <c r="F293">
        <v>5000</v>
      </c>
      <c r="G293" t="s">
        <v>24</v>
      </c>
      <c r="H293" t="s">
        <v>10</v>
      </c>
      <c r="I293" t="s">
        <v>11</v>
      </c>
      <c r="J293" t="s">
        <v>24</v>
      </c>
      <c r="K293" t="s">
        <v>24</v>
      </c>
      <c r="L293" t="s">
        <v>24</v>
      </c>
      <c r="M293" t="s">
        <v>25</v>
      </c>
      <c r="N293" t="s">
        <v>45</v>
      </c>
      <c r="O293">
        <v>2</v>
      </c>
      <c r="P293">
        <v>2</v>
      </c>
      <c r="Q293">
        <v>2</v>
      </c>
      <c r="R293">
        <v>2</v>
      </c>
    </row>
    <row r="294" spans="1:18">
      <c r="A294">
        <v>314</v>
      </c>
      <c r="B294" t="s">
        <v>26</v>
      </c>
      <c r="C294" t="s">
        <v>22</v>
      </c>
      <c r="D294" t="s">
        <v>24</v>
      </c>
      <c r="E294" t="s">
        <v>23</v>
      </c>
      <c r="F294">
        <v>5000</v>
      </c>
      <c r="G294" t="s">
        <v>24</v>
      </c>
      <c r="H294" t="s">
        <v>10</v>
      </c>
      <c r="I294" t="s">
        <v>24</v>
      </c>
      <c r="J294" t="s">
        <v>12</v>
      </c>
      <c r="K294" t="s">
        <v>24</v>
      </c>
      <c r="L294" t="s">
        <v>24</v>
      </c>
      <c r="M294" t="s">
        <v>25</v>
      </c>
      <c r="N294" t="s">
        <v>47</v>
      </c>
      <c r="O294">
        <v>1</v>
      </c>
      <c r="P294">
        <v>1</v>
      </c>
      <c r="Q294">
        <v>1</v>
      </c>
      <c r="R294">
        <v>1</v>
      </c>
    </row>
    <row r="295" spans="1:18">
      <c r="A295">
        <v>315</v>
      </c>
      <c r="B295" t="s">
        <v>26</v>
      </c>
      <c r="C295" t="s">
        <v>37</v>
      </c>
      <c r="D295" t="s">
        <v>29</v>
      </c>
      <c r="E295" t="s">
        <v>24</v>
      </c>
      <c r="F295">
        <v>4000</v>
      </c>
      <c r="G295" t="s">
        <v>24</v>
      </c>
      <c r="H295" t="s">
        <v>10</v>
      </c>
      <c r="I295" t="s">
        <v>11</v>
      </c>
      <c r="J295" t="s">
        <v>24</v>
      </c>
      <c r="K295" t="s">
        <v>24</v>
      </c>
      <c r="L295" t="s">
        <v>24</v>
      </c>
      <c r="M295" t="s">
        <v>25</v>
      </c>
      <c r="N295" t="s">
        <v>47</v>
      </c>
      <c r="O295">
        <v>1</v>
      </c>
      <c r="P295">
        <v>1</v>
      </c>
      <c r="Q295">
        <v>1</v>
      </c>
      <c r="R295">
        <v>1</v>
      </c>
    </row>
    <row r="296" spans="1:18">
      <c r="A296">
        <v>316</v>
      </c>
      <c r="B296" t="s">
        <v>21</v>
      </c>
      <c r="C296" t="s">
        <v>37</v>
      </c>
      <c r="D296" t="s">
        <v>34</v>
      </c>
      <c r="E296" t="s">
        <v>24</v>
      </c>
      <c r="F296">
        <v>4000</v>
      </c>
      <c r="G296" t="s">
        <v>24</v>
      </c>
      <c r="H296" t="s">
        <v>24</v>
      </c>
      <c r="I296" t="s">
        <v>11</v>
      </c>
      <c r="J296" t="s">
        <v>12</v>
      </c>
      <c r="K296" t="s">
        <v>24</v>
      </c>
      <c r="L296" t="s">
        <v>24</v>
      </c>
      <c r="M296" t="s">
        <v>25</v>
      </c>
      <c r="N296" t="s">
        <v>47</v>
      </c>
      <c r="O296">
        <v>1</v>
      </c>
      <c r="P296">
        <v>1</v>
      </c>
      <c r="Q296">
        <v>1</v>
      </c>
      <c r="R296">
        <v>1</v>
      </c>
    </row>
    <row r="297" spans="1:18">
      <c r="A297">
        <v>317</v>
      </c>
      <c r="B297" t="s">
        <v>26</v>
      </c>
      <c r="C297" t="s">
        <v>22</v>
      </c>
      <c r="D297" t="s">
        <v>24</v>
      </c>
      <c r="E297" t="s">
        <v>33</v>
      </c>
      <c r="F297">
        <v>6000</v>
      </c>
      <c r="G297" t="s">
        <v>24</v>
      </c>
      <c r="H297" t="s">
        <v>10</v>
      </c>
      <c r="I297" t="s">
        <v>24</v>
      </c>
      <c r="J297" t="s">
        <v>12</v>
      </c>
      <c r="K297" t="s">
        <v>24</v>
      </c>
      <c r="L297" t="s">
        <v>24</v>
      </c>
      <c r="M297" t="s">
        <v>25</v>
      </c>
      <c r="N297" t="s">
        <v>45</v>
      </c>
      <c r="O297">
        <v>1</v>
      </c>
      <c r="P297">
        <v>1</v>
      </c>
      <c r="Q297">
        <v>1</v>
      </c>
      <c r="R297">
        <v>1</v>
      </c>
    </row>
    <row r="298" spans="1:18">
      <c r="A298">
        <v>318</v>
      </c>
      <c r="B298" t="s">
        <v>26</v>
      </c>
      <c r="C298" t="s">
        <v>22</v>
      </c>
      <c r="D298" t="s">
        <v>24</v>
      </c>
      <c r="E298" t="s">
        <v>30</v>
      </c>
      <c r="F298">
        <v>5000</v>
      </c>
      <c r="G298" t="s">
        <v>24</v>
      </c>
      <c r="H298" t="s">
        <v>10</v>
      </c>
      <c r="I298" t="s">
        <v>11</v>
      </c>
      <c r="J298" t="s">
        <v>12</v>
      </c>
      <c r="K298" t="s">
        <v>24</v>
      </c>
      <c r="L298" t="s">
        <v>24</v>
      </c>
      <c r="M298" t="s">
        <v>25</v>
      </c>
      <c r="N298" t="s">
        <v>47</v>
      </c>
      <c r="O298">
        <v>1</v>
      </c>
      <c r="P298">
        <v>1</v>
      </c>
      <c r="Q298">
        <v>1</v>
      </c>
      <c r="R298">
        <v>1</v>
      </c>
    </row>
    <row r="299" spans="1:18">
      <c r="A299">
        <v>319</v>
      </c>
      <c r="B299" t="s">
        <v>26</v>
      </c>
      <c r="C299" t="s">
        <v>22</v>
      </c>
      <c r="D299" t="s">
        <v>24</v>
      </c>
      <c r="E299" t="s">
        <v>23</v>
      </c>
      <c r="F299">
        <v>5000</v>
      </c>
      <c r="G299" t="s">
        <v>24</v>
      </c>
      <c r="H299" t="s">
        <v>10</v>
      </c>
      <c r="I299" t="s">
        <v>24</v>
      </c>
      <c r="J299" t="s">
        <v>12</v>
      </c>
      <c r="K299" t="s">
        <v>13</v>
      </c>
      <c r="L299" t="s">
        <v>24</v>
      </c>
      <c r="M299" t="s">
        <v>25</v>
      </c>
      <c r="N299" t="s">
        <v>47</v>
      </c>
      <c r="O299">
        <v>1</v>
      </c>
      <c r="P299">
        <v>1</v>
      </c>
      <c r="Q299">
        <v>1</v>
      </c>
      <c r="R299">
        <v>1</v>
      </c>
    </row>
    <row r="300" spans="1:18">
      <c r="A300">
        <v>320</v>
      </c>
      <c r="B300" t="s">
        <v>26</v>
      </c>
      <c r="C300" t="s">
        <v>37</v>
      </c>
      <c r="D300" t="s">
        <v>39</v>
      </c>
      <c r="E300" t="s">
        <v>24</v>
      </c>
      <c r="F300">
        <v>4000</v>
      </c>
      <c r="G300" t="s">
        <v>9</v>
      </c>
      <c r="H300" t="s">
        <v>10</v>
      </c>
      <c r="I300" t="s">
        <v>24</v>
      </c>
      <c r="J300" t="s">
        <v>24</v>
      </c>
      <c r="K300" t="s">
        <v>13</v>
      </c>
      <c r="L300" t="s">
        <v>24</v>
      </c>
      <c r="M300" t="s">
        <v>25</v>
      </c>
      <c r="N300" t="s">
        <v>47</v>
      </c>
      <c r="O300">
        <v>2</v>
      </c>
      <c r="P300">
        <v>2</v>
      </c>
      <c r="Q300">
        <v>2</v>
      </c>
      <c r="R300">
        <v>2</v>
      </c>
    </row>
    <row r="301" spans="1:18">
      <c r="A301">
        <v>321</v>
      </c>
      <c r="B301" t="s">
        <v>26</v>
      </c>
      <c r="C301" t="s">
        <v>22</v>
      </c>
      <c r="D301" t="s">
        <v>24</v>
      </c>
      <c r="E301" t="s">
        <v>23</v>
      </c>
      <c r="F301">
        <v>5000</v>
      </c>
      <c r="G301" t="s">
        <v>24</v>
      </c>
      <c r="H301" t="s">
        <v>10</v>
      </c>
      <c r="I301" t="s">
        <v>11</v>
      </c>
      <c r="J301" t="s">
        <v>24</v>
      </c>
      <c r="K301" t="s">
        <v>24</v>
      </c>
      <c r="L301" t="s">
        <v>24</v>
      </c>
      <c r="M301" t="s">
        <v>25</v>
      </c>
      <c r="N301" t="s">
        <v>47</v>
      </c>
      <c r="O301">
        <v>1</v>
      </c>
      <c r="P301">
        <v>1</v>
      </c>
      <c r="Q301">
        <v>1</v>
      </c>
      <c r="R301">
        <v>1</v>
      </c>
    </row>
    <row r="302" spans="1:18">
      <c r="A302">
        <v>322</v>
      </c>
      <c r="B302" t="s">
        <v>26</v>
      </c>
      <c r="C302" t="s">
        <v>22</v>
      </c>
      <c r="D302" t="s">
        <v>24</v>
      </c>
      <c r="E302" t="s">
        <v>31</v>
      </c>
      <c r="F302">
        <v>5000</v>
      </c>
      <c r="G302" t="s">
        <v>24</v>
      </c>
      <c r="H302" t="s">
        <v>10</v>
      </c>
      <c r="I302" t="s">
        <v>24</v>
      </c>
      <c r="J302" t="s">
        <v>24</v>
      </c>
      <c r="K302" t="s">
        <v>24</v>
      </c>
      <c r="L302" t="s">
        <v>24</v>
      </c>
      <c r="M302" t="s">
        <v>25</v>
      </c>
      <c r="N302" t="s">
        <v>47</v>
      </c>
      <c r="O302">
        <v>1</v>
      </c>
      <c r="P302">
        <v>1</v>
      </c>
      <c r="Q302">
        <v>1</v>
      </c>
      <c r="R302">
        <v>1</v>
      </c>
    </row>
    <row r="303" spans="1:18">
      <c r="A303">
        <v>323</v>
      </c>
      <c r="B303" t="s">
        <v>26</v>
      </c>
      <c r="C303" t="s">
        <v>37</v>
      </c>
      <c r="D303" t="s">
        <v>39</v>
      </c>
      <c r="E303" t="s">
        <v>24</v>
      </c>
      <c r="F303">
        <v>3000</v>
      </c>
      <c r="G303" t="s">
        <v>24</v>
      </c>
      <c r="H303" t="s">
        <v>10</v>
      </c>
      <c r="I303" t="s">
        <v>24</v>
      </c>
      <c r="J303" t="s">
        <v>24</v>
      </c>
      <c r="K303" t="s">
        <v>24</v>
      </c>
      <c r="L303" t="s">
        <v>24</v>
      </c>
      <c r="M303" t="s">
        <v>25</v>
      </c>
      <c r="N303" t="s">
        <v>47</v>
      </c>
      <c r="O303">
        <v>1</v>
      </c>
      <c r="P303">
        <v>1</v>
      </c>
      <c r="Q303">
        <v>1</v>
      </c>
      <c r="R303">
        <v>1</v>
      </c>
    </row>
    <row r="304" spans="1:18">
      <c r="A304">
        <v>324</v>
      </c>
      <c r="B304" t="s">
        <v>26</v>
      </c>
      <c r="C304" t="s">
        <v>37</v>
      </c>
      <c r="D304" t="s">
        <v>29</v>
      </c>
      <c r="E304" t="s">
        <v>24</v>
      </c>
      <c r="F304">
        <v>3000</v>
      </c>
      <c r="G304" t="s">
        <v>24</v>
      </c>
      <c r="H304" t="s">
        <v>10</v>
      </c>
      <c r="I304" t="s">
        <v>11</v>
      </c>
      <c r="J304" t="s">
        <v>24</v>
      </c>
      <c r="K304" t="s">
        <v>24</v>
      </c>
      <c r="L304" t="s">
        <v>24</v>
      </c>
      <c r="M304" t="s">
        <v>25</v>
      </c>
      <c r="N304" t="s">
        <v>47</v>
      </c>
      <c r="O304">
        <v>1</v>
      </c>
      <c r="P304">
        <v>1</v>
      </c>
      <c r="Q304">
        <v>1</v>
      </c>
      <c r="R304">
        <v>1</v>
      </c>
    </row>
    <row r="305" spans="1:18">
      <c r="A305">
        <v>326</v>
      </c>
      <c r="B305" t="s">
        <v>26</v>
      </c>
      <c r="C305" t="s">
        <v>22</v>
      </c>
      <c r="D305" t="s">
        <v>24</v>
      </c>
      <c r="E305" t="s">
        <v>23</v>
      </c>
      <c r="F305">
        <v>5000</v>
      </c>
      <c r="G305" t="s">
        <v>24</v>
      </c>
      <c r="H305" t="s">
        <v>10</v>
      </c>
      <c r="I305" t="s">
        <v>24</v>
      </c>
      <c r="J305" t="s">
        <v>12</v>
      </c>
      <c r="K305" t="s">
        <v>24</v>
      </c>
      <c r="L305" t="s">
        <v>24</v>
      </c>
      <c r="M305" t="s">
        <v>25</v>
      </c>
      <c r="N305" t="s">
        <v>47</v>
      </c>
      <c r="O305">
        <v>1</v>
      </c>
      <c r="P305">
        <v>1</v>
      </c>
      <c r="Q305">
        <v>1</v>
      </c>
      <c r="R305">
        <v>1</v>
      </c>
    </row>
    <row r="306" spans="1:18">
      <c r="A306">
        <v>327</v>
      </c>
      <c r="B306" t="s">
        <v>26</v>
      </c>
      <c r="C306" t="s">
        <v>22</v>
      </c>
      <c r="D306" t="s">
        <v>24</v>
      </c>
      <c r="E306" t="s">
        <v>31</v>
      </c>
      <c r="F306">
        <v>5000</v>
      </c>
      <c r="G306" t="s">
        <v>24</v>
      </c>
      <c r="H306" t="s">
        <v>10</v>
      </c>
      <c r="I306" t="s">
        <v>11</v>
      </c>
      <c r="J306" t="s">
        <v>24</v>
      </c>
      <c r="K306" t="s">
        <v>24</v>
      </c>
      <c r="L306" t="s">
        <v>24</v>
      </c>
      <c r="M306" t="s">
        <v>25</v>
      </c>
      <c r="N306" t="s">
        <v>47</v>
      </c>
      <c r="O306">
        <v>1</v>
      </c>
      <c r="P306">
        <v>1</v>
      </c>
      <c r="Q306">
        <v>1</v>
      </c>
      <c r="R306">
        <v>1</v>
      </c>
    </row>
    <row r="307" spans="1:18">
      <c r="A307">
        <v>328</v>
      </c>
      <c r="B307" t="s">
        <v>26</v>
      </c>
      <c r="C307" t="s">
        <v>37</v>
      </c>
      <c r="D307" t="s">
        <v>39</v>
      </c>
      <c r="E307" t="s">
        <v>24</v>
      </c>
      <c r="F307">
        <v>3000</v>
      </c>
      <c r="G307" t="s">
        <v>24</v>
      </c>
      <c r="H307" t="s">
        <v>10</v>
      </c>
      <c r="I307" t="s">
        <v>24</v>
      </c>
      <c r="J307" t="s">
        <v>24</v>
      </c>
      <c r="K307" t="s">
        <v>13</v>
      </c>
      <c r="L307" t="s">
        <v>24</v>
      </c>
      <c r="M307" t="s">
        <v>25</v>
      </c>
      <c r="N307" t="s">
        <v>45</v>
      </c>
      <c r="O307">
        <v>1</v>
      </c>
      <c r="P307">
        <v>1</v>
      </c>
      <c r="Q307">
        <v>1</v>
      </c>
      <c r="R307">
        <v>1</v>
      </c>
    </row>
    <row r="308" spans="1:18">
      <c r="A308">
        <v>329</v>
      </c>
      <c r="B308" t="s">
        <v>26</v>
      </c>
      <c r="C308" t="s">
        <v>22</v>
      </c>
      <c r="D308" t="s">
        <v>24</v>
      </c>
      <c r="E308" t="s">
        <v>23</v>
      </c>
      <c r="F308">
        <v>5000</v>
      </c>
      <c r="G308" t="s">
        <v>24</v>
      </c>
      <c r="H308" t="s">
        <v>10</v>
      </c>
      <c r="I308" t="s">
        <v>24</v>
      </c>
      <c r="J308" t="s">
        <v>12</v>
      </c>
      <c r="K308" t="s">
        <v>24</v>
      </c>
      <c r="L308" t="s">
        <v>24</v>
      </c>
      <c r="M308" t="s">
        <v>25</v>
      </c>
      <c r="N308" t="s">
        <v>47</v>
      </c>
      <c r="O308">
        <v>2</v>
      </c>
      <c r="P308">
        <v>2</v>
      </c>
      <c r="Q308">
        <v>2</v>
      </c>
      <c r="R308">
        <v>2</v>
      </c>
    </row>
    <row r="309" spans="1:18">
      <c r="A309">
        <v>330</v>
      </c>
      <c r="B309" t="s">
        <v>26</v>
      </c>
      <c r="C309" t="s">
        <v>37</v>
      </c>
      <c r="D309" t="s">
        <v>34</v>
      </c>
      <c r="E309" t="s">
        <v>24</v>
      </c>
      <c r="F309">
        <v>4000</v>
      </c>
      <c r="G309" t="s">
        <v>24</v>
      </c>
      <c r="H309" t="s">
        <v>10</v>
      </c>
      <c r="I309" t="s">
        <v>11</v>
      </c>
      <c r="J309" t="s">
        <v>24</v>
      </c>
      <c r="K309" t="s">
        <v>24</v>
      </c>
      <c r="L309" t="s">
        <v>24</v>
      </c>
      <c r="M309" t="s">
        <v>25</v>
      </c>
      <c r="N309" t="s">
        <v>47</v>
      </c>
      <c r="O309">
        <v>1</v>
      </c>
      <c r="P309">
        <v>1</v>
      </c>
      <c r="Q309">
        <v>1</v>
      </c>
      <c r="R309">
        <v>1</v>
      </c>
    </row>
    <row r="310" spans="1:18">
      <c r="A310">
        <v>331</v>
      </c>
      <c r="B310" t="s">
        <v>26</v>
      </c>
      <c r="C310" t="s">
        <v>22</v>
      </c>
      <c r="D310" t="s">
        <v>24</v>
      </c>
      <c r="E310" t="s">
        <v>31</v>
      </c>
      <c r="F310">
        <v>5000</v>
      </c>
      <c r="G310" t="s">
        <v>24</v>
      </c>
      <c r="H310" t="s">
        <v>10</v>
      </c>
      <c r="I310" t="s">
        <v>24</v>
      </c>
      <c r="J310" t="s">
        <v>24</v>
      </c>
      <c r="K310" t="s">
        <v>24</v>
      </c>
      <c r="L310" t="s">
        <v>24</v>
      </c>
      <c r="M310" t="s">
        <v>25</v>
      </c>
      <c r="N310" t="s">
        <v>45</v>
      </c>
      <c r="O310">
        <v>2</v>
      </c>
      <c r="P310">
        <v>2</v>
      </c>
      <c r="Q310">
        <v>2</v>
      </c>
      <c r="R310">
        <v>2</v>
      </c>
    </row>
    <row r="311" spans="1:18">
      <c r="A311">
        <v>332</v>
      </c>
      <c r="B311" t="s">
        <v>26</v>
      </c>
      <c r="C311" t="s">
        <v>37</v>
      </c>
      <c r="D311" t="s">
        <v>34</v>
      </c>
      <c r="E311" t="s">
        <v>24</v>
      </c>
      <c r="F311">
        <v>4000</v>
      </c>
      <c r="G311" t="s">
        <v>24</v>
      </c>
      <c r="H311" t="s">
        <v>10</v>
      </c>
      <c r="I311" t="s">
        <v>24</v>
      </c>
      <c r="J311" t="s">
        <v>24</v>
      </c>
      <c r="K311" t="s">
        <v>24</v>
      </c>
      <c r="L311" t="s">
        <v>24</v>
      </c>
      <c r="M311" t="s">
        <v>25</v>
      </c>
      <c r="N311" t="s">
        <v>47</v>
      </c>
      <c r="O311">
        <v>1</v>
      </c>
      <c r="P311">
        <v>1</v>
      </c>
      <c r="Q311">
        <v>1</v>
      </c>
      <c r="R311">
        <v>1</v>
      </c>
    </row>
    <row r="312" spans="1:18">
      <c r="A312">
        <v>333</v>
      </c>
      <c r="B312" t="s">
        <v>26</v>
      </c>
      <c r="C312" t="s">
        <v>22</v>
      </c>
      <c r="D312" t="s">
        <v>24</v>
      </c>
      <c r="E312" t="s">
        <v>31</v>
      </c>
      <c r="F312">
        <v>4000</v>
      </c>
      <c r="G312" t="s">
        <v>24</v>
      </c>
      <c r="H312" t="s">
        <v>10</v>
      </c>
      <c r="I312" t="s">
        <v>11</v>
      </c>
      <c r="J312" t="s">
        <v>24</v>
      </c>
      <c r="K312" t="s">
        <v>24</v>
      </c>
      <c r="L312" t="s">
        <v>24</v>
      </c>
      <c r="M312" t="s">
        <v>25</v>
      </c>
      <c r="N312" t="s">
        <v>47</v>
      </c>
      <c r="O312">
        <v>1</v>
      </c>
      <c r="P312">
        <v>1</v>
      </c>
      <c r="Q312">
        <v>1</v>
      </c>
      <c r="R312">
        <v>1</v>
      </c>
    </row>
    <row r="313" spans="1:18">
      <c r="A313">
        <v>334</v>
      </c>
      <c r="B313" t="s">
        <v>26</v>
      </c>
      <c r="C313" t="s">
        <v>22</v>
      </c>
      <c r="D313" t="s">
        <v>24</v>
      </c>
      <c r="E313" t="s">
        <v>23</v>
      </c>
      <c r="F313">
        <v>5000</v>
      </c>
      <c r="G313" t="s">
        <v>24</v>
      </c>
      <c r="H313" t="s">
        <v>10</v>
      </c>
      <c r="I313" t="s">
        <v>24</v>
      </c>
      <c r="J313" t="s">
        <v>24</v>
      </c>
      <c r="K313" t="s">
        <v>13</v>
      </c>
      <c r="L313" t="s">
        <v>24</v>
      </c>
      <c r="M313" t="s">
        <v>25</v>
      </c>
      <c r="N313" t="s">
        <v>47</v>
      </c>
      <c r="O313">
        <v>1</v>
      </c>
      <c r="P313">
        <v>1</v>
      </c>
      <c r="Q313">
        <v>2</v>
      </c>
      <c r="R313">
        <v>1</v>
      </c>
    </row>
    <row r="314" spans="1:18">
      <c r="A314">
        <v>335</v>
      </c>
      <c r="B314" t="s">
        <v>26</v>
      </c>
      <c r="C314" t="s">
        <v>22</v>
      </c>
      <c r="D314" t="s">
        <v>24</v>
      </c>
      <c r="E314" t="s">
        <v>23</v>
      </c>
      <c r="F314">
        <v>5000</v>
      </c>
      <c r="G314" t="s">
        <v>24</v>
      </c>
      <c r="H314" t="s">
        <v>10</v>
      </c>
      <c r="I314" t="s">
        <v>24</v>
      </c>
      <c r="J314" t="s">
        <v>24</v>
      </c>
      <c r="K314" t="s">
        <v>24</v>
      </c>
      <c r="L314" t="s">
        <v>24</v>
      </c>
      <c r="M314" t="s">
        <v>25</v>
      </c>
      <c r="N314" t="s">
        <v>45</v>
      </c>
      <c r="O314">
        <v>1</v>
      </c>
      <c r="P314">
        <v>1</v>
      </c>
      <c r="Q314">
        <v>1</v>
      </c>
      <c r="R314">
        <v>1</v>
      </c>
    </row>
    <row r="315" spans="1:18">
      <c r="A315">
        <v>337</v>
      </c>
      <c r="B315" t="s">
        <v>26</v>
      </c>
      <c r="C315" t="s">
        <v>37</v>
      </c>
      <c r="D315" t="s">
        <v>39</v>
      </c>
      <c r="E315" t="s">
        <v>33</v>
      </c>
      <c r="F315">
        <v>3000</v>
      </c>
      <c r="G315" t="s">
        <v>24</v>
      </c>
      <c r="H315" t="s">
        <v>10</v>
      </c>
      <c r="I315" t="s">
        <v>11</v>
      </c>
      <c r="J315" t="s">
        <v>24</v>
      </c>
      <c r="K315" t="s">
        <v>24</v>
      </c>
      <c r="L315" t="s">
        <v>24</v>
      </c>
      <c r="M315" t="s">
        <v>25</v>
      </c>
      <c r="N315" t="s">
        <v>47</v>
      </c>
      <c r="O315">
        <v>1</v>
      </c>
      <c r="P315">
        <v>1</v>
      </c>
      <c r="Q315">
        <v>1</v>
      </c>
      <c r="R315">
        <v>1</v>
      </c>
    </row>
    <row r="316" spans="1:18">
      <c r="A316">
        <v>338</v>
      </c>
      <c r="B316" t="s">
        <v>21</v>
      </c>
      <c r="C316" t="s">
        <v>22</v>
      </c>
      <c r="D316" t="s">
        <v>24</v>
      </c>
      <c r="E316" t="s">
        <v>23</v>
      </c>
      <c r="F316">
        <v>5000</v>
      </c>
      <c r="G316" t="s">
        <v>24</v>
      </c>
      <c r="H316" t="s">
        <v>10</v>
      </c>
      <c r="I316" t="s">
        <v>24</v>
      </c>
      <c r="J316" t="s">
        <v>24</v>
      </c>
      <c r="K316" t="s">
        <v>24</v>
      </c>
      <c r="L316" t="s">
        <v>24</v>
      </c>
      <c r="M316" t="s">
        <v>25</v>
      </c>
      <c r="N316" t="s">
        <v>45</v>
      </c>
      <c r="O316">
        <v>2</v>
      </c>
      <c r="P316">
        <v>2</v>
      </c>
      <c r="Q316">
        <v>2</v>
      </c>
      <c r="R316">
        <v>2</v>
      </c>
    </row>
    <row r="317" spans="1:18">
      <c r="A317">
        <v>339</v>
      </c>
      <c r="B317" t="s">
        <v>26</v>
      </c>
      <c r="C317" t="s">
        <v>37</v>
      </c>
      <c r="D317" t="s">
        <v>34</v>
      </c>
      <c r="E317" t="s">
        <v>24</v>
      </c>
      <c r="F317">
        <v>4000</v>
      </c>
      <c r="G317" t="s">
        <v>24</v>
      </c>
      <c r="H317" t="s">
        <v>10</v>
      </c>
      <c r="I317" t="s">
        <v>24</v>
      </c>
      <c r="J317" t="s">
        <v>24</v>
      </c>
      <c r="K317" t="s">
        <v>13</v>
      </c>
      <c r="L317" t="s">
        <v>24</v>
      </c>
      <c r="M317" t="s">
        <v>25</v>
      </c>
      <c r="N317" t="s">
        <v>45</v>
      </c>
      <c r="O317">
        <v>1</v>
      </c>
      <c r="P317">
        <v>1</v>
      </c>
      <c r="Q317">
        <v>1</v>
      </c>
      <c r="R317">
        <v>1</v>
      </c>
    </row>
    <row r="318" spans="1:18">
      <c r="A318">
        <v>341</v>
      </c>
      <c r="B318" t="s">
        <v>26</v>
      </c>
      <c r="C318" t="s">
        <v>22</v>
      </c>
      <c r="D318" t="s">
        <v>24</v>
      </c>
      <c r="E318" t="s">
        <v>23</v>
      </c>
      <c r="F318">
        <v>5000</v>
      </c>
      <c r="G318" t="s">
        <v>24</v>
      </c>
      <c r="H318" t="s">
        <v>10</v>
      </c>
      <c r="I318" t="s">
        <v>11</v>
      </c>
      <c r="J318" t="s">
        <v>24</v>
      </c>
      <c r="K318" t="s">
        <v>24</v>
      </c>
      <c r="L318" t="s">
        <v>24</v>
      </c>
      <c r="M318" t="s">
        <v>25</v>
      </c>
      <c r="N318" t="s">
        <v>45</v>
      </c>
      <c r="O318">
        <v>1</v>
      </c>
      <c r="P318">
        <v>1</v>
      </c>
      <c r="Q318">
        <v>1</v>
      </c>
      <c r="R318">
        <v>1</v>
      </c>
    </row>
    <row r="319" spans="1:18">
      <c r="A319">
        <v>343</v>
      </c>
      <c r="B319" t="s">
        <v>26</v>
      </c>
      <c r="C319" t="s">
        <v>22</v>
      </c>
      <c r="D319" t="s">
        <v>24</v>
      </c>
      <c r="E319" t="s">
        <v>23</v>
      </c>
      <c r="F319">
        <v>6000</v>
      </c>
      <c r="G319" t="s">
        <v>24</v>
      </c>
      <c r="H319" t="s">
        <v>10</v>
      </c>
      <c r="I319" t="s">
        <v>24</v>
      </c>
      <c r="J319" t="s">
        <v>24</v>
      </c>
      <c r="K319" t="s">
        <v>24</v>
      </c>
      <c r="L319" t="s">
        <v>24</v>
      </c>
      <c r="M319" t="s">
        <v>25</v>
      </c>
      <c r="N319" t="s">
        <v>48</v>
      </c>
      <c r="O319">
        <v>1</v>
      </c>
      <c r="P319">
        <v>1</v>
      </c>
      <c r="Q319">
        <v>1</v>
      </c>
      <c r="R319">
        <v>1</v>
      </c>
    </row>
    <row r="320" spans="1:18">
      <c r="A320">
        <v>344</v>
      </c>
      <c r="B320" t="s">
        <v>26</v>
      </c>
      <c r="C320" t="s">
        <v>22</v>
      </c>
      <c r="D320" t="s">
        <v>24</v>
      </c>
      <c r="E320" t="s">
        <v>23</v>
      </c>
      <c r="F320">
        <v>5000</v>
      </c>
      <c r="G320" t="s">
        <v>24</v>
      </c>
      <c r="H320" t="s">
        <v>10</v>
      </c>
      <c r="I320" t="s">
        <v>24</v>
      </c>
      <c r="J320" t="s">
        <v>12</v>
      </c>
      <c r="K320" t="s">
        <v>24</v>
      </c>
      <c r="L320" t="s">
        <v>24</v>
      </c>
      <c r="M320" t="s">
        <v>25</v>
      </c>
      <c r="N320" t="s">
        <v>45</v>
      </c>
      <c r="O320">
        <v>1</v>
      </c>
      <c r="P320">
        <v>1</v>
      </c>
      <c r="Q320">
        <v>1</v>
      </c>
      <c r="R320">
        <v>1</v>
      </c>
    </row>
    <row r="321" spans="1:18">
      <c r="A321">
        <v>345</v>
      </c>
      <c r="B321" t="s">
        <v>26</v>
      </c>
      <c r="C321" t="s">
        <v>37</v>
      </c>
      <c r="D321" t="s">
        <v>34</v>
      </c>
      <c r="E321" t="s">
        <v>24</v>
      </c>
      <c r="F321">
        <v>4000</v>
      </c>
      <c r="G321" t="s">
        <v>9</v>
      </c>
      <c r="H321" t="s">
        <v>24</v>
      </c>
      <c r="I321" t="s">
        <v>11</v>
      </c>
      <c r="J321" t="s">
        <v>24</v>
      </c>
      <c r="K321" t="s">
        <v>24</v>
      </c>
      <c r="L321" t="s">
        <v>24</v>
      </c>
      <c r="M321" t="s">
        <v>25</v>
      </c>
      <c r="N321" t="s">
        <v>47</v>
      </c>
      <c r="O321">
        <v>2</v>
      </c>
      <c r="P321">
        <v>2</v>
      </c>
      <c r="Q321">
        <v>2</v>
      </c>
      <c r="R321">
        <v>2</v>
      </c>
    </row>
    <row r="322" spans="1:18">
      <c r="A322">
        <v>346</v>
      </c>
      <c r="B322" t="s">
        <v>26</v>
      </c>
      <c r="C322" t="s">
        <v>22</v>
      </c>
      <c r="D322" t="s">
        <v>24</v>
      </c>
      <c r="E322" t="s">
        <v>31</v>
      </c>
      <c r="F322">
        <v>5000</v>
      </c>
      <c r="G322" t="s">
        <v>24</v>
      </c>
      <c r="H322" t="s">
        <v>10</v>
      </c>
      <c r="I322" t="s">
        <v>24</v>
      </c>
      <c r="J322" t="s">
        <v>24</v>
      </c>
      <c r="K322" t="s">
        <v>24</v>
      </c>
      <c r="L322" t="s">
        <v>24</v>
      </c>
      <c r="M322" t="s">
        <v>25</v>
      </c>
      <c r="N322" t="s">
        <v>45</v>
      </c>
      <c r="O322">
        <v>1</v>
      </c>
      <c r="P322">
        <v>1</v>
      </c>
      <c r="Q322">
        <v>2</v>
      </c>
      <c r="R322">
        <v>1</v>
      </c>
    </row>
    <row r="323" spans="1:18">
      <c r="A323">
        <v>347</v>
      </c>
      <c r="B323" t="s">
        <v>26</v>
      </c>
      <c r="C323" t="s">
        <v>37</v>
      </c>
      <c r="D323" t="s">
        <v>39</v>
      </c>
      <c r="E323" t="s">
        <v>24</v>
      </c>
      <c r="F323">
        <v>4000</v>
      </c>
      <c r="G323" t="s">
        <v>24</v>
      </c>
      <c r="H323" t="s">
        <v>10</v>
      </c>
      <c r="I323" t="s">
        <v>24</v>
      </c>
      <c r="J323" t="s">
        <v>24</v>
      </c>
      <c r="K323" t="s">
        <v>24</v>
      </c>
      <c r="L323" t="s">
        <v>24</v>
      </c>
      <c r="M323" t="s">
        <v>25</v>
      </c>
      <c r="N323" t="s">
        <v>47</v>
      </c>
      <c r="O323">
        <v>1</v>
      </c>
      <c r="P323">
        <v>1</v>
      </c>
      <c r="Q323">
        <v>1</v>
      </c>
      <c r="R323">
        <v>1</v>
      </c>
    </row>
    <row r="324" spans="1:18">
      <c r="A324">
        <v>348</v>
      </c>
      <c r="B324" t="s">
        <v>26</v>
      </c>
      <c r="C324" t="s">
        <v>22</v>
      </c>
      <c r="D324" t="s">
        <v>24</v>
      </c>
      <c r="E324" t="s">
        <v>23</v>
      </c>
      <c r="F324">
        <v>5000</v>
      </c>
      <c r="G324" t="s">
        <v>24</v>
      </c>
      <c r="H324" t="s">
        <v>10</v>
      </c>
      <c r="I324" t="s">
        <v>11</v>
      </c>
      <c r="J324" t="s">
        <v>24</v>
      </c>
      <c r="K324" t="s">
        <v>24</v>
      </c>
      <c r="L324" t="s">
        <v>24</v>
      </c>
      <c r="M324" t="s">
        <v>25</v>
      </c>
      <c r="N324" t="s">
        <v>45</v>
      </c>
      <c r="O324">
        <v>1</v>
      </c>
      <c r="P324">
        <v>1</v>
      </c>
      <c r="Q324">
        <v>1</v>
      </c>
      <c r="R324">
        <v>1</v>
      </c>
    </row>
    <row r="325" spans="1:18">
      <c r="A325">
        <v>349</v>
      </c>
      <c r="B325" t="s">
        <v>26</v>
      </c>
      <c r="C325" t="s">
        <v>37</v>
      </c>
      <c r="D325" t="s">
        <v>39</v>
      </c>
      <c r="E325" t="s">
        <v>24</v>
      </c>
      <c r="F325">
        <v>4000</v>
      </c>
      <c r="G325" t="s">
        <v>24</v>
      </c>
      <c r="H325" t="s">
        <v>10</v>
      </c>
      <c r="I325" t="s">
        <v>11</v>
      </c>
      <c r="J325" t="s">
        <v>24</v>
      </c>
      <c r="K325" t="s">
        <v>24</v>
      </c>
      <c r="L325" t="s">
        <v>24</v>
      </c>
      <c r="M325" t="s">
        <v>25</v>
      </c>
      <c r="N325" t="s">
        <v>47</v>
      </c>
      <c r="O325">
        <v>1</v>
      </c>
      <c r="P325">
        <v>1</v>
      </c>
      <c r="Q325">
        <v>1</v>
      </c>
      <c r="R325">
        <v>1</v>
      </c>
    </row>
    <row r="326" spans="1:18">
      <c r="A326">
        <v>350</v>
      </c>
      <c r="B326" t="s">
        <v>26</v>
      </c>
      <c r="C326" t="s">
        <v>37</v>
      </c>
      <c r="D326" t="s">
        <v>34</v>
      </c>
      <c r="E326" t="s">
        <v>24</v>
      </c>
      <c r="F326">
        <v>4000</v>
      </c>
      <c r="G326" t="s">
        <v>24</v>
      </c>
      <c r="H326" t="s">
        <v>10</v>
      </c>
      <c r="I326" t="s">
        <v>24</v>
      </c>
      <c r="J326" t="s">
        <v>24</v>
      </c>
      <c r="K326" t="s">
        <v>24</v>
      </c>
      <c r="L326" t="s">
        <v>24</v>
      </c>
      <c r="M326" t="s">
        <v>25</v>
      </c>
      <c r="N326" t="s">
        <v>47</v>
      </c>
      <c r="O326">
        <v>1</v>
      </c>
      <c r="P326">
        <v>1</v>
      </c>
      <c r="Q326">
        <v>1</v>
      </c>
      <c r="R326">
        <v>1</v>
      </c>
    </row>
    <row r="327" spans="1:18">
      <c r="A327">
        <v>352</v>
      </c>
      <c r="B327" t="s">
        <v>26</v>
      </c>
      <c r="C327" t="s">
        <v>37</v>
      </c>
      <c r="D327" t="s">
        <v>39</v>
      </c>
      <c r="E327" t="s">
        <v>24</v>
      </c>
      <c r="F327">
        <v>2500</v>
      </c>
      <c r="G327" t="s">
        <v>9</v>
      </c>
      <c r="H327" t="s">
        <v>10</v>
      </c>
      <c r="I327" t="s">
        <v>24</v>
      </c>
      <c r="J327" t="s">
        <v>24</v>
      </c>
      <c r="K327" t="s">
        <v>24</v>
      </c>
      <c r="L327" t="s">
        <v>24</v>
      </c>
      <c r="M327" t="s">
        <v>25</v>
      </c>
      <c r="N327" t="s">
        <v>47</v>
      </c>
      <c r="O327">
        <v>1</v>
      </c>
      <c r="P327">
        <v>1</v>
      </c>
      <c r="Q327">
        <v>1</v>
      </c>
      <c r="R327">
        <v>1</v>
      </c>
    </row>
    <row r="328" spans="1:18">
      <c r="A328">
        <v>353</v>
      </c>
      <c r="B328" t="s">
        <v>26</v>
      </c>
      <c r="C328" t="s">
        <v>22</v>
      </c>
      <c r="D328" t="s">
        <v>24</v>
      </c>
      <c r="E328" t="s">
        <v>31</v>
      </c>
      <c r="F328">
        <v>5000</v>
      </c>
      <c r="G328" t="s">
        <v>24</v>
      </c>
      <c r="H328" t="s">
        <v>10</v>
      </c>
      <c r="I328" t="s">
        <v>24</v>
      </c>
      <c r="J328" t="s">
        <v>24</v>
      </c>
      <c r="K328" t="s">
        <v>24</v>
      </c>
      <c r="L328" t="s">
        <v>24</v>
      </c>
      <c r="M328" t="s">
        <v>25</v>
      </c>
      <c r="N328" t="s">
        <v>45</v>
      </c>
      <c r="O328">
        <v>2</v>
      </c>
      <c r="P328">
        <v>2</v>
      </c>
      <c r="Q328">
        <v>2</v>
      </c>
      <c r="R328">
        <v>2</v>
      </c>
    </row>
    <row r="329" spans="1:18">
      <c r="A329">
        <v>354</v>
      </c>
      <c r="B329" t="s">
        <v>21</v>
      </c>
      <c r="C329" t="s">
        <v>37</v>
      </c>
      <c r="D329" t="s">
        <v>34</v>
      </c>
      <c r="E329" t="s">
        <v>24</v>
      </c>
      <c r="F329">
        <v>4000</v>
      </c>
      <c r="G329" t="s">
        <v>24</v>
      </c>
      <c r="H329" t="s">
        <v>10</v>
      </c>
      <c r="I329" t="s">
        <v>24</v>
      </c>
      <c r="J329" t="s">
        <v>24</v>
      </c>
      <c r="K329" t="s">
        <v>13</v>
      </c>
      <c r="L329" t="s">
        <v>24</v>
      </c>
      <c r="M329" t="s">
        <v>25</v>
      </c>
      <c r="N329" t="s">
        <v>45</v>
      </c>
      <c r="O329">
        <v>2</v>
      </c>
      <c r="P329">
        <v>2</v>
      </c>
      <c r="Q329">
        <v>2</v>
      </c>
      <c r="R329">
        <v>2</v>
      </c>
    </row>
    <row r="330" spans="1:18">
      <c r="A330">
        <v>355</v>
      </c>
      <c r="B330" t="s">
        <v>21</v>
      </c>
      <c r="C330" t="s">
        <v>22</v>
      </c>
      <c r="D330" t="s">
        <v>24</v>
      </c>
      <c r="E330" t="s">
        <v>23</v>
      </c>
      <c r="F330">
        <v>5000</v>
      </c>
      <c r="G330" t="s">
        <v>24</v>
      </c>
      <c r="H330" t="s">
        <v>10</v>
      </c>
      <c r="I330" t="s">
        <v>11</v>
      </c>
      <c r="J330" t="s">
        <v>24</v>
      </c>
      <c r="K330" t="s">
        <v>24</v>
      </c>
      <c r="L330" t="s">
        <v>24</v>
      </c>
      <c r="M330" t="s">
        <v>25</v>
      </c>
      <c r="N330" t="s">
        <v>45</v>
      </c>
      <c r="O330">
        <v>1</v>
      </c>
      <c r="P330">
        <v>1</v>
      </c>
      <c r="Q330">
        <v>1</v>
      </c>
      <c r="R330">
        <v>1</v>
      </c>
    </row>
    <row r="331" spans="1:18">
      <c r="A331">
        <v>356</v>
      </c>
      <c r="B331" t="s">
        <v>26</v>
      </c>
      <c r="C331" t="s">
        <v>22</v>
      </c>
      <c r="D331" t="s">
        <v>24</v>
      </c>
      <c r="E331" t="s">
        <v>30</v>
      </c>
      <c r="F331">
        <v>5000</v>
      </c>
      <c r="G331" t="s">
        <v>24</v>
      </c>
      <c r="H331" t="s">
        <v>10</v>
      </c>
      <c r="I331" t="s">
        <v>24</v>
      </c>
      <c r="J331" t="s">
        <v>24</v>
      </c>
      <c r="K331" t="s">
        <v>24</v>
      </c>
      <c r="L331" t="s">
        <v>24</v>
      </c>
      <c r="M331" t="s">
        <v>25</v>
      </c>
      <c r="N331" t="s">
        <v>45</v>
      </c>
      <c r="O331">
        <v>1</v>
      </c>
      <c r="P331">
        <v>1</v>
      </c>
      <c r="Q331">
        <v>1</v>
      </c>
      <c r="R331">
        <v>1</v>
      </c>
    </row>
    <row r="332" spans="1:18">
      <c r="A332">
        <v>357</v>
      </c>
      <c r="B332" t="s">
        <v>26</v>
      </c>
      <c r="C332" t="s">
        <v>22</v>
      </c>
      <c r="D332" t="s">
        <v>24</v>
      </c>
      <c r="E332" t="s">
        <v>23</v>
      </c>
      <c r="F332">
        <v>5000</v>
      </c>
      <c r="G332" t="s">
        <v>24</v>
      </c>
      <c r="H332" t="s">
        <v>10</v>
      </c>
      <c r="I332" t="s">
        <v>24</v>
      </c>
      <c r="J332" t="s">
        <v>24</v>
      </c>
      <c r="K332" t="s">
        <v>24</v>
      </c>
      <c r="L332" t="s">
        <v>24</v>
      </c>
      <c r="M332" t="s">
        <v>25</v>
      </c>
      <c r="N332" t="s">
        <v>45</v>
      </c>
      <c r="O332">
        <v>1</v>
      </c>
      <c r="P332">
        <v>1</v>
      </c>
      <c r="Q332">
        <v>1</v>
      </c>
      <c r="R332">
        <v>1</v>
      </c>
    </row>
    <row r="333" spans="1:18">
      <c r="A333">
        <v>358</v>
      </c>
      <c r="B333" t="s">
        <v>26</v>
      </c>
      <c r="C333" t="s">
        <v>22</v>
      </c>
      <c r="D333" t="s">
        <v>24</v>
      </c>
      <c r="E333" t="s">
        <v>23</v>
      </c>
      <c r="F333">
        <v>3000</v>
      </c>
      <c r="G333" t="s">
        <v>24</v>
      </c>
      <c r="H333" t="s">
        <v>10</v>
      </c>
      <c r="I333" t="s">
        <v>24</v>
      </c>
      <c r="J333" t="s">
        <v>24</v>
      </c>
      <c r="K333" t="s">
        <v>24</v>
      </c>
      <c r="L333" t="s">
        <v>24</v>
      </c>
      <c r="M333" t="s">
        <v>25</v>
      </c>
      <c r="N333" t="s">
        <v>47</v>
      </c>
      <c r="O333">
        <v>1</v>
      </c>
      <c r="P333">
        <v>1</v>
      </c>
      <c r="Q333">
        <v>3</v>
      </c>
      <c r="R333">
        <v>1</v>
      </c>
    </row>
    <row r="334" spans="1:18">
      <c r="A334">
        <v>359</v>
      </c>
      <c r="B334" t="s">
        <v>26</v>
      </c>
      <c r="C334" t="s">
        <v>22</v>
      </c>
      <c r="D334" t="s">
        <v>24</v>
      </c>
      <c r="E334" t="s">
        <v>30</v>
      </c>
      <c r="F334">
        <v>3000</v>
      </c>
      <c r="G334" t="s">
        <v>24</v>
      </c>
      <c r="H334" t="s">
        <v>10</v>
      </c>
      <c r="I334" t="s">
        <v>24</v>
      </c>
      <c r="J334" t="s">
        <v>24</v>
      </c>
      <c r="K334" t="s">
        <v>24</v>
      </c>
      <c r="L334" t="s">
        <v>24</v>
      </c>
      <c r="M334" t="s">
        <v>25</v>
      </c>
      <c r="N334" t="s">
        <v>47</v>
      </c>
      <c r="O334">
        <v>1</v>
      </c>
      <c r="P334">
        <v>1</v>
      </c>
      <c r="Q334">
        <v>1</v>
      </c>
      <c r="R334">
        <v>1</v>
      </c>
    </row>
    <row r="335" spans="1:18">
      <c r="A335">
        <v>360</v>
      </c>
      <c r="B335" t="s">
        <v>26</v>
      </c>
      <c r="C335" t="s">
        <v>22</v>
      </c>
      <c r="D335" t="s">
        <v>24</v>
      </c>
      <c r="E335" t="s">
        <v>46</v>
      </c>
      <c r="F335">
        <v>5000</v>
      </c>
      <c r="G335" t="s">
        <v>24</v>
      </c>
      <c r="H335" t="s">
        <v>10</v>
      </c>
      <c r="I335" t="s">
        <v>24</v>
      </c>
      <c r="J335" t="s">
        <v>24</v>
      </c>
      <c r="K335" t="s">
        <v>24</v>
      </c>
      <c r="L335" t="s">
        <v>24</v>
      </c>
      <c r="M335" t="s">
        <v>25</v>
      </c>
      <c r="N335" t="s">
        <v>45</v>
      </c>
      <c r="O335">
        <v>1</v>
      </c>
      <c r="P335">
        <v>1</v>
      </c>
      <c r="Q335">
        <v>1</v>
      </c>
      <c r="R335">
        <v>2</v>
      </c>
    </row>
    <row r="336" spans="1:18">
      <c r="A336">
        <v>361</v>
      </c>
      <c r="B336" t="s">
        <v>26</v>
      </c>
      <c r="C336" t="s">
        <v>37</v>
      </c>
      <c r="D336" t="s">
        <v>34</v>
      </c>
      <c r="E336" t="s">
        <v>24</v>
      </c>
      <c r="F336">
        <v>5000</v>
      </c>
      <c r="G336" t="s">
        <v>24</v>
      </c>
      <c r="H336" t="s">
        <v>24</v>
      </c>
      <c r="I336" t="s">
        <v>24</v>
      </c>
      <c r="J336" t="s">
        <v>24</v>
      </c>
      <c r="K336" t="s">
        <v>24</v>
      </c>
      <c r="L336" t="s">
        <v>51</v>
      </c>
      <c r="M336" t="s">
        <v>25</v>
      </c>
      <c r="N336" t="s">
        <v>47</v>
      </c>
      <c r="O336">
        <v>3</v>
      </c>
      <c r="P336">
        <v>3</v>
      </c>
      <c r="Q336">
        <v>3</v>
      </c>
      <c r="R336">
        <v>3</v>
      </c>
    </row>
    <row r="337" spans="1:18">
      <c r="A337">
        <v>362</v>
      </c>
      <c r="B337" t="s">
        <v>26</v>
      </c>
      <c r="C337" t="s">
        <v>22</v>
      </c>
      <c r="D337" t="s">
        <v>24</v>
      </c>
      <c r="E337" t="s">
        <v>46</v>
      </c>
      <c r="F337">
        <v>7000</v>
      </c>
      <c r="G337" t="s">
        <v>24</v>
      </c>
      <c r="H337" t="s">
        <v>10</v>
      </c>
      <c r="I337" t="s">
        <v>24</v>
      </c>
      <c r="J337" t="s">
        <v>24</v>
      </c>
      <c r="K337" t="s">
        <v>24</v>
      </c>
      <c r="L337" t="s">
        <v>24</v>
      </c>
      <c r="M337" t="s">
        <v>25</v>
      </c>
      <c r="N337" t="s">
        <v>45</v>
      </c>
      <c r="O337">
        <v>1</v>
      </c>
      <c r="P337">
        <v>1</v>
      </c>
      <c r="Q337">
        <v>1</v>
      </c>
      <c r="R337">
        <v>1</v>
      </c>
    </row>
    <row r="338" spans="1:18">
      <c r="A338">
        <v>363</v>
      </c>
      <c r="B338" t="s">
        <v>26</v>
      </c>
      <c r="C338" t="s">
        <v>37</v>
      </c>
      <c r="D338" t="s">
        <v>34</v>
      </c>
      <c r="E338" t="s">
        <v>24</v>
      </c>
      <c r="F338">
        <v>3000</v>
      </c>
      <c r="G338" t="s">
        <v>24</v>
      </c>
      <c r="H338" t="s">
        <v>24</v>
      </c>
      <c r="I338" t="s">
        <v>11</v>
      </c>
      <c r="J338" t="s">
        <v>24</v>
      </c>
      <c r="K338" t="s">
        <v>24</v>
      </c>
      <c r="L338" t="s">
        <v>24</v>
      </c>
      <c r="M338" t="s">
        <v>25</v>
      </c>
      <c r="N338" t="s">
        <v>47</v>
      </c>
      <c r="O338">
        <v>1</v>
      </c>
      <c r="P338">
        <v>1</v>
      </c>
      <c r="Q338">
        <v>1</v>
      </c>
      <c r="R338">
        <v>1</v>
      </c>
    </row>
    <row r="339" spans="1:18">
      <c r="A339">
        <v>365</v>
      </c>
      <c r="B339" t="s">
        <v>26</v>
      </c>
      <c r="C339" t="s">
        <v>37</v>
      </c>
      <c r="D339" t="s">
        <v>34</v>
      </c>
      <c r="E339" t="s">
        <v>24</v>
      </c>
      <c r="F339">
        <v>5000</v>
      </c>
      <c r="G339" t="s">
        <v>24</v>
      </c>
      <c r="H339" t="s">
        <v>10</v>
      </c>
      <c r="I339" t="s">
        <v>24</v>
      </c>
      <c r="J339" t="s">
        <v>24</v>
      </c>
      <c r="K339" t="s">
        <v>24</v>
      </c>
      <c r="L339" t="s">
        <v>24</v>
      </c>
      <c r="M339" t="s">
        <v>25</v>
      </c>
      <c r="N339" t="s">
        <v>45</v>
      </c>
      <c r="O339">
        <v>1</v>
      </c>
      <c r="P339">
        <v>1</v>
      </c>
      <c r="Q339">
        <v>1</v>
      </c>
      <c r="R339">
        <v>1</v>
      </c>
    </row>
    <row r="340" spans="1:18">
      <c r="A340">
        <v>366</v>
      </c>
      <c r="B340" t="s">
        <v>26</v>
      </c>
      <c r="C340" t="s">
        <v>22</v>
      </c>
      <c r="D340" t="s">
        <v>24</v>
      </c>
      <c r="E340" t="s">
        <v>23</v>
      </c>
      <c r="F340">
        <v>5000</v>
      </c>
      <c r="G340" t="s">
        <v>24</v>
      </c>
      <c r="H340" t="s">
        <v>10</v>
      </c>
      <c r="I340" t="s">
        <v>24</v>
      </c>
      <c r="J340" t="s">
        <v>24</v>
      </c>
      <c r="K340" t="s">
        <v>24</v>
      </c>
      <c r="L340" t="s">
        <v>24</v>
      </c>
      <c r="M340" t="s">
        <v>25</v>
      </c>
      <c r="N340" t="s">
        <v>47</v>
      </c>
      <c r="O340">
        <v>1</v>
      </c>
      <c r="P340">
        <v>2</v>
      </c>
      <c r="Q340">
        <v>4</v>
      </c>
      <c r="R340">
        <v>1</v>
      </c>
    </row>
    <row r="341" spans="1:18">
      <c r="A341">
        <v>367</v>
      </c>
      <c r="B341" t="s">
        <v>26</v>
      </c>
      <c r="C341" t="s">
        <v>37</v>
      </c>
      <c r="D341" t="s">
        <v>39</v>
      </c>
      <c r="E341" t="s">
        <v>24</v>
      </c>
      <c r="F341">
        <v>2500</v>
      </c>
      <c r="G341" t="s">
        <v>24</v>
      </c>
      <c r="H341" t="s">
        <v>10</v>
      </c>
      <c r="I341" t="s">
        <v>24</v>
      </c>
      <c r="J341" t="s">
        <v>24</v>
      </c>
      <c r="K341" t="s">
        <v>24</v>
      </c>
      <c r="L341" t="s">
        <v>24</v>
      </c>
      <c r="M341" t="s">
        <v>25</v>
      </c>
      <c r="N341" t="s">
        <v>45</v>
      </c>
      <c r="O341">
        <v>1</v>
      </c>
      <c r="P341">
        <v>1</v>
      </c>
      <c r="Q341">
        <v>4</v>
      </c>
      <c r="R341">
        <v>1</v>
      </c>
    </row>
    <row r="342" spans="1:18">
      <c r="A342">
        <v>368</v>
      </c>
      <c r="B342" t="s">
        <v>26</v>
      </c>
      <c r="C342" t="s">
        <v>37</v>
      </c>
      <c r="D342" t="s">
        <v>34</v>
      </c>
      <c r="E342" t="s">
        <v>24</v>
      </c>
      <c r="F342">
        <v>3000</v>
      </c>
      <c r="G342" t="s">
        <v>24</v>
      </c>
      <c r="H342" t="s">
        <v>10</v>
      </c>
      <c r="I342" t="s">
        <v>24</v>
      </c>
      <c r="J342" t="s">
        <v>24</v>
      </c>
      <c r="K342" t="s">
        <v>24</v>
      </c>
      <c r="L342" t="s">
        <v>24</v>
      </c>
      <c r="M342" t="s">
        <v>25</v>
      </c>
      <c r="N342" t="s">
        <v>47</v>
      </c>
      <c r="O342">
        <v>1</v>
      </c>
      <c r="P342">
        <v>1</v>
      </c>
      <c r="Q342">
        <v>2</v>
      </c>
      <c r="R342">
        <v>1</v>
      </c>
    </row>
    <row r="343" spans="1:18">
      <c r="A343">
        <v>369</v>
      </c>
      <c r="B343" t="s">
        <v>26</v>
      </c>
      <c r="C343" t="s">
        <v>22</v>
      </c>
      <c r="D343" t="s">
        <v>24</v>
      </c>
      <c r="E343" t="s">
        <v>32</v>
      </c>
      <c r="F343">
        <v>4000</v>
      </c>
      <c r="G343" t="s">
        <v>24</v>
      </c>
      <c r="H343" t="s">
        <v>10</v>
      </c>
      <c r="I343" t="s">
        <v>24</v>
      </c>
      <c r="J343" t="s">
        <v>24</v>
      </c>
      <c r="K343" t="s">
        <v>24</v>
      </c>
      <c r="L343" t="s">
        <v>24</v>
      </c>
      <c r="M343" t="s">
        <v>25</v>
      </c>
      <c r="N343" t="s">
        <v>47</v>
      </c>
      <c r="O343">
        <v>1</v>
      </c>
      <c r="P343">
        <v>1</v>
      </c>
      <c r="Q343">
        <v>1</v>
      </c>
      <c r="R343">
        <v>1</v>
      </c>
    </row>
    <row r="344" spans="1:18">
      <c r="A344">
        <v>370</v>
      </c>
      <c r="B344" t="s">
        <v>26</v>
      </c>
      <c r="C344" t="s">
        <v>22</v>
      </c>
      <c r="D344" t="s">
        <v>24</v>
      </c>
      <c r="E344" t="s">
        <v>23</v>
      </c>
      <c r="F344">
        <v>3500</v>
      </c>
      <c r="G344" t="s">
        <v>24</v>
      </c>
      <c r="H344" t="s">
        <v>10</v>
      </c>
      <c r="I344" t="s">
        <v>24</v>
      </c>
      <c r="J344" t="s">
        <v>24</v>
      </c>
      <c r="K344" t="s">
        <v>24</v>
      </c>
      <c r="L344" t="s">
        <v>24</v>
      </c>
      <c r="M344" t="s">
        <v>25</v>
      </c>
      <c r="N344" t="s">
        <v>47</v>
      </c>
      <c r="O344">
        <v>1</v>
      </c>
      <c r="P344">
        <v>1</v>
      </c>
      <c r="Q344">
        <v>4</v>
      </c>
      <c r="R344">
        <v>4</v>
      </c>
    </row>
    <row r="345" spans="1:18">
      <c r="A345">
        <v>372</v>
      </c>
      <c r="B345" t="s">
        <v>26</v>
      </c>
      <c r="C345" t="s">
        <v>37</v>
      </c>
      <c r="D345" t="s">
        <v>34</v>
      </c>
      <c r="E345" t="s">
        <v>24</v>
      </c>
      <c r="F345">
        <v>3000</v>
      </c>
      <c r="G345" t="s">
        <v>9</v>
      </c>
      <c r="H345" t="s">
        <v>24</v>
      </c>
      <c r="I345" t="s">
        <v>24</v>
      </c>
      <c r="J345" t="s">
        <v>24</v>
      </c>
      <c r="K345" t="s">
        <v>24</v>
      </c>
      <c r="L345" t="s">
        <v>24</v>
      </c>
      <c r="M345" t="s">
        <v>25</v>
      </c>
      <c r="N345" t="s">
        <v>47</v>
      </c>
      <c r="O345">
        <v>1</v>
      </c>
      <c r="P345">
        <v>1</v>
      </c>
      <c r="Q345">
        <v>3</v>
      </c>
      <c r="R345">
        <v>1</v>
      </c>
    </row>
    <row r="346" spans="1:18">
      <c r="A346">
        <v>373</v>
      </c>
      <c r="B346" t="s">
        <v>26</v>
      </c>
      <c r="C346" t="s">
        <v>22</v>
      </c>
      <c r="D346" t="s">
        <v>24</v>
      </c>
      <c r="E346" t="s">
        <v>31</v>
      </c>
      <c r="F346">
        <v>4500</v>
      </c>
      <c r="G346" t="s">
        <v>24</v>
      </c>
      <c r="H346" t="s">
        <v>24</v>
      </c>
      <c r="I346" t="s">
        <v>24</v>
      </c>
      <c r="J346" t="s">
        <v>24</v>
      </c>
      <c r="K346" t="s">
        <v>13</v>
      </c>
      <c r="L346" t="s">
        <v>24</v>
      </c>
      <c r="M346" t="s">
        <v>25</v>
      </c>
      <c r="N346" t="s">
        <v>45</v>
      </c>
      <c r="O346">
        <v>1</v>
      </c>
      <c r="P346">
        <v>1</v>
      </c>
      <c r="Q346">
        <v>1</v>
      </c>
      <c r="R346">
        <v>1</v>
      </c>
    </row>
    <row r="347" spans="1:18">
      <c r="A347">
        <v>374</v>
      </c>
      <c r="B347" t="s">
        <v>26</v>
      </c>
      <c r="C347" t="s">
        <v>22</v>
      </c>
      <c r="D347" t="s">
        <v>24</v>
      </c>
      <c r="E347" t="s">
        <v>32</v>
      </c>
      <c r="F347">
        <v>5000</v>
      </c>
      <c r="G347" t="s">
        <v>9</v>
      </c>
      <c r="H347" t="s">
        <v>10</v>
      </c>
      <c r="I347" t="s">
        <v>24</v>
      </c>
      <c r="J347" t="s">
        <v>24</v>
      </c>
      <c r="K347" t="s">
        <v>24</v>
      </c>
      <c r="L347" t="s">
        <v>24</v>
      </c>
      <c r="M347" t="s">
        <v>50</v>
      </c>
      <c r="N347" t="s">
        <v>47</v>
      </c>
      <c r="O347">
        <v>1</v>
      </c>
      <c r="P347">
        <v>1</v>
      </c>
      <c r="Q347">
        <v>1</v>
      </c>
      <c r="R347">
        <v>1</v>
      </c>
    </row>
    <row r="348" spans="1:18">
      <c r="A348">
        <v>377</v>
      </c>
      <c r="B348" t="s">
        <v>26</v>
      </c>
      <c r="C348" t="s">
        <v>37</v>
      </c>
      <c r="D348" t="s">
        <v>34</v>
      </c>
      <c r="E348" t="s">
        <v>24</v>
      </c>
      <c r="F348">
        <v>5000</v>
      </c>
      <c r="G348" t="s">
        <v>24</v>
      </c>
      <c r="H348" t="s">
        <v>24</v>
      </c>
      <c r="I348" t="s">
        <v>24</v>
      </c>
      <c r="J348" t="s">
        <v>24</v>
      </c>
      <c r="K348" t="s">
        <v>13</v>
      </c>
      <c r="L348" t="s">
        <v>24</v>
      </c>
      <c r="M348" t="s">
        <v>25</v>
      </c>
      <c r="N348" t="s">
        <v>47</v>
      </c>
      <c r="O348">
        <v>1</v>
      </c>
      <c r="P348">
        <v>1</v>
      </c>
      <c r="Q348">
        <v>1</v>
      </c>
      <c r="R348">
        <v>1</v>
      </c>
    </row>
    <row r="349" spans="1:18">
      <c r="A349">
        <v>378</v>
      </c>
      <c r="B349" t="s">
        <v>26</v>
      </c>
      <c r="C349" t="s">
        <v>22</v>
      </c>
      <c r="D349" t="s">
        <v>24</v>
      </c>
      <c r="E349" t="s">
        <v>23</v>
      </c>
      <c r="F349">
        <v>5000</v>
      </c>
      <c r="G349" t="s">
        <v>24</v>
      </c>
      <c r="H349" t="s">
        <v>10</v>
      </c>
      <c r="I349" t="s">
        <v>24</v>
      </c>
      <c r="J349" t="s">
        <v>24</v>
      </c>
      <c r="K349" t="s">
        <v>24</v>
      </c>
      <c r="L349" t="s">
        <v>24</v>
      </c>
      <c r="M349" t="s">
        <v>25</v>
      </c>
      <c r="N349" t="s">
        <v>47</v>
      </c>
      <c r="O349">
        <v>1</v>
      </c>
      <c r="P349">
        <v>1</v>
      </c>
      <c r="Q349">
        <v>1</v>
      </c>
      <c r="R349">
        <v>1</v>
      </c>
    </row>
    <row r="350" spans="1:18">
      <c r="A350">
        <v>379</v>
      </c>
      <c r="B350" t="s">
        <v>26</v>
      </c>
      <c r="C350" t="s">
        <v>37</v>
      </c>
      <c r="D350" t="s">
        <v>34</v>
      </c>
      <c r="E350" t="s">
        <v>24</v>
      </c>
      <c r="F350">
        <v>3000</v>
      </c>
      <c r="G350" t="s">
        <v>9</v>
      </c>
      <c r="H350" t="s">
        <v>24</v>
      </c>
      <c r="I350" t="s">
        <v>24</v>
      </c>
      <c r="J350" t="s">
        <v>24</v>
      </c>
      <c r="K350" t="s">
        <v>24</v>
      </c>
      <c r="L350" t="s">
        <v>24</v>
      </c>
      <c r="M350" t="s">
        <v>25</v>
      </c>
      <c r="N350" t="s">
        <v>47</v>
      </c>
      <c r="O350">
        <v>1</v>
      </c>
      <c r="P350">
        <v>1</v>
      </c>
      <c r="Q350">
        <v>3</v>
      </c>
      <c r="R350">
        <v>4</v>
      </c>
    </row>
    <row r="351" spans="1:18">
      <c r="A351">
        <v>380</v>
      </c>
      <c r="B351" t="s">
        <v>26</v>
      </c>
      <c r="C351" t="s">
        <v>37</v>
      </c>
      <c r="D351" t="s">
        <v>34</v>
      </c>
      <c r="E351" t="s">
        <v>24</v>
      </c>
      <c r="F351">
        <v>3000</v>
      </c>
      <c r="G351" t="s">
        <v>24</v>
      </c>
      <c r="H351" t="s">
        <v>24</v>
      </c>
      <c r="I351" t="s">
        <v>24</v>
      </c>
      <c r="J351" t="s">
        <v>24</v>
      </c>
      <c r="K351" t="s">
        <v>13</v>
      </c>
      <c r="L351" t="s">
        <v>24</v>
      </c>
      <c r="M351" t="s">
        <v>25</v>
      </c>
      <c r="N351" t="s">
        <v>47</v>
      </c>
      <c r="O351">
        <v>1</v>
      </c>
      <c r="P351">
        <v>1</v>
      </c>
      <c r="Q351">
        <v>1</v>
      </c>
      <c r="R351">
        <v>1</v>
      </c>
    </row>
    <row r="352" spans="1:18">
      <c r="A352">
        <v>381</v>
      </c>
      <c r="B352" t="s">
        <v>26</v>
      </c>
      <c r="C352" t="s">
        <v>37</v>
      </c>
      <c r="D352" t="s">
        <v>34</v>
      </c>
      <c r="E352" t="s">
        <v>24</v>
      </c>
      <c r="F352">
        <v>5000</v>
      </c>
      <c r="G352" t="s">
        <v>24</v>
      </c>
      <c r="H352" t="s">
        <v>10</v>
      </c>
      <c r="I352" t="s">
        <v>24</v>
      </c>
      <c r="J352" t="s">
        <v>24</v>
      </c>
      <c r="K352" t="s">
        <v>13</v>
      </c>
      <c r="L352" t="s">
        <v>24</v>
      </c>
      <c r="M352" t="s">
        <v>25</v>
      </c>
      <c r="N352" t="s">
        <v>47</v>
      </c>
      <c r="O352">
        <v>1</v>
      </c>
      <c r="P352">
        <v>1</v>
      </c>
      <c r="Q352">
        <v>1</v>
      </c>
      <c r="R352">
        <v>1</v>
      </c>
    </row>
    <row r="353" spans="1:18">
      <c r="A353">
        <v>383</v>
      </c>
      <c r="B353" t="s">
        <v>26</v>
      </c>
      <c r="C353" t="s">
        <v>22</v>
      </c>
      <c r="D353" t="s">
        <v>24</v>
      </c>
      <c r="E353" t="s">
        <v>46</v>
      </c>
      <c r="F353">
        <v>4000</v>
      </c>
      <c r="G353" t="s">
        <v>24</v>
      </c>
      <c r="H353" t="s">
        <v>10</v>
      </c>
      <c r="I353" t="s">
        <v>24</v>
      </c>
      <c r="J353" t="s">
        <v>24</v>
      </c>
      <c r="K353" t="s">
        <v>24</v>
      </c>
      <c r="L353" t="s">
        <v>24</v>
      </c>
      <c r="M353" t="s">
        <v>25</v>
      </c>
      <c r="N353" t="s">
        <v>45</v>
      </c>
      <c r="O353">
        <v>1</v>
      </c>
      <c r="P353">
        <v>1</v>
      </c>
      <c r="Q353">
        <v>1</v>
      </c>
      <c r="R353">
        <v>1</v>
      </c>
    </row>
    <row r="354" spans="1:18">
      <c r="A354">
        <v>385</v>
      </c>
      <c r="B354" t="s">
        <v>26</v>
      </c>
      <c r="C354" t="s">
        <v>22</v>
      </c>
      <c r="D354" t="s">
        <v>24</v>
      </c>
      <c r="E354" t="s">
        <v>23</v>
      </c>
      <c r="F354">
        <v>3000</v>
      </c>
      <c r="G354" t="s">
        <v>24</v>
      </c>
      <c r="H354" t="s">
        <v>10</v>
      </c>
      <c r="I354" t="s">
        <v>24</v>
      </c>
      <c r="J354" t="s">
        <v>24</v>
      </c>
      <c r="K354" t="s">
        <v>13</v>
      </c>
      <c r="L354" t="s">
        <v>24</v>
      </c>
      <c r="M354" t="s">
        <v>25</v>
      </c>
      <c r="N354" t="s">
        <v>47</v>
      </c>
      <c r="O354">
        <v>1</v>
      </c>
      <c r="P354">
        <v>1</v>
      </c>
      <c r="Q354">
        <v>1</v>
      </c>
      <c r="R354">
        <v>1</v>
      </c>
    </row>
    <row r="355" spans="1:18">
      <c r="A355">
        <v>387</v>
      </c>
      <c r="B355" t="s">
        <v>26</v>
      </c>
      <c r="C355" t="s">
        <v>22</v>
      </c>
      <c r="D355" t="s">
        <v>24</v>
      </c>
      <c r="E355" t="s">
        <v>23</v>
      </c>
      <c r="F355">
        <v>5000</v>
      </c>
      <c r="G355" t="s">
        <v>24</v>
      </c>
      <c r="H355" t="s">
        <v>10</v>
      </c>
      <c r="I355" t="s">
        <v>24</v>
      </c>
      <c r="J355" t="s">
        <v>24</v>
      </c>
      <c r="K355" t="s">
        <v>24</v>
      </c>
      <c r="L355" t="s">
        <v>24</v>
      </c>
      <c r="M355" t="s">
        <v>25</v>
      </c>
      <c r="N355" t="s">
        <v>47</v>
      </c>
      <c r="O355">
        <v>1</v>
      </c>
      <c r="P355">
        <v>1</v>
      </c>
      <c r="Q355">
        <v>2</v>
      </c>
      <c r="R355">
        <v>1</v>
      </c>
    </row>
    <row r="356" spans="1:18">
      <c r="A356">
        <v>388</v>
      </c>
      <c r="B356" t="s">
        <v>26</v>
      </c>
      <c r="C356" t="s">
        <v>22</v>
      </c>
      <c r="D356" t="s">
        <v>24</v>
      </c>
      <c r="E356" t="s">
        <v>23</v>
      </c>
      <c r="F356">
        <v>5000</v>
      </c>
      <c r="G356" t="s">
        <v>24</v>
      </c>
      <c r="H356" t="s">
        <v>10</v>
      </c>
      <c r="I356" t="s">
        <v>24</v>
      </c>
      <c r="J356" t="s">
        <v>12</v>
      </c>
      <c r="K356" t="s">
        <v>24</v>
      </c>
      <c r="L356" t="s">
        <v>24</v>
      </c>
      <c r="M356" t="s">
        <v>25</v>
      </c>
      <c r="N356" t="s">
        <v>45</v>
      </c>
      <c r="O356">
        <v>1</v>
      </c>
      <c r="P356">
        <v>1</v>
      </c>
      <c r="Q356">
        <v>1</v>
      </c>
      <c r="R356">
        <v>1</v>
      </c>
    </row>
    <row r="357" spans="1:18">
      <c r="A357">
        <v>389</v>
      </c>
      <c r="B357" t="s">
        <v>26</v>
      </c>
      <c r="C357" t="s">
        <v>22</v>
      </c>
      <c r="D357" t="s">
        <v>24</v>
      </c>
      <c r="E357" t="s">
        <v>53</v>
      </c>
      <c r="F357">
        <v>4000</v>
      </c>
      <c r="G357" t="s">
        <v>24</v>
      </c>
      <c r="H357" t="s">
        <v>10</v>
      </c>
      <c r="I357" t="s">
        <v>24</v>
      </c>
      <c r="J357" t="s">
        <v>24</v>
      </c>
      <c r="K357" t="s">
        <v>13</v>
      </c>
      <c r="L357" t="s">
        <v>24</v>
      </c>
      <c r="M357" t="s">
        <v>25</v>
      </c>
      <c r="N357" t="s">
        <v>47</v>
      </c>
      <c r="O357">
        <v>1</v>
      </c>
      <c r="P357">
        <v>1</v>
      </c>
      <c r="Q357">
        <v>1</v>
      </c>
      <c r="R357">
        <v>1</v>
      </c>
    </row>
    <row r="358" spans="1:18">
      <c r="A358">
        <v>391</v>
      </c>
      <c r="B358" t="s">
        <v>26</v>
      </c>
      <c r="C358" t="s">
        <v>37</v>
      </c>
      <c r="D358" t="s">
        <v>34</v>
      </c>
      <c r="E358" t="s">
        <v>24</v>
      </c>
      <c r="F358">
        <v>5000</v>
      </c>
      <c r="G358" t="s">
        <v>24</v>
      </c>
      <c r="H358" t="s">
        <v>24</v>
      </c>
      <c r="I358" t="s">
        <v>11</v>
      </c>
      <c r="J358" t="s">
        <v>24</v>
      </c>
      <c r="K358" t="s">
        <v>24</v>
      </c>
      <c r="L358" t="s">
        <v>24</v>
      </c>
      <c r="M358" t="s">
        <v>25</v>
      </c>
      <c r="N358" t="s">
        <v>47</v>
      </c>
      <c r="O358">
        <v>2</v>
      </c>
      <c r="P358">
        <v>2</v>
      </c>
      <c r="Q358">
        <v>2</v>
      </c>
      <c r="R358">
        <v>4</v>
      </c>
    </row>
    <row r="359" spans="1:18">
      <c r="A359">
        <v>392</v>
      </c>
      <c r="B359" t="s">
        <v>26</v>
      </c>
      <c r="C359" t="s">
        <v>22</v>
      </c>
      <c r="D359" t="s">
        <v>24</v>
      </c>
      <c r="E359" t="s">
        <v>54</v>
      </c>
      <c r="F359">
        <v>5000</v>
      </c>
      <c r="G359" t="s">
        <v>24</v>
      </c>
      <c r="H359" t="s">
        <v>10</v>
      </c>
      <c r="I359" t="s">
        <v>24</v>
      </c>
      <c r="J359" t="s">
        <v>12</v>
      </c>
      <c r="K359" t="s">
        <v>24</v>
      </c>
      <c r="L359" t="s">
        <v>24</v>
      </c>
      <c r="M359" t="s">
        <v>25</v>
      </c>
      <c r="N359" t="s">
        <v>48</v>
      </c>
      <c r="O359">
        <v>1</v>
      </c>
      <c r="P359">
        <v>1</v>
      </c>
      <c r="Q359">
        <v>1</v>
      </c>
      <c r="R359">
        <v>1</v>
      </c>
    </row>
    <row r="360" spans="1:18">
      <c r="A360">
        <v>393</v>
      </c>
      <c r="B360" t="s">
        <v>26</v>
      </c>
      <c r="C360" t="s">
        <v>22</v>
      </c>
      <c r="D360" t="s">
        <v>24</v>
      </c>
      <c r="E360" t="s">
        <v>30</v>
      </c>
      <c r="F360">
        <v>5000</v>
      </c>
      <c r="G360" t="s">
        <v>9</v>
      </c>
      <c r="H360" t="s">
        <v>10</v>
      </c>
      <c r="I360" t="s">
        <v>24</v>
      </c>
      <c r="J360" t="s">
        <v>24</v>
      </c>
      <c r="K360" t="s">
        <v>24</v>
      </c>
      <c r="L360" t="s">
        <v>24</v>
      </c>
      <c r="M360" t="s">
        <v>25</v>
      </c>
      <c r="N360" t="s">
        <v>47</v>
      </c>
      <c r="O360">
        <v>2</v>
      </c>
      <c r="P360">
        <v>1</v>
      </c>
      <c r="Q360">
        <v>1</v>
      </c>
      <c r="R360">
        <v>1</v>
      </c>
    </row>
    <row r="361" spans="1:18">
      <c r="A361">
        <v>394</v>
      </c>
      <c r="B361" t="s">
        <v>26</v>
      </c>
      <c r="C361" t="s">
        <v>22</v>
      </c>
      <c r="D361" t="s">
        <v>24</v>
      </c>
      <c r="E361" t="s">
        <v>35</v>
      </c>
      <c r="F361">
        <v>5000</v>
      </c>
      <c r="G361" t="s">
        <v>24</v>
      </c>
      <c r="H361" t="s">
        <v>10</v>
      </c>
      <c r="I361" t="s">
        <v>11</v>
      </c>
      <c r="J361" t="s">
        <v>24</v>
      </c>
      <c r="K361" t="s">
        <v>24</v>
      </c>
      <c r="L361" t="s">
        <v>24</v>
      </c>
      <c r="M361" t="s">
        <v>25</v>
      </c>
      <c r="N361" t="s">
        <v>45</v>
      </c>
      <c r="O361">
        <v>1</v>
      </c>
      <c r="P361">
        <v>2</v>
      </c>
      <c r="Q361">
        <v>2</v>
      </c>
      <c r="R361">
        <v>3</v>
      </c>
    </row>
    <row r="362" spans="1:18">
      <c r="A362">
        <v>396</v>
      </c>
      <c r="B362" t="s">
        <v>26</v>
      </c>
      <c r="C362" t="s">
        <v>22</v>
      </c>
      <c r="D362" t="s">
        <v>24</v>
      </c>
      <c r="E362" t="s">
        <v>33</v>
      </c>
      <c r="F362">
        <v>5000</v>
      </c>
      <c r="G362" t="s">
        <v>24</v>
      </c>
      <c r="H362" t="s">
        <v>10</v>
      </c>
      <c r="I362" t="s">
        <v>24</v>
      </c>
      <c r="J362" t="s">
        <v>12</v>
      </c>
      <c r="K362" t="s">
        <v>24</v>
      </c>
      <c r="L362" t="s">
        <v>24</v>
      </c>
      <c r="M362" t="s">
        <v>25</v>
      </c>
      <c r="N362" t="s">
        <v>47</v>
      </c>
      <c r="O362">
        <v>2</v>
      </c>
      <c r="P362">
        <v>1</v>
      </c>
      <c r="Q362">
        <v>1</v>
      </c>
      <c r="R362">
        <v>1</v>
      </c>
    </row>
    <row r="363" spans="1:18">
      <c r="A363">
        <v>397</v>
      </c>
      <c r="B363" t="s">
        <v>26</v>
      </c>
      <c r="C363" t="s">
        <v>22</v>
      </c>
      <c r="D363" t="s">
        <v>24</v>
      </c>
      <c r="E363" t="s">
        <v>23</v>
      </c>
      <c r="F363">
        <v>4000</v>
      </c>
      <c r="G363" t="s">
        <v>9</v>
      </c>
      <c r="H363" t="s">
        <v>24</v>
      </c>
      <c r="I363" t="s">
        <v>24</v>
      </c>
      <c r="J363" t="s">
        <v>24</v>
      </c>
      <c r="K363" t="s">
        <v>24</v>
      </c>
      <c r="L363" t="s">
        <v>24</v>
      </c>
      <c r="M363" t="s">
        <v>25</v>
      </c>
      <c r="N363" t="s">
        <v>45</v>
      </c>
      <c r="O363">
        <v>2</v>
      </c>
      <c r="P363">
        <v>2</v>
      </c>
      <c r="Q363">
        <v>3</v>
      </c>
      <c r="R363">
        <v>3</v>
      </c>
    </row>
    <row r="364" spans="1:18">
      <c r="A364">
        <v>398</v>
      </c>
      <c r="B364" t="s">
        <v>26</v>
      </c>
      <c r="C364" t="s">
        <v>37</v>
      </c>
      <c r="D364" t="s">
        <v>34</v>
      </c>
      <c r="E364" t="s">
        <v>24</v>
      </c>
      <c r="F364">
        <v>5000</v>
      </c>
      <c r="G364" t="s">
        <v>24</v>
      </c>
      <c r="H364" t="s">
        <v>10</v>
      </c>
      <c r="I364" t="s">
        <v>24</v>
      </c>
      <c r="J364" t="s">
        <v>24</v>
      </c>
      <c r="K364" t="s">
        <v>24</v>
      </c>
      <c r="L364" t="s">
        <v>24</v>
      </c>
      <c r="M364" t="s">
        <v>25</v>
      </c>
      <c r="N364" t="s">
        <v>45</v>
      </c>
      <c r="O364">
        <v>2</v>
      </c>
      <c r="P364">
        <v>2</v>
      </c>
      <c r="Q364">
        <v>3</v>
      </c>
      <c r="R364">
        <v>3</v>
      </c>
    </row>
    <row r="365" spans="1:18">
      <c r="A365">
        <v>399</v>
      </c>
      <c r="B365" t="s">
        <v>26</v>
      </c>
      <c r="C365" t="s">
        <v>22</v>
      </c>
      <c r="D365" t="s">
        <v>24</v>
      </c>
      <c r="E365" t="s">
        <v>23</v>
      </c>
      <c r="F365">
        <v>5000</v>
      </c>
      <c r="G365" t="s">
        <v>24</v>
      </c>
      <c r="H365" t="s">
        <v>10</v>
      </c>
      <c r="I365" t="s">
        <v>24</v>
      </c>
      <c r="J365" t="s">
        <v>24</v>
      </c>
      <c r="K365" t="s">
        <v>24</v>
      </c>
      <c r="L365" t="s">
        <v>24</v>
      </c>
      <c r="M365" t="s">
        <v>25</v>
      </c>
      <c r="N365" t="s">
        <v>47</v>
      </c>
      <c r="O365">
        <v>1</v>
      </c>
      <c r="P365">
        <v>1</v>
      </c>
      <c r="Q365">
        <v>1</v>
      </c>
      <c r="R365">
        <v>1</v>
      </c>
    </row>
    <row r="366" spans="1:18">
      <c r="A366">
        <v>400</v>
      </c>
      <c r="B366" t="s">
        <v>26</v>
      </c>
      <c r="C366" t="s">
        <v>37</v>
      </c>
      <c r="D366" t="s">
        <v>34</v>
      </c>
      <c r="E366" t="s">
        <v>24</v>
      </c>
      <c r="F366">
        <v>3000</v>
      </c>
      <c r="G366" t="s">
        <v>9</v>
      </c>
      <c r="H366" t="s">
        <v>10</v>
      </c>
      <c r="I366" t="s">
        <v>11</v>
      </c>
      <c r="J366" t="s">
        <v>24</v>
      </c>
      <c r="K366" t="s">
        <v>24</v>
      </c>
      <c r="L366" t="s">
        <v>24</v>
      </c>
      <c r="M366" t="s">
        <v>25</v>
      </c>
      <c r="N366" t="s">
        <v>47</v>
      </c>
      <c r="O366">
        <v>1</v>
      </c>
      <c r="P366">
        <v>1</v>
      </c>
      <c r="Q366">
        <v>1</v>
      </c>
      <c r="R366">
        <v>1</v>
      </c>
    </row>
    <row r="367" spans="1:18">
      <c r="A367">
        <v>20</v>
      </c>
      <c r="B367" t="s">
        <v>26</v>
      </c>
      <c r="C367" t="s">
        <v>22</v>
      </c>
      <c r="D367" t="s">
        <v>24</v>
      </c>
      <c r="E367" t="s">
        <v>23</v>
      </c>
      <c r="F367">
        <v>5000</v>
      </c>
      <c r="G367" t="s">
        <v>9</v>
      </c>
      <c r="H367" t="s">
        <v>10</v>
      </c>
      <c r="I367" t="s">
        <v>11</v>
      </c>
      <c r="J367" t="s">
        <v>24</v>
      </c>
      <c r="K367" t="s">
        <v>24</v>
      </c>
      <c r="L367" t="s">
        <v>24</v>
      </c>
      <c r="M367" t="s">
        <v>36</v>
      </c>
    </row>
    <row r="368" spans="1:18">
      <c r="A368">
        <v>47</v>
      </c>
      <c r="B368" t="s">
        <v>26</v>
      </c>
      <c r="C368" t="s">
        <v>22</v>
      </c>
      <c r="D368" t="s">
        <v>24</v>
      </c>
      <c r="E368" t="s">
        <v>23</v>
      </c>
      <c r="F368">
        <v>5000</v>
      </c>
      <c r="G368" t="s">
        <v>9</v>
      </c>
      <c r="H368" t="s">
        <v>10</v>
      </c>
      <c r="I368" t="s">
        <v>11</v>
      </c>
      <c r="J368" t="s">
        <v>24</v>
      </c>
      <c r="K368" t="s">
        <v>24</v>
      </c>
      <c r="L368" t="s">
        <v>24</v>
      </c>
      <c r="M368" t="s">
        <v>36</v>
      </c>
    </row>
    <row r="369" spans="1:13">
      <c r="A369">
        <v>61</v>
      </c>
      <c r="B369" t="s">
        <v>21</v>
      </c>
      <c r="C369" t="s">
        <v>22</v>
      </c>
      <c r="D369" t="s">
        <v>24</v>
      </c>
      <c r="E369" t="s">
        <v>23</v>
      </c>
      <c r="F369">
        <v>5000</v>
      </c>
      <c r="G369" t="s">
        <v>9</v>
      </c>
      <c r="H369" t="s">
        <v>10</v>
      </c>
      <c r="I369" t="s">
        <v>24</v>
      </c>
      <c r="J369" t="s">
        <v>12</v>
      </c>
      <c r="K369" t="s">
        <v>24</v>
      </c>
      <c r="L369" t="s">
        <v>24</v>
      </c>
      <c r="M369" t="s">
        <v>36</v>
      </c>
    </row>
    <row r="370" spans="1:13">
      <c r="A370">
        <v>65</v>
      </c>
      <c r="B370" t="s">
        <v>26</v>
      </c>
      <c r="C370" t="s">
        <v>22</v>
      </c>
      <c r="D370" t="s">
        <v>24</v>
      </c>
      <c r="E370" t="s">
        <v>23</v>
      </c>
      <c r="F370">
        <v>5000</v>
      </c>
      <c r="G370" t="s">
        <v>9</v>
      </c>
      <c r="H370" t="s">
        <v>10</v>
      </c>
      <c r="I370" t="s">
        <v>24</v>
      </c>
      <c r="J370" t="s">
        <v>12</v>
      </c>
      <c r="K370" t="s">
        <v>24</v>
      </c>
      <c r="L370" t="s">
        <v>24</v>
      </c>
      <c r="M370" t="s">
        <v>36</v>
      </c>
    </row>
    <row r="371" spans="1:13">
      <c r="A371">
        <v>86</v>
      </c>
      <c r="B371" t="s">
        <v>21</v>
      </c>
      <c r="C371" t="s">
        <v>22</v>
      </c>
      <c r="D371" t="s">
        <v>24</v>
      </c>
      <c r="E371" t="s">
        <v>32</v>
      </c>
      <c r="F371">
        <v>5000</v>
      </c>
      <c r="G371" t="s">
        <v>9</v>
      </c>
      <c r="H371" t="s">
        <v>10</v>
      </c>
      <c r="I371" t="s">
        <v>24</v>
      </c>
      <c r="J371" t="s">
        <v>24</v>
      </c>
      <c r="K371" t="s">
        <v>13</v>
      </c>
      <c r="L371" t="s">
        <v>24</v>
      </c>
      <c r="M371" t="s">
        <v>36</v>
      </c>
    </row>
    <row r="372" spans="1:13">
      <c r="A372">
        <v>131</v>
      </c>
      <c r="B372" t="s">
        <v>21</v>
      </c>
      <c r="C372" t="s">
        <v>37</v>
      </c>
      <c r="D372" t="s">
        <v>34</v>
      </c>
      <c r="E372" t="s">
        <v>24</v>
      </c>
      <c r="F372">
        <v>5000</v>
      </c>
      <c r="G372" t="s">
        <v>9</v>
      </c>
      <c r="H372" t="s">
        <v>10</v>
      </c>
      <c r="I372" t="s">
        <v>11</v>
      </c>
      <c r="J372" t="s">
        <v>24</v>
      </c>
      <c r="K372" t="s">
        <v>24</v>
      </c>
      <c r="L372" t="s">
        <v>24</v>
      </c>
      <c r="M372" t="s">
        <v>36</v>
      </c>
    </row>
    <row r="373" spans="1:13">
      <c r="A373">
        <v>147</v>
      </c>
      <c r="B373" t="s">
        <v>26</v>
      </c>
      <c r="C373" t="s">
        <v>22</v>
      </c>
      <c r="D373" t="s">
        <v>24</v>
      </c>
      <c r="E373" t="s">
        <v>30</v>
      </c>
      <c r="F373">
        <v>5000</v>
      </c>
      <c r="G373" t="s">
        <v>9</v>
      </c>
      <c r="H373" t="s">
        <v>10</v>
      </c>
      <c r="I373" t="s">
        <v>24</v>
      </c>
      <c r="J373" t="s">
        <v>24</v>
      </c>
      <c r="K373" t="s">
        <v>24</v>
      </c>
      <c r="L373" t="s">
        <v>24</v>
      </c>
      <c r="M373" t="s">
        <v>36</v>
      </c>
    </row>
    <row r="374" spans="1:13">
      <c r="A374">
        <v>216</v>
      </c>
      <c r="B374" t="s">
        <v>26</v>
      </c>
      <c r="C374" t="s">
        <v>37</v>
      </c>
      <c r="D374" t="s">
        <v>34</v>
      </c>
      <c r="E374" t="s">
        <v>24</v>
      </c>
      <c r="F374">
        <v>4000</v>
      </c>
      <c r="G374" t="s">
        <v>24</v>
      </c>
      <c r="H374" t="s">
        <v>10</v>
      </c>
      <c r="I374" t="s">
        <v>24</v>
      </c>
      <c r="J374" t="s">
        <v>24</v>
      </c>
      <c r="K374" t="s">
        <v>24</v>
      </c>
      <c r="L374" t="s">
        <v>24</v>
      </c>
      <c r="M374" t="s">
        <v>36</v>
      </c>
    </row>
    <row r="375" spans="1:13">
      <c r="A375">
        <v>217</v>
      </c>
      <c r="B375" t="s">
        <v>26</v>
      </c>
      <c r="C375" t="s">
        <v>22</v>
      </c>
      <c r="D375" t="s">
        <v>24</v>
      </c>
      <c r="E375" t="s">
        <v>23</v>
      </c>
      <c r="F375">
        <v>4000</v>
      </c>
      <c r="G375" t="s">
        <v>24</v>
      </c>
      <c r="H375" t="s">
        <v>10</v>
      </c>
      <c r="I375" t="s">
        <v>24</v>
      </c>
      <c r="J375" t="s">
        <v>24</v>
      </c>
      <c r="K375" t="s">
        <v>24</v>
      </c>
      <c r="L375" t="s">
        <v>24</v>
      </c>
      <c r="M375" t="s">
        <v>36</v>
      </c>
    </row>
    <row r="376" spans="1:13">
      <c r="A376">
        <v>226</v>
      </c>
      <c r="B376" t="s">
        <v>26</v>
      </c>
      <c r="C376" t="s">
        <v>37</v>
      </c>
      <c r="D376" t="s">
        <v>34</v>
      </c>
      <c r="E376" t="s">
        <v>24</v>
      </c>
      <c r="F376">
        <v>3000</v>
      </c>
      <c r="G376" t="s">
        <v>24</v>
      </c>
      <c r="H376" t="s">
        <v>10</v>
      </c>
      <c r="I376" t="s">
        <v>24</v>
      </c>
      <c r="J376" t="s">
        <v>24</v>
      </c>
      <c r="K376" t="s">
        <v>24</v>
      </c>
      <c r="L376" t="s">
        <v>24</v>
      </c>
      <c r="M376" t="s">
        <v>36</v>
      </c>
    </row>
    <row r="377" spans="1:13">
      <c r="A377">
        <v>227</v>
      </c>
      <c r="B377" t="s">
        <v>26</v>
      </c>
      <c r="C377" t="s">
        <v>37</v>
      </c>
      <c r="D377" t="s">
        <v>34</v>
      </c>
      <c r="E377" t="s">
        <v>24</v>
      </c>
      <c r="F377">
        <v>3000</v>
      </c>
      <c r="G377" t="s">
        <v>24</v>
      </c>
      <c r="H377" t="s">
        <v>10</v>
      </c>
      <c r="I377" t="s">
        <v>24</v>
      </c>
      <c r="J377" t="s">
        <v>24</v>
      </c>
      <c r="K377" t="s">
        <v>24</v>
      </c>
      <c r="L377" t="s">
        <v>24</v>
      </c>
      <c r="M377" t="s">
        <v>36</v>
      </c>
    </row>
    <row r="378" spans="1:13">
      <c r="A378">
        <v>228</v>
      </c>
      <c r="B378" t="s">
        <v>26</v>
      </c>
      <c r="C378" t="s">
        <v>22</v>
      </c>
      <c r="D378" t="s">
        <v>24</v>
      </c>
      <c r="E378" t="s">
        <v>23</v>
      </c>
      <c r="F378">
        <v>5000</v>
      </c>
      <c r="G378" t="s">
        <v>24</v>
      </c>
      <c r="H378" t="s">
        <v>10</v>
      </c>
      <c r="I378" t="s">
        <v>24</v>
      </c>
      <c r="J378" t="s">
        <v>24</v>
      </c>
      <c r="K378" t="s">
        <v>24</v>
      </c>
      <c r="L378" t="s">
        <v>24</v>
      </c>
      <c r="M378" t="s">
        <v>36</v>
      </c>
    </row>
    <row r="379" spans="1:13">
      <c r="A379">
        <v>238</v>
      </c>
      <c r="B379" t="s">
        <v>26</v>
      </c>
      <c r="C379" t="s">
        <v>22</v>
      </c>
      <c r="D379" t="s">
        <v>24</v>
      </c>
      <c r="E379" t="s">
        <v>23</v>
      </c>
      <c r="F379">
        <v>5000</v>
      </c>
      <c r="G379" t="s">
        <v>24</v>
      </c>
      <c r="H379" t="s">
        <v>10</v>
      </c>
      <c r="I379" t="s">
        <v>11</v>
      </c>
      <c r="J379" t="s">
        <v>12</v>
      </c>
      <c r="K379" t="s">
        <v>24</v>
      </c>
      <c r="L379" t="s">
        <v>24</v>
      </c>
      <c r="M379" t="s">
        <v>36</v>
      </c>
    </row>
    <row r="380" spans="1:13">
      <c r="A380">
        <v>243</v>
      </c>
      <c r="B380" t="s">
        <v>26</v>
      </c>
      <c r="C380" t="s">
        <v>37</v>
      </c>
      <c r="D380" t="s">
        <v>34</v>
      </c>
      <c r="E380" t="s">
        <v>24</v>
      </c>
      <c r="F380">
        <v>3000</v>
      </c>
      <c r="G380" t="s">
        <v>9</v>
      </c>
      <c r="H380" t="s">
        <v>10</v>
      </c>
      <c r="I380" t="s">
        <v>11</v>
      </c>
      <c r="J380" t="s">
        <v>24</v>
      </c>
      <c r="K380" t="s">
        <v>24</v>
      </c>
      <c r="L380" t="s">
        <v>24</v>
      </c>
      <c r="M380" t="s">
        <v>36</v>
      </c>
    </row>
    <row r="381" spans="1:13">
      <c r="A381">
        <v>260</v>
      </c>
      <c r="B381" t="s">
        <v>26</v>
      </c>
      <c r="C381" t="s">
        <v>22</v>
      </c>
      <c r="D381" t="s">
        <v>24</v>
      </c>
      <c r="E381" t="s">
        <v>31</v>
      </c>
      <c r="F381">
        <v>6000</v>
      </c>
      <c r="G381" t="s">
        <v>24</v>
      </c>
      <c r="H381" t="s">
        <v>10</v>
      </c>
      <c r="I381" t="s">
        <v>11</v>
      </c>
      <c r="J381" t="s">
        <v>12</v>
      </c>
      <c r="K381" t="s">
        <v>24</v>
      </c>
      <c r="L381" t="s">
        <v>24</v>
      </c>
      <c r="M381" t="s">
        <v>36</v>
      </c>
    </row>
    <row r="382" spans="1:13">
      <c r="A382">
        <v>263</v>
      </c>
      <c r="B382" t="s">
        <v>26</v>
      </c>
      <c r="C382" t="s">
        <v>37</v>
      </c>
      <c r="D382" t="s">
        <v>39</v>
      </c>
      <c r="E382" t="s">
        <v>24</v>
      </c>
      <c r="F382">
        <v>3000</v>
      </c>
      <c r="G382" t="s">
        <v>9</v>
      </c>
      <c r="H382" t="s">
        <v>24</v>
      </c>
      <c r="I382" t="s">
        <v>11</v>
      </c>
      <c r="J382" t="s">
        <v>24</v>
      </c>
      <c r="K382" t="s">
        <v>13</v>
      </c>
      <c r="L382" t="s">
        <v>24</v>
      </c>
      <c r="M382" t="s">
        <v>36</v>
      </c>
    </row>
    <row r="383" spans="1:13">
      <c r="A383">
        <v>265</v>
      </c>
      <c r="B383" t="s">
        <v>26</v>
      </c>
      <c r="C383" t="s">
        <v>37</v>
      </c>
      <c r="D383" t="s">
        <v>34</v>
      </c>
      <c r="E383" t="s">
        <v>24</v>
      </c>
      <c r="F383">
        <v>4000</v>
      </c>
      <c r="G383" t="s">
        <v>9</v>
      </c>
      <c r="H383" t="s">
        <v>10</v>
      </c>
      <c r="I383" t="s">
        <v>11</v>
      </c>
      <c r="J383" t="s">
        <v>24</v>
      </c>
      <c r="K383" t="s">
        <v>24</v>
      </c>
      <c r="L383" t="s">
        <v>24</v>
      </c>
      <c r="M383" t="s">
        <v>36</v>
      </c>
    </row>
    <row r="384" spans="1:13">
      <c r="A384">
        <v>269</v>
      </c>
      <c r="B384" t="s">
        <v>26</v>
      </c>
      <c r="C384" t="s">
        <v>22</v>
      </c>
      <c r="D384" t="s">
        <v>24</v>
      </c>
      <c r="E384" t="s">
        <v>23</v>
      </c>
      <c r="F384">
        <v>6000</v>
      </c>
      <c r="G384" t="s">
        <v>9</v>
      </c>
      <c r="H384" t="s">
        <v>10</v>
      </c>
      <c r="I384" t="s">
        <v>11</v>
      </c>
      <c r="J384" t="s">
        <v>24</v>
      </c>
      <c r="K384" t="s">
        <v>24</v>
      </c>
      <c r="L384" t="s">
        <v>24</v>
      </c>
      <c r="M384" t="s">
        <v>36</v>
      </c>
    </row>
    <row r="385" spans="1:13">
      <c r="A385">
        <v>271</v>
      </c>
      <c r="B385" t="s">
        <v>21</v>
      </c>
      <c r="C385" t="s">
        <v>22</v>
      </c>
      <c r="D385" t="s">
        <v>24</v>
      </c>
      <c r="E385" t="s">
        <v>23</v>
      </c>
      <c r="F385">
        <v>5000</v>
      </c>
      <c r="G385" t="s">
        <v>24</v>
      </c>
      <c r="H385" t="s">
        <v>10</v>
      </c>
      <c r="I385" t="s">
        <v>11</v>
      </c>
      <c r="J385" t="s">
        <v>12</v>
      </c>
      <c r="K385" t="s">
        <v>24</v>
      </c>
      <c r="L385" t="s">
        <v>24</v>
      </c>
      <c r="M385" t="s">
        <v>36</v>
      </c>
    </row>
    <row r="386" spans="1:13">
      <c r="A386">
        <v>278</v>
      </c>
      <c r="B386" t="s">
        <v>26</v>
      </c>
      <c r="C386" t="s">
        <v>37</v>
      </c>
      <c r="D386" t="s">
        <v>34</v>
      </c>
      <c r="E386" t="s">
        <v>24</v>
      </c>
      <c r="F386">
        <v>3000</v>
      </c>
      <c r="G386" t="s">
        <v>9</v>
      </c>
      <c r="H386" t="s">
        <v>24</v>
      </c>
      <c r="I386" t="s">
        <v>11</v>
      </c>
      <c r="J386" t="s">
        <v>24</v>
      </c>
      <c r="K386" t="s">
        <v>13</v>
      </c>
      <c r="L386" t="s">
        <v>24</v>
      </c>
      <c r="M386" t="s">
        <v>36</v>
      </c>
    </row>
    <row r="387" spans="1:13">
      <c r="A387">
        <v>282</v>
      </c>
      <c r="B387" t="s">
        <v>26</v>
      </c>
      <c r="C387" t="s">
        <v>37</v>
      </c>
      <c r="D387" t="s">
        <v>39</v>
      </c>
      <c r="E387" t="s">
        <v>24</v>
      </c>
      <c r="F387">
        <v>3000</v>
      </c>
      <c r="G387" t="s">
        <v>9</v>
      </c>
      <c r="H387" t="s">
        <v>24</v>
      </c>
      <c r="I387" t="s">
        <v>24</v>
      </c>
      <c r="J387" t="s">
        <v>24</v>
      </c>
      <c r="K387" t="s">
        <v>13</v>
      </c>
      <c r="L387" t="s">
        <v>24</v>
      </c>
      <c r="M387" t="s">
        <v>36</v>
      </c>
    </row>
    <row r="388" spans="1:13">
      <c r="A388">
        <v>285</v>
      </c>
      <c r="B388" t="s">
        <v>21</v>
      </c>
      <c r="C388" t="s">
        <v>22</v>
      </c>
      <c r="D388" t="s">
        <v>24</v>
      </c>
      <c r="E388" t="s">
        <v>23</v>
      </c>
      <c r="F388">
        <v>5000</v>
      </c>
      <c r="G388" t="s">
        <v>24</v>
      </c>
      <c r="H388" t="s">
        <v>10</v>
      </c>
      <c r="I388" t="s">
        <v>24</v>
      </c>
      <c r="J388" t="s">
        <v>24</v>
      </c>
      <c r="K388" t="s">
        <v>13</v>
      </c>
      <c r="L388" t="s">
        <v>24</v>
      </c>
      <c r="M388" t="s">
        <v>36</v>
      </c>
    </row>
    <row r="389" spans="1:13">
      <c r="A389">
        <v>292</v>
      </c>
      <c r="B389" t="s">
        <v>26</v>
      </c>
      <c r="C389" t="s">
        <v>37</v>
      </c>
      <c r="D389" t="s">
        <v>39</v>
      </c>
      <c r="E389" t="s">
        <v>24</v>
      </c>
      <c r="F389">
        <v>4000</v>
      </c>
      <c r="G389" t="s">
        <v>9</v>
      </c>
      <c r="H389" t="s">
        <v>24</v>
      </c>
      <c r="I389" t="s">
        <v>11</v>
      </c>
      <c r="J389" t="s">
        <v>24</v>
      </c>
      <c r="K389" t="s">
        <v>24</v>
      </c>
      <c r="L389" t="s">
        <v>24</v>
      </c>
      <c r="M389" t="s">
        <v>36</v>
      </c>
    </row>
    <row r="390" spans="1:13">
      <c r="A390">
        <v>325</v>
      </c>
      <c r="B390" t="s">
        <v>26</v>
      </c>
      <c r="C390" t="s">
        <v>22</v>
      </c>
      <c r="D390" t="s">
        <v>24</v>
      </c>
      <c r="E390" t="s">
        <v>23</v>
      </c>
      <c r="F390">
        <v>6000</v>
      </c>
      <c r="G390" t="s">
        <v>24</v>
      </c>
      <c r="H390" t="s">
        <v>10</v>
      </c>
      <c r="I390" t="s">
        <v>11</v>
      </c>
      <c r="J390" t="s">
        <v>24</v>
      </c>
      <c r="K390" t="s">
        <v>24</v>
      </c>
      <c r="L390" t="s">
        <v>24</v>
      </c>
      <c r="M390" t="s">
        <v>36</v>
      </c>
    </row>
    <row r="391" spans="1:13">
      <c r="A391">
        <v>336</v>
      </c>
      <c r="B391" t="s">
        <v>26</v>
      </c>
      <c r="C391" t="s">
        <v>22</v>
      </c>
      <c r="D391" t="s">
        <v>24</v>
      </c>
      <c r="E391" t="s">
        <v>23</v>
      </c>
      <c r="F391">
        <v>5000</v>
      </c>
      <c r="G391" t="s">
        <v>24</v>
      </c>
      <c r="H391" t="s">
        <v>10</v>
      </c>
      <c r="I391" t="s">
        <v>24</v>
      </c>
      <c r="J391" t="s">
        <v>24</v>
      </c>
      <c r="K391" t="s">
        <v>24</v>
      </c>
      <c r="L391" t="s">
        <v>24</v>
      </c>
      <c r="M391" t="s">
        <v>36</v>
      </c>
    </row>
    <row r="392" spans="1:13">
      <c r="A392">
        <v>340</v>
      </c>
      <c r="B392" t="s">
        <v>26</v>
      </c>
      <c r="C392" t="s">
        <v>22</v>
      </c>
      <c r="D392" t="s">
        <v>24</v>
      </c>
      <c r="E392" t="s">
        <v>30</v>
      </c>
      <c r="F392">
        <v>5000</v>
      </c>
      <c r="G392" t="s">
        <v>24</v>
      </c>
      <c r="H392" t="s">
        <v>10</v>
      </c>
      <c r="I392" t="s">
        <v>24</v>
      </c>
      <c r="J392" t="s">
        <v>24</v>
      </c>
      <c r="K392" t="s">
        <v>24</v>
      </c>
      <c r="L392" t="s">
        <v>24</v>
      </c>
      <c r="M392" t="s">
        <v>36</v>
      </c>
    </row>
    <row r="393" spans="1:13">
      <c r="A393">
        <v>342</v>
      </c>
      <c r="B393" t="s">
        <v>26</v>
      </c>
      <c r="C393" t="s">
        <v>37</v>
      </c>
      <c r="D393" t="s">
        <v>34</v>
      </c>
      <c r="E393" t="s">
        <v>24</v>
      </c>
      <c r="F393">
        <v>4000</v>
      </c>
      <c r="G393" t="s">
        <v>24</v>
      </c>
      <c r="H393" t="s">
        <v>10</v>
      </c>
      <c r="I393" t="s">
        <v>24</v>
      </c>
      <c r="J393" t="s">
        <v>24</v>
      </c>
      <c r="K393" t="s">
        <v>24</v>
      </c>
      <c r="L393" t="s">
        <v>24</v>
      </c>
      <c r="M393" t="s">
        <v>36</v>
      </c>
    </row>
    <row r="394" spans="1:13">
      <c r="A394">
        <v>351</v>
      </c>
      <c r="B394" t="s">
        <v>26</v>
      </c>
      <c r="C394" t="s">
        <v>22</v>
      </c>
      <c r="D394" t="s">
        <v>24</v>
      </c>
      <c r="E394" t="s">
        <v>23</v>
      </c>
      <c r="F394">
        <v>5000</v>
      </c>
      <c r="G394" t="s">
        <v>24</v>
      </c>
      <c r="H394" t="s">
        <v>10</v>
      </c>
      <c r="I394" t="s">
        <v>24</v>
      </c>
      <c r="J394" t="s">
        <v>12</v>
      </c>
      <c r="K394" t="s">
        <v>24</v>
      </c>
      <c r="L394" t="s">
        <v>24</v>
      </c>
      <c r="M394" t="s">
        <v>36</v>
      </c>
    </row>
    <row r="395" spans="1:13">
      <c r="A395">
        <v>364</v>
      </c>
      <c r="B395" t="s">
        <v>26</v>
      </c>
      <c r="C395" t="s">
        <v>37</v>
      </c>
      <c r="D395" t="s">
        <v>34</v>
      </c>
      <c r="E395" t="s">
        <v>24</v>
      </c>
      <c r="F395">
        <v>3500</v>
      </c>
      <c r="G395" t="s">
        <v>24</v>
      </c>
      <c r="H395" t="s">
        <v>10</v>
      </c>
      <c r="I395" t="s">
        <v>11</v>
      </c>
      <c r="J395" t="s">
        <v>24</v>
      </c>
      <c r="K395" t="s">
        <v>24</v>
      </c>
      <c r="L395" t="s">
        <v>24</v>
      </c>
      <c r="M395" t="s">
        <v>36</v>
      </c>
    </row>
    <row r="396" spans="1:13">
      <c r="A396">
        <v>371</v>
      </c>
      <c r="B396" t="s">
        <v>26</v>
      </c>
      <c r="C396" t="s">
        <v>37</v>
      </c>
      <c r="D396" t="s">
        <v>34</v>
      </c>
      <c r="E396" t="s">
        <v>24</v>
      </c>
      <c r="F396">
        <v>4000</v>
      </c>
      <c r="G396" t="s">
        <v>24</v>
      </c>
      <c r="H396" t="s">
        <v>10</v>
      </c>
      <c r="I396" t="s">
        <v>24</v>
      </c>
      <c r="J396" t="s">
        <v>24</v>
      </c>
      <c r="K396" t="s">
        <v>24</v>
      </c>
      <c r="L396" t="s">
        <v>24</v>
      </c>
      <c r="M396" t="s">
        <v>36</v>
      </c>
    </row>
    <row r="397" spans="1:13">
      <c r="A397">
        <v>375</v>
      </c>
      <c r="B397" t="s">
        <v>26</v>
      </c>
      <c r="C397" t="s">
        <v>37</v>
      </c>
      <c r="D397" t="s">
        <v>29</v>
      </c>
      <c r="E397" t="s">
        <v>24</v>
      </c>
      <c r="F397">
        <v>5000</v>
      </c>
      <c r="G397" t="s">
        <v>24</v>
      </c>
      <c r="H397" t="s">
        <v>10</v>
      </c>
      <c r="I397" t="s">
        <v>24</v>
      </c>
      <c r="J397" t="s">
        <v>24</v>
      </c>
      <c r="K397" t="s">
        <v>24</v>
      </c>
      <c r="L397" t="s">
        <v>24</v>
      </c>
      <c r="M397" t="s">
        <v>36</v>
      </c>
    </row>
    <row r="398" spans="1:13">
      <c r="A398">
        <v>376</v>
      </c>
      <c r="B398" t="s">
        <v>26</v>
      </c>
      <c r="C398" t="s">
        <v>37</v>
      </c>
      <c r="D398" t="s">
        <v>34</v>
      </c>
      <c r="E398" t="s">
        <v>24</v>
      </c>
      <c r="F398">
        <v>3000</v>
      </c>
      <c r="G398" t="s">
        <v>24</v>
      </c>
      <c r="H398" t="s">
        <v>10</v>
      </c>
      <c r="I398" t="s">
        <v>24</v>
      </c>
      <c r="J398" t="s">
        <v>24</v>
      </c>
      <c r="K398" t="s">
        <v>24</v>
      </c>
      <c r="L398" t="s">
        <v>52</v>
      </c>
      <c r="M398" t="s">
        <v>36</v>
      </c>
    </row>
    <row r="399" spans="1:13">
      <c r="A399">
        <v>382</v>
      </c>
      <c r="B399" t="s">
        <v>26</v>
      </c>
      <c r="C399" t="s">
        <v>22</v>
      </c>
      <c r="D399" t="s">
        <v>24</v>
      </c>
      <c r="E399" t="s">
        <v>23</v>
      </c>
      <c r="F399">
        <v>4000</v>
      </c>
      <c r="G399" t="s">
        <v>24</v>
      </c>
      <c r="H399" t="s">
        <v>10</v>
      </c>
      <c r="I399" t="s">
        <v>24</v>
      </c>
      <c r="J399" t="s">
        <v>24</v>
      </c>
      <c r="K399" t="s">
        <v>24</v>
      </c>
      <c r="L399" t="s">
        <v>24</v>
      </c>
      <c r="M399" t="s">
        <v>36</v>
      </c>
    </row>
    <row r="400" spans="1:13">
      <c r="A400">
        <v>384</v>
      </c>
      <c r="B400" t="s">
        <v>26</v>
      </c>
      <c r="C400" t="s">
        <v>22</v>
      </c>
      <c r="D400" t="s">
        <v>24</v>
      </c>
      <c r="E400" t="s">
        <v>23</v>
      </c>
      <c r="F400">
        <v>5000</v>
      </c>
      <c r="G400" t="s">
        <v>24</v>
      </c>
      <c r="H400" t="s">
        <v>10</v>
      </c>
      <c r="I400" t="s">
        <v>24</v>
      </c>
      <c r="J400" t="s">
        <v>24</v>
      </c>
      <c r="K400" t="s">
        <v>24</v>
      </c>
      <c r="L400" t="s">
        <v>24</v>
      </c>
      <c r="M400" t="s">
        <v>36</v>
      </c>
    </row>
    <row r="401" spans="1:13">
      <c r="A401">
        <v>386</v>
      </c>
      <c r="B401" t="s">
        <v>26</v>
      </c>
      <c r="C401" t="s">
        <v>37</v>
      </c>
      <c r="D401" t="s">
        <v>34</v>
      </c>
      <c r="E401" t="s">
        <v>24</v>
      </c>
      <c r="F401">
        <v>4000</v>
      </c>
      <c r="G401" t="s">
        <v>24</v>
      </c>
      <c r="H401" t="s">
        <v>10</v>
      </c>
      <c r="I401" t="s">
        <v>24</v>
      </c>
      <c r="J401" t="s">
        <v>24</v>
      </c>
      <c r="K401" t="s">
        <v>24</v>
      </c>
      <c r="L401" t="s">
        <v>24</v>
      </c>
      <c r="M401" t="s">
        <v>36</v>
      </c>
    </row>
    <row r="402" spans="1:13">
      <c r="A402">
        <v>390</v>
      </c>
      <c r="B402" t="s">
        <v>26</v>
      </c>
      <c r="C402" t="s">
        <v>22</v>
      </c>
      <c r="D402" t="s">
        <v>24</v>
      </c>
      <c r="E402" t="s">
        <v>31</v>
      </c>
      <c r="F402">
        <v>3000</v>
      </c>
      <c r="G402" t="s">
        <v>24</v>
      </c>
      <c r="H402" t="s">
        <v>10</v>
      </c>
      <c r="I402" t="s">
        <v>24</v>
      </c>
      <c r="J402" t="s">
        <v>24</v>
      </c>
      <c r="K402" t="s">
        <v>24</v>
      </c>
      <c r="L402" t="s">
        <v>24</v>
      </c>
      <c r="M402" t="s">
        <v>36</v>
      </c>
    </row>
    <row r="403" spans="1:13">
      <c r="A403">
        <v>395</v>
      </c>
      <c r="B403" t="s">
        <v>26</v>
      </c>
      <c r="C403" t="s">
        <v>37</v>
      </c>
      <c r="D403" t="s">
        <v>29</v>
      </c>
      <c r="E403" t="s">
        <v>24</v>
      </c>
      <c r="F403">
        <v>7000</v>
      </c>
      <c r="G403" t="s">
        <v>24</v>
      </c>
      <c r="H403" t="s">
        <v>10</v>
      </c>
      <c r="I403" t="s">
        <v>11</v>
      </c>
      <c r="J403" t="s">
        <v>12</v>
      </c>
      <c r="K403" t="s">
        <v>24</v>
      </c>
      <c r="L403" t="s">
        <v>24</v>
      </c>
      <c r="M403" t="s">
        <v>36</v>
      </c>
    </row>
  </sheetData>
  <autoFilter ref="A3:S3"/>
  <mergeCells count="4">
    <mergeCell ref="C1:R1"/>
    <mergeCell ref="D2:E2"/>
    <mergeCell ref="G2:L2"/>
    <mergeCell ref="O2:R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3"/>
  <sheetViews>
    <sheetView workbookViewId="0">
      <selection activeCell="E3" sqref="E3"/>
    </sheetView>
  </sheetViews>
  <sheetFormatPr baseColWidth="10" defaultRowHeight="15"/>
  <cols>
    <col min="1" max="1" width="14.7109375" bestFit="1" customWidth="1"/>
    <col min="2" max="2" width="10" bestFit="1" customWidth="1"/>
    <col min="3" max="3" width="22.7109375" customWidth="1"/>
    <col min="4" max="4" width="12" customWidth="1"/>
    <col min="5" max="5" width="11.7109375" customWidth="1"/>
    <col min="6" max="6" width="21.42578125" customWidth="1"/>
    <col min="7" max="7" width="6.7109375" customWidth="1"/>
    <col min="8" max="8" width="7.5703125" bestFit="1" customWidth="1"/>
    <col min="9" max="9" width="11.28515625" bestFit="1" customWidth="1"/>
    <col min="11" max="11" width="11.28515625" customWidth="1"/>
    <col min="12" max="12" width="13" customWidth="1"/>
    <col min="13" max="13" width="17.42578125" customWidth="1"/>
    <col min="14" max="14" width="20.85546875" bestFit="1" customWidth="1"/>
    <col min="15" max="15" width="17.5703125" bestFit="1" customWidth="1"/>
    <col min="18" max="18" width="12.28515625" customWidth="1"/>
  </cols>
  <sheetData>
    <row r="1" spans="1:19" ht="19.5" thickBot="1">
      <c r="C1" s="47" t="s">
        <v>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19" s="1" customFormat="1" ht="63.75" customHeight="1" thickBot="1">
      <c r="A2" s="3"/>
      <c r="B2" s="4"/>
      <c r="C2" s="4"/>
      <c r="D2" s="50" t="s">
        <v>4</v>
      </c>
      <c r="E2" s="51"/>
      <c r="F2" s="4"/>
      <c r="G2" s="50" t="s">
        <v>8</v>
      </c>
      <c r="H2" s="52"/>
      <c r="I2" s="52"/>
      <c r="J2" s="52"/>
      <c r="K2" s="52"/>
      <c r="L2" s="51"/>
      <c r="N2" s="13"/>
      <c r="O2" s="50" t="s">
        <v>17</v>
      </c>
      <c r="P2" s="52"/>
      <c r="Q2" s="52"/>
      <c r="R2" s="51"/>
      <c r="S2" s="2"/>
    </row>
    <row r="3" spans="1:19" s="1" customFormat="1" ht="100.5" customHeight="1" thickBot="1">
      <c r="A3" s="6" t="s">
        <v>0</v>
      </c>
      <c r="B3" s="10" t="s">
        <v>1</v>
      </c>
      <c r="C3" s="8" t="s">
        <v>3</v>
      </c>
      <c r="D3" s="10" t="s">
        <v>5</v>
      </c>
      <c r="E3" s="7" t="s">
        <v>6</v>
      </c>
      <c r="F3" s="11" t="s">
        <v>7</v>
      </c>
      <c r="G3" s="9" t="s">
        <v>9</v>
      </c>
      <c r="H3" s="12" t="s">
        <v>10</v>
      </c>
      <c r="I3" s="9" t="s">
        <v>11</v>
      </c>
      <c r="J3" s="12" t="s">
        <v>12</v>
      </c>
      <c r="K3" s="8" t="s">
        <v>13</v>
      </c>
      <c r="L3" s="11" t="s">
        <v>14</v>
      </c>
      <c r="M3" s="22" t="s">
        <v>15</v>
      </c>
      <c r="N3" s="11" t="s">
        <v>16</v>
      </c>
      <c r="O3" s="5" t="s">
        <v>18</v>
      </c>
      <c r="P3" s="11" t="s">
        <v>19</v>
      </c>
      <c r="Q3" s="5" t="s">
        <v>49</v>
      </c>
      <c r="R3" s="11" t="s">
        <v>20</v>
      </c>
    </row>
    <row r="4" spans="1:19">
      <c r="A4">
        <v>1</v>
      </c>
      <c r="B4" t="s">
        <v>21</v>
      </c>
      <c r="C4" t="s">
        <v>22</v>
      </c>
      <c r="D4" t="s">
        <v>24</v>
      </c>
      <c r="E4" t="s">
        <v>23</v>
      </c>
      <c r="F4">
        <v>5000</v>
      </c>
      <c r="G4" t="s">
        <v>9</v>
      </c>
      <c r="H4" t="s">
        <v>10</v>
      </c>
      <c r="I4" t="s">
        <v>11</v>
      </c>
      <c r="J4" t="s">
        <v>24</v>
      </c>
      <c r="K4" t="s">
        <v>24</v>
      </c>
      <c r="L4" t="s">
        <v>24</v>
      </c>
      <c r="M4" t="s">
        <v>25</v>
      </c>
      <c r="N4" t="s">
        <v>47</v>
      </c>
      <c r="O4">
        <v>2</v>
      </c>
      <c r="P4">
        <v>2</v>
      </c>
      <c r="Q4">
        <v>2</v>
      </c>
      <c r="R4">
        <v>2</v>
      </c>
    </row>
    <row r="5" spans="1:19">
      <c r="A5">
        <v>2</v>
      </c>
      <c r="B5" t="s">
        <v>26</v>
      </c>
      <c r="C5" t="s">
        <v>22</v>
      </c>
      <c r="D5" t="s">
        <v>24</v>
      </c>
      <c r="E5" t="s">
        <v>27</v>
      </c>
      <c r="F5">
        <v>6000</v>
      </c>
      <c r="G5" t="s">
        <v>9</v>
      </c>
      <c r="H5" t="s">
        <v>10</v>
      </c>
      <c r="I5" t="s">
        <v>24</v>
      </c>
      <c r="J5" t="s">
        <v>12</v>
      </c>
      <c r="K5" t="s">
        <v>24</v>
      </c>
      <c r="L5" t="s">
        <v>24</v>
      </c>
      <c r="M5" t="s">
        <v>25</v>
      </c>
      <c r="N5" t="s">
        <v>45</v>
      </c>
      <c r="O5">
        <v>1</v>
      </c>
      <c r="P5">
        <v>1</v>
      </c>
      <c r="Q5">
        <v>1</v>
      </c>
      <c r="R5">
        <v>1</v>
      </c>
    </row>
    <row r="6" spans="1:19">
      <c r="A6">
        <v>3</v>
      </c>
      <c r="B6" t="s">
        <v>26</v>
      </c>
      <c r="C6" t="s">
        <v>22</v>
      </c>
      <c r="D6" t="s">
        <v>24</v>
      </c>
      <c r="E6" t="s">
        <v>23</v>
      </c>
      <c r="F6">
        <v>5000</v>
      </c>
      <c r="G6" t="s">
        <v>9</v>
      </c>
      <c r="H6" t="s">
        <v>10</v>
      </c>
      <c r="I6" t="s">
        <v>11</v>
      </c>
      <c r="J6" t="s">
        <v>24</v>
      </c>
      <c r="K6" t="s">
        <v>24</v>
      </c>
      <c r="L6" t="s">
        <v>24</v>
      </c>
      <c r="M6" t="s">
        <v>25</v>
      </c>
      <c r="N6" t="s">
        <v>47</v>
      </c>
      <c r="O6">
        <v>1</v>
      </c>
      <c r="P6">
        <v>1</v>
      </c>
      <c r="Q6">
        <v>1</v>
      </c>
      <c r="R6">
        <v>1</v>
      </c>
    </row>
    <row r="7" spans="1:19">
      <c r="A7">
        <v>4</v>
      </c>
      <c r="B7" t="s">
        <v>21</v>
      </c>
      <c r="C7" t="s">
        <v>28</v>
      </c>
      <c r="D7" t="s">
        <v>29</v>
      </c>
      <c r="E7" t="s">
        <v>30</v>
      </c>
      <c r="F7">
        <v>5000</v>
      </c>
      <c r="G7" t="s">
        <v>9</v>
      </c>
      <c r="H7" t="s">
        <v>10</v>
      </c>
      <c r="I7" t="s">
        <v>24</v>
      </c>
      <c r="J7" t="s">
        <v>24</v>
      </c>
      <c r="K7" t="s">
        <v>13</v>
      </c>
      <c r="L7" t="s">
        <v>24</v>
      </c>
      <c r="M7" t="s">
        <v>25</v>
      </c>
      <c r="N7" t="s">
        <v>45</v>
      </c>
      <c r="O7">
        <v>1</v>
      </c>
      <c r="P7">
        <v>1</v>
      </c>
      <c r="Q7">
        <v>1</v>
      </c>
      <c r="R7">
        <v>1</v>
      </c>
    </row>
    <row r="8" spans="1:19">
      <c r="A8">
        <v>5</v>
      </c>
      <c r="B8" t="s">
        <v>26</v>
      </c>
      <c r="C8" t="s">
        <v>22</v>
      </c>
      <c r="D8" t="s">
        <v>24</v>
      </c>
      <c r="E8" t="s">
        <v>31</v>
      </c>
      <c r="F8">
        <v>5000</v>
      </c>
      <c r="G8" t="s">
        <v>9</v>
      </c>
      <c r="H8" t="s">
        <v>10</v>
      </c>
      <c r="I8" t="s">
        <v>24</v>
      </c>
      <c r="J8" t="s">
        <v>12</v>
      </c>
      <c r="K8" t="s">
        <v>24</v>
      </c>
      <c r="L8" t="s">
        <v>24</v>
      </c>
      <c r="M8" t="s">
        <v>25</v>
      </c>
      <c r="N8" t="s">
        <v>47</v>
      </c>
      <c r="O8">
        <v>1</v>
      </c>
      <c r="P8">
        <v>1</v>
      </c>
      <c r="Q8">
        <v>1</v>
      </c>
      <c r="R8">
        <v>1</v>
      </c>
    </row>
    <row r="9" spans="1:19">
      <c r="A9">
        <v>6</v>
      </c>
      <c r="B9" t="s">
        <v>26</v>
      </c>
      <c r="C9" t="s">
        <v>22</v>
      </c>
      <c r="D9" t="s">
        <v>24</v>
      </c>
      <c r="E9" t="s">
        <v>30</v>
      </c>
      <c r="F9">
        <v>5000</v>
      </c>
      <c r="G9" t="s">
        <v>9</v>
      </c>
      <c r="H9" t="s">
        <v>10</v>
      </c>
      <c r="I9" t="s">
        <v>24</v>
      </c>
      <c r="J9" t="s">
        <v>12</v>
      </c>
      <c r="K9" t="s">
        <v>24</v>
      </c>
      <c r="L9" t="s">
        <v>24</v>
      </c>
      <c r="M9" t="s">
        <v>25</v>
      </c>
      <c r="N9" t="s">
        <v>47</v>
      </c>
      <c r="O9">
        <v>1</v>
      </c>
      <c r="P9">
        <v>1</v>
      </c>
      <c r="Q9">
        <v>1</v>
      </c>
      <c r="R9">
        <v>1</v>
      </c>
    </row>
    <row r="10" spans="1:19">
      <c r="A10">
        <v>7</v>
      </c>
      <c r="B10" t="s">
        <v>26</v>
      </c>
      <c r="C10" t="s">
        <v>22</v>
      </c>
      <c r="D10" t="s">
        <v>24</v>
      </c>
      <c r="E10" t="s">
        <v>32</v>
      </c>
      <c r="F10">
        <v>5000</v>
      </c>
      <c r="G10" t="s">
        <v>9</v>
      </c>
      <c r="H10" t="s">
        <v>10</v>
      </c>
      <c r="I10" t="s">
        <v>11</v>
      </c>
      <c r="J10" t="s">
        <v>24</v>
      </c>
      <c r="K10" t="s">
        <v>24</v>
      </c>
      <c r="L10" t="s">
        <v>24</v>
      </c>
      <c r="M10" t="s">
        <v>25</v>
      </c>
      <c r="N10" t="s">
        <v>47</v>
      </c>
      <c r="O10">
        <v>1</v>
      </c>
      <c r="P10">
        <v>1</v>
      </c>
      <c r="Q10">
        <v>1</v>
      </c>
      <c r="R10">
        <v>1</v>
      </c>
    </row>
    <row r="11" spans="1:19">
      <c r="A11">
        <v>8</v>
      </c>
      <c r="B11" t="s">
        <v>26</v>
      </c>
      <c r="C11" t="s">
        <v>22</v>
      </c>
      <c r="D11" t="s">
        <v>24</v>
      </c>
      <c r="E11" t="s">
        <v>33</v>
      </c>
      <c r="F11">
        <v>5000</v>
      </c>
      <c r="G11" t="s">
        <v>9</v>
      </c>
      <c r="H11" t="s">
        <v>10</v>
      </c>
      <c r="I11" t="s">
        <v>24</v>
      </c>
      <c r="J11" t="s">
        <v>12</v>
      </c>
      <c r="K11" t="s">
        <v>24</v>
      </c>
      <c r="L11" t="s">
        <v>24</v>
      </c>
      <c r="M11" t="s">
        <v>25</v>
      </c>
      <c r="N11" t="s">
        <v>45</v>
      </c>
      <c r="O11">
        <v>1</v>
      </c>
      <c r="P11">
        <v>1</v>
      </c>
      <c r="Q11">
        <v>1</v>
      </c>
      <c r="R11">
        <v>1</v>
      </c>
    </row>
    <row r="12" spans="1:19">
      <c r="A12">
        <v>9</v>
      </c>
      <c r="B12" t="s">
        <v>26</v>
      </c>
      <c r="C12" t="s">
        <v>22</v>
      </c>
      <c r="D12" t="s">
        <v>24</v>
      </c>
      <c r="E12" t="s">
        <v>31</v>
      </c>
      <c r="F12">
        <v>5000</v>
      </c>
      <c r="G12" t="s">
        <v>9</v>
      </c>
      <c r="H12" t="s">
        <v>10</v>
      </c>
      <c r="I12" t="s">
        <v>24</v>
      </c>
      <c r="J12" t="s">
        <v>24</v>
      </c>
      <c r="K12" t="s">
        <v>13</v>
      </c>
      <c r="L12" t="s">
        <v>24</v>
      </c>
      <c r="M12" t="s">
        <v>25</v>
      </c>
      <c r="N12" t="s">
        <v>45</v>
      </c>
      <c r="O12">
        <v>2</v>
      </c>
      <c r="P12">
        <v>2</v>
      </c>
      <c r="Q12">
        <v>2</v>
      </c>
      <c r="R12">
        <v>2</v>
      </c>
    </row>
    <row r="13" spans="1:19">
      <c r="A13">
        <v>10</v>
      </c>
      <c r="B13" t="s">
        <v>26</v>
      </c>
      <c r="C13" t="s">
        <v>22</v>
      </c>
      <c r="D13" t="s">
        <v>24</v>
      </c>
      <c r="E13" t="s">
        <v>31</v>
      </c>
      <c r="F13">
        <v>5000</v>
      </c>
      <c r="G13" t="s">
        <v>9</v>
      </c>
      <c r="H13" t="s">
        <v>10</v>
      </c>
      <c r="I13" t="s">
        <v>11</v>
      </c>
      <c r="J13" t="s">
        <v>24</v>
      </c>
      <c r="K13" t="s">
        <v>24</v>
      </c>
      <c r="L13" t="s">
        <v>24</v>
      </c>
      <c r="M13" t="s">
        <v>25</v>
      </c>
      <c r="N13" t="s">
        <v>45</v>
      </c>
      <c r="O13">
        <v>1</v>
      </c>
      <c r="P13">
        <v>1</v>
      </c>
      <c r="Q13">
        <v>1</v>
      </c>
      <c r="R13">
        <v>1</v>
      </c>
    </row>
    <row r="14" spans="1:19">
      <c r="A14">
        <v>11</v>
      </c>
      <c r="B14" t="s">
        <v>26</v>
      </c>
      <c r="C14" t="s">
        <v>22</v>
      </c>
      <c r="D14" t="s">
        <v>24</v>
      </c>
      <c r="E14" t="s">
        <v>33</v>
      </c>
      <c r="F14">
        <v>5000</v>
      </c>
      <c r="G14" t="s">
        <v>9</v>
      </c>
      <c r="H14" t="s">
        <v>10</v>
      </c>
      <c r="I14" t="s">
        <v>11</v>
      </c>
      <c r="J14" t="s">
        <v>24</v>
      </c>
      <c r="K14" t="s">
        <v>24</v>
      </c>
      <c r="L14" t="s">
        <v>24</v>
      </c>
      <c r="M14" t="s">
        <v>25</v>
      </c>
      <c r="N14" t="s">
        <v>45</v>
      </c>
      <c r="O14">
        <v>1</v>
      </c>
      <c r="P14">
        <v>1</v>
      </c>
      <c r="Q14">
        <v>1</v>
      </c>
      <c r="R14">
        <v>1</v>
      </c>
    </row>
    <row r="15" spans="1:19">
      <c r="A15">
        <v>12</v>
      </c>
      <c r="B15" t="s">
        <v>26</v>
      </c>
      <c r="C15" t="s">
        <v>22</v>
      </c>
      <c r="D15" t="s">
        <v>24</v>
      </c>
      <c r="E15" t="s">
        <v>23</v>
      </c>
      <c r="F15">
        <v>5000</v>
      </c>
      <c r="G15" t="s">
        <v>9</v>
      </c>
      <c r="H15" t="s">
        <v>10</v>
      </c>
      <c r="I15" t="s">
        <v>11</v>
      </c>
      <c r="J15" t="s">
        <v>24</v>
      </c>
      <c r="K15" t="s">
        <v>24</v>
      </c>
      <c r="L15" t="s">
        <v>24</v>
      </c>
      <c r="M15" t="s">
        <v>25</v>
      </c>
      <c r="N15" t="s">
        <v>45</v>
      </c>
      <c r="O15">
        <v>1</v>
      </c>
      <c r="P15">
        <v>1</v>
      </c>
      <c r="Q15">
        <v>1</v>
      </c>
      <c r="R15">
        <v>1</v>
      </c>
    </row>
    <row r="16" spans="1:19">
      <c r="A16">
        <v>13</v>
      </c>
      <c r="B16" t="s">
        <v>21</v>
      </c>
      <c r="C16" t="s">
        <v>22</v>
      </c>
      <c r="D16" t="s">
        <v>24</v>
      </c>
      <c r="E16" t="s">
        <v>23</v>
      </c>
      <c r="F16">
        <v>5000</v>
      </c>
      <c r="G16" t="s">
        <v>9</v>
      </c>
      <c r="H16" t="s">
        <v>10</v>
      </c>
      <c r="I16" t="s">
        <v>11</v>
      </c>
      <c r="J16" t="s">
        <v>24</v>
      </c>
      <c r="K16" t="s">
        <v>24</v>
      </c>
      <c r="L16" t="s">
        <v>24</v>
      </c>
      <c r="M16" t="s">
        <v>25</v>
      </c>
      <c r="N16" t="s">
        <v>45</v>
      </c>
      <c r="O16">
        <v>1</v>
      </c>
      <c r="P16">
        <v>1</v>
      </c>
      <c r="Q16">
        <v>1</v>
      </c>
      <c r="R16">
        <v>1</v>
      </c>
    </row>
    <row r="17" spans="1:18">
      <c r="A17">
        <v>14</v>
      </c>
      <c r="B17" t="s">
        <v>21</v>
      </c>
      <c r="C17" t="s">
        <v>22</v>
      </c>
      <c r="D17" t="s">
        <v>24</v>
      </c>
      <c r="E17" t="s">
        <v>30</v>
      </c>
      <c r="F17">
        <v>5000</v>
      </c>
      <c r="G17" t="s">
        <v>9</v>
      </c>
      <c r="H17" t="s">
        <v>10</v>
      </c>
      <c r="I17" t="s">
        <v>24</v>
      </c>
      <c r="J17" t="s">
        <v>24</v>
      </c>
      <c r="K17" t="s">
        <v>13</v>
      </c>
      <c r="L17" t="s">
        <v>24</v>
      </c>
      <c r="M17" t="s">
        <v>25</v>
      </c>
      <c r="N17" t="s">
        <v>45</v>
      </c>
      <c r="O17">
        <v>2</v>
      </c>
      <c r="P17">
        <v>2</v>
      </c>
      <c r="Q17">
        <v>2</v>
      </c>
      <c r="R17">
        <v>2</v>
      </c>
    </row>
    <row r="18" spans="1:18">
      <c r="A18">
        <v>15</v>
      </c>
      <c r="B18" t="s">
        <v>26</v>
      </c>
      <c r="C18" t="s">
        <v>22</v>
      </c>
      <c r="D18" t="s">
        <v>24</v>
      </c>
      <c r="E18" t="s">
        <v>23</v>
      </c>
      <c r="F18">
        <v>5000</v>
      </c>
      <c r="G18" t="s">
        <v>9</v>
      </c>
      <c r="H18" t="s">
        <v>10</v>
      </c>
      <c r="I18" t="s">
        <v>11</v>
      </c>
      <c r="J18" t="s">
        <v>24</v>
      </c>
      <c r="K18" t="s">
        <v>24</v>
      </c>
      <c r="L18" t="s">
        <v>24</v>
      </c>
      <c r="M18" t="s">
        <v>25</v>
      </c>
      <c r="N18" t="s">
        <v>45</v>
      </c>
      <c r="O18">
        <v>1</v>
      </c>
      <c r="P18">
        <v>1</v>
      </c>
      <c r="Q18">
        <v>1</v>
      </c>
      <c r="R18">
        <v>1</v>
      </c>
    </row>
    <row r="19" spans="1:18">
      <c r="A19">
        <v>16</v>
      </c>
      <c r="B19" t="s">
        <v>26</v>
      </c>
      <c r="C19" t="s">
        <v>22</v>
      </c>
      <c r="D19" t="s">
        <v>24</v>
      </c>
      <c r="E19" t="s">
        <v>27</v>
      </c>
      <c r="F19">
        <v>6000</v>
      </c>
      <c r="G19" t="s">
        <v>9</v>
      </c>
      <c r="H19" t="s">
        <v>10</v>
      </c>
      <c r="I19" t="s">
        <v>24</v>
      </c>
      <c r="J19" t="s">
        <v>12</v>
      </c>
      <c r="K19" t="s">
        <v>24</v>
      </c>
      <c r="L19" t="s">
        <v>24</v>
      </c>
      <c r="M19" t="s">
        <v>25</v>
      </c>
      <c r="N19" t="s">
        <v>45</v>
      </c>
      <c r="O19">
        <v>1</v>
      </c>
      <c r="P19">
        <v>1</v>
      </c>
      <c r="Q19">
        <v>1</v>
      </c>
      <c r="R19">
        <v>1</v>
      </c>
    </row>
    <row r="20" spans="1:18">
      <c r="A20">
        <v>17</v>
      </c>
      <c r="B20" t="s">
        <v>26</v>
      </c>
      <c r="C20" t="s">
        <v>28</v>
      </c>
      <c r="D20" t="s">
        <v>34</v>
      </c>
      <c r="E20" t="s">
        <v>32</v>
      </c>
      <c r="F20">
        <v>5000</v>
      </c>
      <c r="G20" t="s">
        <v>9</v>
      </c>
      <c r="H20" t="s">
        <v>10</v>
      </c>
      <c r="I20" t="s">
        <v>11</v>
      </c>
      <c r="J20" t="s">
        <v>24</v>
      </c>
      <c r="K20" t="s">
        <v>24</v>
      </c>
      <c r="L20" t="s">
        <v>24</v>
      </c>
      <c r="M20" t="s">
        <v>25</v>
      </c>
      <c r="N20" t="s">
        <v>45</v>
      </c>
      <c r="O20">
        <v>1</v>
      </c>
      <c r="P20">
        <v>1</v>
      </c>
      <c r="Q20">
        <v>1</v>
      </c>
      <c r="R20">
        <v>1</v>
      </c>
    </row>
    <row r="21" spans="1:18">
      <c r="A21">
        <v>18</v>
      </c>
      <c r="B21" t="s">
        <v>26</v>
      </c>
      <c r="C21" t="s">
        <v>22</v>
      </c>
      <c r="D21" t="s">
        <v>24</v>
      </c>
      <c r="E21" t="s">
        <v>23</v>
      </c>
      <c r="F21">
        <v>5000</v>
      </c>
      <c r="G21" t="s">
        <v>9</v>
      </c>
      <c r="H21" t="s">
        <v>10</v>
      </c>
      <c r="I21" t="s">
        <v>11</v>
      </c>
      <c r="J21" t="s">
        <v>24</v>
      </c>
      <c r="K21" t="s">
        <v>24</v>
      </c>
      <c r="L21" t="s">
        <v>24</v>
      </c>
      <c r="M21" t="s">
        <v>25</v>
      </c>
      <c r="N21" t="s">
        <v>45</v>
      </c>
      <c r="O21">
        <v>2</v>
      </c>
      <c r="P21">
        <v>2</v>
      </c>
      <c r="Q21">
        <v>2</v>
      </c>
      <c r="R21">
        <v>2</v>
      </c>
    </row>
    <row r="22" spans="1:18">
      <c r="A22">
        <v>19</v>
      </c>
      <c r="B22" t="s">
        <v>26</v>
      </c>
      <c r="C22" t="s">
        <v>22</v>
      </c>
      <c r="D22" t="s">
        <v>24</v>
      </c>
      <c r="E22" t="s">
        <v>35</v>
      </c>
      <c r="F22">
        <v>5000</v>
      </c>
      <c r="G22" t="s">
        <v>9</v>
      </c>
      <c r="H22" t="s">
        <v>10</v>
      </c>
      <c r="I22" t="s">
        <v>24</v>
      </c>
      <c r="J22" t="s">
        <v>12</v>
      </c>
      <c r="K22" t="s">
        <v>24</v>
      </c>
      <c r="L22" t="s">
        <v>24</v>
      </c>
      <c r="M22" t="s">
        <v>25</v>
      </c>
      <c r="N22" t="s">
        <v>45</v>
      </c>
      <c r="O22">
        <v>1</v>
      </c>
      <c r="P22">
        <v>1</v>
      </c>
      <c r="Q22">
        <v>1</v>
      </c>
      <c r="R22">
        <v>1</v>
      </c>
    </row>
    <row r="23" spans="1:18">
      <c r="A23">
        <v>20</v>
      </c>
      <c r="B23" t="s">
        <v>26</v>
      </c>
      <c r="C23" t="s">
        <v>22</v>
      </c>
      <c r="D23" t="s">
        <v>24</v>
      </c>
      <c r="E23" t="s">
        <v>23</v>
      </c>
      <c r="F23">
        <v>5000</v>
      </c>
      <c r="G23" t="s">
        <v>9</v>
      </c>
      <c r="H23" t="s">
        <v>10</v>
      </c>
      <c r="I23" t="s">
        <v>11</v>
      </c>
      <c r="J23" t="s">
        <v>24</v>
      </c>
      <c r="K23" t="s">
        <v>24</v>
      </c>
      <c r="L23" t="s">
        <v>24</v>
      </c>
      <c r="M23" t="s">
        <v>36</v>
      </c>
    </row>
    <row r="24" spans="1:18">
      <c r="A24">
        <v>21</v>
      </c>
      <c r="B24" t="s">
        <v>26</v>
      </c>
      <c r="C24" t="s">
        <v>22</v>
      </c>
      <c r="D24" t="s">
        <v>24</v>
      </c>
      <c r="E24" t="s">
        <v>31</v>
      </c>
      <c r="F24">
        <v>5000</v>
      </c>
      <c r="G24" t="s">
        <v>9</v>
      </c>
      <c r="H24" t="s">
        <v>10</v>
      </c>
      <c r="I24" t="s">
        <v>24</v>
      </c>
      <c r="J24" t="s">
        <v>12</v>
      </c>
      <c r="K24" t="s">
        <v>24</v>
      </c>
      <c r="L24" t="s">
        <v>24</v>
      </c>
      <c r="M24" t="s">
        <v>25</v>
      </c>
      <c r="N24" t="s">
        <v>45</v>
      </c>
      <c r="O24">
        <v>1</v>
      </c>
      <c r="P24">
        <v>1</v>
      </c>
      <c r="Q24">
        <v>1</v>
      </c>
      <c r="R24">
        <v>1</v>
      </c>
    </row>
    <row r="25" spans="1:18">
      <c r="A25">
        <v>22</v>
      </c>
      <c r="B25" t="s">
        <v>21</v>
      </c>
      <c r="C25" t="s">
        <v>22</v>
      </c>
      <c r="D25" t="s">
        <v>24</v>
      </c>
      <c r="E25" t="s">
        <v>23</v>
      </c>
      <c r="F25">
        <v>5000</v>
      </c>
      <c r="G25" t="s">
        <v>9</v>
      </c>
      <c r="H25" t="s">
        <v>10</v>
      </c>
      <c r="I25" t="s">
        <v>24</v>
      </c>
      <c r="J25" t="s">
        <v>24</v>
      </c>
      <c r="K25" t="s">
        <v>13</v>
      </c>
      <c r="L25" t="s">
        <v>24</v>
      </c>
      <c r="M25" t="s">
        <v>25</v>
      </c>
      <c r="N25" t="s">
        <v>47</v>
      </c>
      <c r="O25">
        <v>1</v>
      </c>
      <c r="P25">
        <v>1</v>
      </c>
      <c r="Q25">
        <v>1</v>
      </c>
      <c r="R25">
        <v>1</v>
      </c>
    </row>
    <row r="26" spans="1:18">
      <c r="A26">
        <v>23</v>
      </c>
      <c r="B26" t="s">
        <v>26</v>
      </c>
      <c r="C26" t="s">
        <v>22</v>
      </c>
      <c r="D26" t="s">
        <v>24</v>
      </c>
      <c r="E26" t="s">
        <v>31</v>
      </c>
      <c r="F26">
        <v>5000</v>
      </c>
      <c r="G26" t="s">
        <v>9</v>
      </c>
      <c r="H26" t="s">
        <v>10</v>
      </c>
      <c r="I26" t="s">
        <v>24</v>
      </c>
      <c r="J26" t="s">
        <v>12</v>
      </c>
      <c r="K26" t="s">
        <v>24</v>
      </c>
      <c r="L26" t="s">
        <v>24</v>
      </c>
      <c r="M26" t="s">
        <v>25</v>
      </c>
      <c r="N26" t="s">
        <v>45</v>
      </c>
      <c r="O26">
        <v>1</v>
      </c>
      <c r="P26">
        <v>1</v>
      </c>
      <c r="Q26">
        <v>1</v>
      </c>
      <c r="R26">
        <v>1</v>
      </c>
    </row>
    <row r="27" spans="1:18">
      <c r="A27">
        <v>24</v>
      </c>
      <c r="B27" t="s">
        <v>26</v>
      </c>
      <c r="C27" t="s">
        <v>22</v>
      </c>
      <c r="D27" t="s">
        <v>24</v>
      </c>
      <c r="E27" t="s">
        <v>33</v>
      </c>
      <c r="F27">
        <v>5000</v>
      </c>
      <c r="G27" t="s">
        <v>9</v>
      </c>
      <c r="H27" t="s">
        <v>10</v>
      </c>
      <c r="I27" t="s">
        <v>11</v>
      </c>
      <c r="J27" t="s">
        <v>24</v>
      </c>
      <c r="K27" t="s">
        <v>24</v>
      </c>
      <c r="L27" t="s">
        <v>24</v>
      </c>
      <c r="M27" t="s">
        <v>25</v>
      </c>
      <c r="N27" t="s">
        <v>45</v>
      </c>
      <c r="O27">
        <v>1</v>
      </c>
      <c r="P27">
        <v>1</v>
      </c>
      <c r="Q27">
        <v>1</v>
      </c>
      <c r="R27">
        <v>1</v>
      </c>
    </row>
    <row r="28" spans="1:18">
      <c r="A28">
        <v>25</v>
      </c>
      <c r="B28" t="s">
        <v>26</v>
      </c>
      <c r="C28" t="s">
        <v>22</v>
      </c>
      <c r="D28" t="s">
        <v>24</v>
      </c>
      <c r="E28" t="s">
        <v>23</v>
      </c>
      <c r="F28">
        <v>5000</v>
      </c>
      <c r="G28" t="s">
        <v>9</v>
      </c>
      <c r="H28" t="s">
        <v>10</v>
      </c>
      <c r="I28" t="s">
        <v>24</v>
      </c>
      <c r="J28" t="s">
        <v>24</v>
      </c>
      <c r="K28" t="s">
        <v>13</v>
      </c>
      <c r="L28" t="s">
        <v>24</v>
      </c>
      <c r="M28" t="s">
        <v>25</v>
      </c>
      <c r="N28" t="s">
        <v>45</v>
      </c>
      <c r="O28">
        <v>1</v>
      </c>
      <c r="P28">
        <v>1</v>
      </c>
      <c r="Q28">
        <v>1</v>
      </c>
      <c r="R28">
        <v>1</v>
      </c>
    </row>
    <row r="29" spans="1:18">
      <c r="A29">
        <v>26</v>
      </c>
      <c r="B29" t="s">
        <v>26</v>
      </c>
      <c r="C29" t="s">
        <v>22</v>
      </c>
      <c r="D29" t="s">
        <v>24</v>
      </c>
      <c r="E29" t="s">
        <v>35</v>
      </c>
      <c r="F29">
        <v>5000</v>
      </c>
      <c r="G29" t="s">
        <v>9</v>
      </c>
      <c r="H29" t="s">
        <v>10</v>
      </c>
      <c r="I29" t="s">
        <v>11</v>
      </c>
      <c r="J29" t="s">
        <v>24</v>
      </c>
      <c r="K29" t="s">
        <v>24</v>
      </c>
      <c r="L29" t="s">
        <v>24</v>
      </c>
      <c r="M29" t="s">
        <v>25</v>
      </c>
      <c r="N29" t="s">
        <v>45</v>
      </c>
      <c r="O29">
        <v>1</v>
      </c>
      <c r="P29">
        <v>1</v>
      </c>
      <c r="Q29">
        <v>1</v>
      </c>
      <c r="R29">
        <v>1</v>
      </c>
    </row>
    <row r="30" spans="1:18">
      <c r="A30">
        <v>27</v>
      </c>
      <c r="B30" t="s">
        <v>26</v>
      </c>
      <c r="C30" t="s">
        <v>22</v>
      </c>
      <c r="D30" t="s">
        <v>24</v>
      </c>
      <c r="E30" t="s">
        <v>27</v>
      </c>
      <c r="F30">
        <v>6000</v>
      </c>
      <c r="G30" t="s">
        <v>9</v>
      </c>
      <c r="H30" t="s">
        <v>10</v>
      </c>
      <c r="I30" t="s">
        <v>24</v>
      </c>
      <c r="J30" t="s">
        <v>12</v>
      </c>
      <c r="K30" t="s">
        <v>24</v>
      </c>
      <c r="L30" t="s">
        <v>24</v>
      </c>
      <c r="M30" t="s">
        <v>25</v>
      </c>
      <c r="N30" t="s">
        <v>45</v>
      </c>
      <c r="O30">
        <v>1</v>
      </c>
      <c r="P30">
        <v>1</v>
      </c>
      <c r="Q30">
        <v>1</v>
      </c>
      <c r="R30">
        <v>1</v>
      </c>
    </row>
    <row r="31" spans="1:18">
      <c r="A31">
        <v>28</v>
      </c>
      <c r="B31" t="s">
        <v>26</v>
      </c>
      <c r="C31" t="s">
        <v>22</v>
      </c>
      <c r="D31" t="s">
        <v>24</v>
      </c>
      <c r="E31" t="s">
        <v>27</v>
      </c>
      <c r="F31">
        <v>6000</v>
      </c>
      <c r="G31" t="s">
        <v>9</v>
      </c>
      <c r="H31" t="s">
        <v>10</v>
      </c>
      <c r="I31" t="s">
        <v>24</v>
      </c>
      <c r="J31" t="s">
        <v>12</v>
      </c>
      <c r="K31" t="s">
        <v>24</v>
      </c>
      <c r="L31" t="s">
        <v>24</v>
      </c>
      <c r="M31" t="s">
        <v>25</v>
      </c>
      <c r="N31" t="s">
        <v>45</v>
      </c>
      <c r="O31">
        <v>2</v>
      </c>
      <c r="P31">
        <v>2</v>
      </c>
      <c r="Q31">
        <v>2</v>
      </c>
      <c r="R31">
        <v>2</v>
      </c>
    </row>
    <row r="32" spans="1:18">
      <c r="A32">
        <v>29</v>
      </c>
      <c r="B32" t="s">
        <v>26</v>
      </c>
      <c r="C32" t="s">
        <v>22</v>
      </c>
      <c r="D32" t="s">
        <v>24</v>
      </c>
      <c r="E32" t="s">
        <v>30</v>
      </c>
      <c r="F32">
        <v>5000</v>
      </c>
      <c r="G32" t="s">
        <v>9</v>
      </c>
      <c r="H32" t="s">
        <v>10</v>
      </c>
      <c r="I32" t="s">
        <v>24</v>
      </c>
      <c r="J32" t="s">
        <v>12</v>
      </c>
      <c r="K32" t="s">
        <v>24</v>
      </c>
      <c r="L32" t="s">
        <v>24</v>
      </c>
      <c r="M32" t="s">
        <v>25</v>
      </c>
      <c r="N32" t="s">
        <v>45</v>
      </c>
      <c r="O32">
        <v>1</v>
      </c>
      <c r="P32">
        <v>1</v>
      </c>
      <c r="Q32">
        <v>1</v>
      </c>
      <c r="R32">
        <v>1</v>
      </c>
    </row>
    <row r="33" spans="1:18">
      <c r="A33">
        <v>30</v>
      </c>
      <c r="B33" t="s">
        <v>21</v>
      </c>
      <c r="C33" t="s">
        <v>22</v>
      </c>
      <c r="D33" t="s">
        <v>24</v>
      </c>
      <c r="E33" t="s">
        <v>32</v>
      </c>
      <c r="F33">
        <v>5000</v>
      </c>
      <c r="G33" t="s">
        <v>9</v>
      </c>
      <c r="H33" t="s">
        <v>10</v>
      </c>
      <c r="I33" t="s">
        <v>11</v>
      </c>
      <c r="J33" t="s">
        <v>24</v>
      </c>
      <c r="K33" t="s">
        <v>24</v>
      </c>
      <c r="L33" t="s">
        <v>24</v>
      </c>
      <c r="M33" t="s">
        <v>25</v>
      </c>
      <c r="N33" t="s">
        <v>45</v>
      </c>
      <c r="O33">
        <v>1</v>
      </c>
      <c r="P33">
        <v>1</v>
      </c>
      <c r="Q33">
        <v>1</v>
      </c>
      <c r="R33">
        <v>1</v>
      </c>
    </row>
    <row r="34" spans="1:18">
      <c r="A34">
        <v>31</v>
      </c>
      <c r="B34" t="s">
        <v>21</v>
      </c>
      <c r="C34" t="s">
        <v>28</v>
      </c>
      <c r="D34" t="s">
        <v>34</v>
      </c>
      <c r="E34" t="s">
        <v>31</v>
      </c>
      <c r="F34">
        <v>5000</v>
      </c>
      <c r="G34" t="s">
        <v>9</v>
      </c>
      <c r="H34" t="s">
        <v>10</v>
      </c>
      <c r="I34" t="s">
        <v>11</v>
      </c>
      <c r="J34" t="s">
        <v>24</v>
      </c>
      <c r="K34" t="s">
        <v>24</v>
      </c>
      <c r="L34" t="s">
        <v>24</v>
      </c>
      <c r="M34" t="s">
        <v>25</v>
      </c>
      <c r="N34" t="s">
        <v>47</v>
      </c>
      <c r="O34">
        <v>2</v>
      </c>
      <c r="P34">
        <v>2</v>
      </c>
      <c r="Q34">
        <v>2</v>
      </c>
      <c r="R34">
        <v>2</v>
      </c>
    </row>
    <row r="35" spans="1:18">
      <c r="A35">
        <v>32</v>
      </c>
      <c r="B35" t="s">
        <v>26</v>
      </c>
      <c r="C35" t="s">
        <v>22</v>
      </c>
      <c r="D35" t="s">
        <v>24</v>
      </c>
      <c r="E35" t="s">
        <v>33</v>
      </c>
      <c r="F35">
        <v>5000</v>
      </c>
      <c r="G35" t="s">
        <v>9</v>
      </c>
      <c r="H35" t="s">
        <v>10</v>
      </c>
      <c r="I35" t="s">
        <v>24</v>
      </c>
      <c r="J35" t="s">
        <v>12</v>
      </c>
      <c r="K35" t="s">
        <v>24</v>
      </c>
      <c r="L35" t="s">
        <v>24</v>
      </c>
      <c r="M35" t="s">
        <v>25</v>
      </c>
      <c r="N35" t="s">
        <v>45</v>
      </c>
      <c r="O35">
        <v>1</v>
      </c>
      <c r="P35">
        <v>1</v>
      </c>
      <c r="Q35">
        <v>1</v>
      </c>
      <c r="R35">
        <v>1</v>
      </c>
    </row>
    <row r="36" spans="1:18">
      <c r="A36">
        <v>33</v>
      </c>
      <c r="B36" t="s">
        <v>26</v>
      </c>
      <c r="C36" t="s">
        <v>22</v>
      </c>
      <c r="D36" t="s">
        <v>24</v>
      </c>
      <c r="E36" t="s">
        <v>23</v>
      </c>
      <c r="F36">
        <v>5000</v>
      </c>
      <c r="G36" t="s">
        <v>9</v>
      </c>
      <c r="H36" t="s">
        <v>10</v>
      </c>
      <c r="I36" t="s">
        <v>24</v>
      </c>
      <c r="J36" t="s">
        <v>12</v>
      </c>
      <c r="K36" t="s">
        <v>24</v>
      </c>
      <c r="L36" t="s">
        <v>24</v>
      </c>
      <c r="M36" t="s">
        <v>25</v>
      </c>
      <c r="N36" t="s">
        <v>47</v>
      </c>
      <c r="O36">
        <v>1</v>
      </c>
      <c r="P36">
        <v>1</v>
      </c>
      <c r="Q36">
        <v>1</v>
      </c>
      <c r="R36">
        <v>1</v>
      </c>
    </row>
    <row r="37" spans="1:18">
      <c r="A37">
        <v>34</v>
      </c>
      <c r="B37" t="s">
        <v>26</v>
      </c>
      <c r="C37" t="s">
        <v>22</v>
      </c>
      <c r="D37" t="s">
        <v>24</v>
      </c>
      <c r="E37" t="s">
        <v>31</v>
      </c>
      <c r="F37">
        <v>5000</v>
      </c>
      <c r="G37" t="s">
        <v>9</v>
      </c>
      <c r="H37" t="s">
        <v>10</v>
      </c>
      <c r="I37" t="s">
        <v>24</v>
      </c>
      <c r="J37" t="s">
        <v>12</v>
      </c>
      <c r="K37" t="s">
        <v>24</v>
      </c>
      <c r="L37" t="s">
        <v>24</v>
      </c>
      <c r="M37" t="s">
        <v>25</v>
      </c>
      <c r="N37" t="s">
        <v>45</v>
      </c>
      <c r="O37">
        <v>1</v>
      </c>
      <c r="P37">
        <v>1</v>
      </c>
      <c r="Q37">
        <v>1</v>
      </c>
      <c r="R37">
        <v>1</v>
      </c>
    </row>
    <row r="38" spans="1:18">
      <c r="A38">
        <v>35</v>
      </c>
      <c r="B38" t="s">
        <v>26</v>
      </c>
      <c r="C38" t="s">
        <v>22</v>
      </c>
      <c r="D38" t="s">
        <v>24</v>
      </c>
      <c r="E38" t="s">
        <v>27</v>
      </c>
      <c r="F38">
        <v>6000</v>
      </c>
      <c r="G38" t="s">
        <v>9</v>
      </c>
      <c r="H38" t="s">
        <v>10</v>
      </c>
      <c r="I38" t="s">
        <v>24</v>
      </c>
      <c r="J38" t="s">
        <v>12</v>
      </c>
      <c r="K38" t="s">
        <v>24</v>
      </c>
      <c r="L38" t="s">
        <v>24</v>
      </c>
      <c r="M38" t="s">
        <v>25</v>
      </c>
      <c r="N38" t="s">
        <v>45</v>
      </c>
      <c r="O38">
        <v>1</v>
      </c>
      <c r="P38">
        <v>1</v>
      </c>
      <c r="Q38">
        <v>1</v>
      </c>
      <c r="R38">
        <v>1</v>
      </c>
    </row>
    <row r="39" spans="1:18">
      <c r="A39">
        <v>36</v>
      </c>
      <c r="B39" t="s">
        <v>21</v>
      </c>
      <c r="C39" t="s">
        <v>28</v>
      </c>
      <c r="D39" t="s">
        <v>34</v>
      </c>
      <c r="E39" t="s">
        <v>32</v>
      </c>
      <c r="F39">
        <v>5000</v>
      </c>
      <c r="G39" t="s">
        <v>9</v>
      </c>
      <c r="H39" t="s">
        <v>10</v>
      </c>
      <c r="I39" t="s">
        <v>24</v>
      </c>
      <c r="J39" t="s">
        <v>12</v>
      </c>
      <c r="K39" t="s">
        <v>24</v>
      </c>
      <c r="L39" t="s">
        <v>24</v>
      </c>
      <c r="M39" t="s">
        <v>25</v>
      </c>
      <c r="N39" t="s">
        <v>45</v>
      </c>
      <c r="O39">
        <v>1</v>
      </c>
      <c r="P39">
        <v>1</v>
      </c>
      <c r="Q39">
        <v>1</v>
      </c>
      <c r="R39">
        <v>1</v>
      </c>
    </row>
    <row r="40" spans="1:18">
      <c r="A40">
        <v>37</v>
      </c>
      <c r="B40" t="s">
        <v>26</v>
      </c>
      <c r="C40" t="s">
        <v>22</v>
      </c>
      <c r="D40" t="s">
        <v>24</v>
      </c>
      <c r="E40" t="s">
        <v>35</v>
      </c>
      <c r="F40">
        <v>5000</v>
      </c>
      <c r="G40" t="s">
        <v>9</v>
      </c>
      <c r="H40" t="s">
        <v>10</v>
      </c>
      <c r="I40" t="s">
        <v>24</v>
      </c>
      <c r="J40" t="s">
        <v>12</v>
      </c>
      <c r="K40" t="s">
        <v>24</v>
      </c>
      <c r="L40" t="s">
        <v>24</v>
      </c>
      <c r="M40" t="s">
        <v>25</v>
      </c>
      <c r="N40" t="s">
        <v>45</v>
      </c>
      <c r="O40">
        <v>1</v>
      </c>
      <c r="P40">
        <v>1</v>
      </c>
      <c r="Q40">
        <v>1</v>
      </c>
      <c r="R40">
        <v>1</v>
      </c>
    </row>
    <row r="41" spans="1:18">
      <c r="A41">
        <v>38</v>
      </c>
      <c r="B41" t="s">
        <v>26</v>
      </c>
      <c r="C41" t="s">
        <v>22</v>
      </c>
      <c r="D41" t="s">
        <v>24</v>
      </c>
      <c r="E41" t="s">
        <v>27</v>
      </c>
      <c r="F41">
        <v>6000</v>
      </c>
      <c r="G41" t="s">
        <v>9</v>
      </c>
      <c r="H41" t="s">
        <v>10</v>
      </c>
      <c r="I41" t="s">
        <v>24</v>
      </c>
      <c r="J41" t="s">
        <v>12</v>
      </c>
      <c r="K41" t="s">
        <v>24</v>
      </c>
      <c r="L41" t="s">
        <v>24</v>
      </c>
      <c r="M41" t="s">
        <v>25</v>
      </c>
      <c r="N41" t="s">
        <v>45</v>
      </c>
      <c r="O41">
        <v>1</v>
      </c>
      <c r="P41">
        <v>1</v>
      </c>
      <c r="Q41">
        <v>1</v>
      </c>
      <c r="R41">
        <v>1</v>
      </c>
    </row>
    <row r="42" spans="1:18">
      <c r="A42">
        <v>39</v>
      </c>
      <c r="B42" t="s">
        <v>26</v>
      </c>
      <c r="C42" t="s">
        <v>22</v>
      </c>
      <c r="D42" t="s">
        <v>24</v>
      </c>
      <c r="E42" t="s">
        <v>23</v>
      </c>
      <c r="F42">
        <v>5000</v>
      </c>
      <c r="G42" t="s">
        <v>9</v>
      </c>
      <c r="H42" t="s">
        <v>10</v>
      </c>
      <c r="I42" t="s">
        <v>11</v>
      </c>
      <c r="J42" t="s">
        <v>24</v>
      </c>
      <c r="K42" t="s">
        <v>24</v>
      </c>
      <c r="L42" t="s">
        <v>24</v>
      </c>
      <c r="M42" t="s">
        <v>25</v>
      </c>
      <c r="N42" t="s">
        <v>45</v>
      </c>
      <c r="O42">
        <v>1</v>
      </c>
      <c r="P42">
        <v>1</v>
      </c>
      <c r="Q42">
        <v>1</v>
      </c>
      <c r="R42">
        <v>1</v>
      </c>
    </row>
    <row r="43" spans="1:18">
      <c r="A43">
        <v>40</v>
      </c>
      <c r="B43" t="s">
        <v>26</v>
      </c>
      <c r="C43" t="s">
        <v>22</v>
      </c>
      <c r="D43" t="s">
        <v>24</v>
      </c>
      <c r="E43" t="s">
        <v>33</v>
      </c>
      <c r="F43">
        <v>5000</v>
      </c>
      <c r="G43" t="s">
        <v>9</v>
      </c>
      <c r="H43" t="s">
        <v>10</v>
      </c>
      <c r="I43" t="s">
        <v>11</v>
      </c>
      <c r="J43" t="s">
        <v>24</v>
      </c>
      <c r="K43" t="s">
        <v>24</v>
      </c>
      <c r="L43" t="s">
        <v>24</v>
      </c>
      <c r="M43" t="s">
        <v>25</v>
      </c>
      <c r="N43" t="s">
        <v>45</v>
      </c>
      <c r="O43">
        <v>1</v>
      </c>
      <c r="P43">
        <v>1</v>
      </c>
      <c r="Q43">
        <v>1</v>
      </c>
      <c r="R43">
        <v>1</v>
      </c>
    </row>
    <row r="44" spans="1:18">
      <c r="A44">
        <v>41</v>
      </c>
      <c r="B44" t="s">
        <v>26</v>
      </c>
      <c r="C44" t="s">
        <v>22</v>
      </c>
      <c r="D44" t="s">
        <v>24</v>
      </c>
      <c r="E44" t="s">
        <v>31</v>
      </c>
      <c r="F44">
        <v>5000</v>
      </c>
      <c r="G44" t="s">
        <v>9</v>
      </c>
      <c r="H44" t="s">
        <v>10</v>
      </c>
      <c r="I44" t="s">
        <v>24</v>
      </c>
      <c r="J44" t="s">
        <v>12</v>
      </c>
      <c r="K44" t="s">
        <v>24</v>
      </c>
      <c r="L44" t="s">
        <v>24</v>
      </c>
      <c r="M44" t="s">
        <v>25</v>
      </c>
      <c r="N44" t="s">
        <v>45</v>
      </c>
      <c r="O44">
        <v>1</v>
      </c>
      <c r="P44">
        <v>1</v>
      </c>
      <c r="Q44">
        <v>1</v>
      </c>
      <c r="R44">
        <v>1</v>
      </c>
    </row>
    <row r="45" spans="1:18">
      <c r="A45">
        <v>42</v>
      </c>
      <c r="B45" t="s">
        <v>21</v>
      </c>
      <c r="C45" t="s">
        <v>22</v>
      </c>
      <c r="D45" t="s">
        <v>24</v>
      </c>
      <c r="E45" t="s">
        <v>23</v>
      </c>
      <c r="F45">
        <v>5000</v>
      </c>
      <c r="G45" t="s">
        <v>9</v>
      </c>
      <c r="H45" t="s">
        <v>10</v>
      </c>
      <c r="I45" t="s">
        <v>11</v>
      </c>
      <c r="J45" t="s">
        <v>24</v>
      </c>
      <c r="K45" t="s">
        <v>24</v>
      </c>
      <c r="L45" t="s">
        <v>24</v>
      </c>
      <c r="M45" t="s">
        <v>25</v>
      </c>
      <c r="N45" t="s">
        <v>47</v>
      </c>
      <c r="O45">
        <v>1</v>
      </c>
      <c r="P45">
        <v>1</v>
      </c>
      <c r="Q45">
        <v>1</v>
      </c>
      <c r="R45">
        <v>1</v>
      </c>
    </row>
    <row r="46" spans="1:18">
      <c r="A46">
        <v>43</v>
      </c>
      <c r="B46" t="s">
        <v>26</v>
      </c>
      <c r="C46" t="s">
        <v>22</v>
      </c>
      <c r="D46" t="s">
        <v>24</v>
      </c>
      <c r="E46" t="s">
        <v>32</v>
      </c>
      <c r="F46">
        <v>5000</v>
      </c>
      <c r="G46" t="s">
        <v>9</v>
      </c>
      <c r="H46" t="s">
        <v>10</v>
      </c>
      <c r="I46" t="s">
        <v>24</v>
      </c>
      <c r="J46" t="s">
        <v>24</v>
      </c>
      <c r="K46" t="s">
        <v>13</v>
      </c>
      <c r="L46" t="s">
        <v>24</v>
      </c>
      <c r="M46" t="s">
        <v>25</v>
      </c>
      <c r="N46" t="s">
        <v>47</v>
      </c>
      <c r="O46">
        <v>1</v>
      </c>
      <c r="P46">
        <v>1</v>
      </c>
      <c r="Q46">
        <v>1</v>
      </c>
      <c r="R46">
        <v>1</v>
      </c>
    </row>
    <row r="47" spans="1:18">
      <c r="A47">
        <v>44</v>
      </c>
      <c r="B47" t="s">
        <v>26</v>
      </c>
      <c r="C47" t="s">
        <v>22</v>
      </c>
      <c r="D47" t="s">
        <v>24</v>
      </c>
      <c r="E47" t="s">
        <v>33</v>
      </c>
      <c r="F47">
        <v>5000</v>
      </c>
      <c r="G47" t="s">
        <v>9</v>
      </c>
      <c r="H47" t="s">
        <v>10</v>
      </c>
      <c r="I47" t="s">
        <v>11</v>
      </c>
      <c r="J47" t="s">
        <v>24</v>
      </c>
      <c r="K47" t="s">
        <v>24</v>
      </c>
      <c r="L47" t="s">
        <v>24</v>
      </c>
      <c r="M47" t="s">
        <v>25</v>
      </c>
      <c r="N47" t="s">
        <v>45</v>
      </c>
      <c r="O47">
        <v>1</v>
      </c>
      <c r="P47">
        <v>1</v>
      </c>
      <c r="Q47">
        <v>1</v>
      </c>
      <c r="R47">
        <v>1</v>
      </c>
    </row>
    <row r="48" spans="1:18">
      <c r="A48">
        <v>45</v>
      </c>
      <c r="B48" t="s">
        <v>26</v>
      </c>
      <c r="C48" t="s">
        <v>22</v>
      </c>
      <c r="D48" t="s">
        <v>24</v>
      </c>
      <c r="E48" t="s">
        <v>23</v>
      </c>
      <c r="F48">
        <v>5000</v>
      </c>
      <c r="G48" t="s">
        <v>9</v>
      </c>
      <c r="H48" t="s">
        <v>10</v>
      </c>
      <c r="I48" t="s">
        <v>24</v>
      </c>
      <c r="J48" t="s">
        <v>12</v>
      </c>
      <c r="K48" t="s">
        <v>24</v>
      </c>
      <c r="L48" t="s">
        <v>24</v>
      </c>
      <c r="M48" t="s">
        <v>25</v>
      </c>
      <c r="N48" t="s">
        <v>45</v>
      </c>
      <c r="O48">
        <v>1</v>
      </c>
      <c r="P48">
        <v>1</v>
      </c>
      <c r="Q48">
        <v>1</v>
      </c>
      <c r="R48">
        <v>2</v>
      </c>
    </row>
    <row r="49" spans="1:18">
      <c r="A49">
        <v>46</v>
      </c>
      <c r="B49" t="s">
        <v>26</v>
      </c>
      <c r="C49" t="s">
        <v>22</v>
      </c>
      <c r="D49" t="s">
        <v>24</v>
      </c>
      <c r="E49" t="s">
        <v>31</v>
      </c>
      <c r="F49">
        <v>5000</v>
      </c>
      <c r="G49" t="s">
        <v>9</v>
      </c>
      <c r="H49" t="s">
        <v>10</v>
      </c>
      <c r="I49" t="s">
        <v>24</v>
      </c>
      <c r="J49" t="s">
        <v>12</v>
      </c>
      <c r="K49" t="s">
        <v>24</v>
      </c>
      <c r="L49" t="s">
        <v>24</v>
      </c>
      <c r="M49" t="s">
        <v>25</v>
      </c>
      <c r="N49" t="s">
        <v>45</v>
      </c>
      <c r="O49">
        <v>1</v>
      </c>
      <c r="P49">
        <v>1</v>
      </c>
      <c r="Q49">
        <v>1</v>
      </c>
      <c r="R49">
        <v>1</v>
      </c>
    </row>
    <row r="50" spans="1:18">
      <c r="A50">
        <v>47</v>
      </c>
      <c r="B50" t="s">
        <v>26</v>
      </c>
      <c r="C50" t="s">
        <v>22</v>
      </c>
      <c r="D50" t="s">
        <v>24</v>
      </c>
      <c r="E50" t="s">
        <v>23</v>
      </c>
      <c r="F50">
        <v>5000</v>
      </c>
      <c r="G50" t="s">
        <v>9</v>
      </c>
      <c r="H50" t="s">
        <v>10</v>
      </c>
      <c r="I50" t="s">
        <v>11</v>
      </c>
      <c r="J50" t="s">
        <v>24</v>
      </c>
      <c r="K50" t="s">
        <v>24</v>
      </c>
      <c r="L50" t="s">
        <v>24</v>
      </c>
      <c r="M50" t="s">
        <v>36</v>
      </c>
    </row>
    <row r="51" spans="1:18">
      <c r="A51">
        <v>48</v>
      </c>
      <c r="B51" t="s">
        <v>21</v>
      </c>
      <c r="C51" t="s">
        <v>22</v>
      </c>
      <c r="D51" t="s">
        <v>24</v>
      </c>
      <c r="E51" t="s">
        <v>30</v>
      </c>
      <c r="F51">
        <v>5000</v>
      </c>
      <c r="G51" t="s">
        <v>9</v>
      </c>
      <c r="H51" t="s">
        <v>10</v>
      </c>
      <c r="I51" t="s">
        <v>24</v>
      </c>
      <c r="J51" t="s">
        <v>12</v>
      </c>
      <c r="K51" t="s">
        <v>24</v>
      </c>
      <c r="L51" t="s">
        <v>24</v>
      </c>
      <c r="M51" t="s">
        <v>25</v>
      </c>
      <c r="N51" t="s">
        <v>47</v>
      </c>
      <c r="O51">
        <v>1</v>
      </c>
      <c r="P51">
        <v>1</v>
      </c>
      <c r="Q51">
        <v>1</v>
      </c>
      <c r="R51">
        <v>1</v>
      </c>
    </row>
    <row r="52" spans="1:18">
      <c r="A52">
        <v>49</v>
      </c>
      <c r="B52" t="s">
        <v>26</v>
      </c>
      <c r="C52" t="s">
        <v>28</v>
      </c>
      <c r="D52" t="s">
        <v>34</v>
      </c>
      <c r="E52" t="s">
        <v>23</v>
      </c>
      <c r="F52">
        <v>5000</v>
      </c>
      <c r="G52" t="s">
        <v>9</v>
      </c>
      <c r="H52" t="s">
        <v>10</v>
      </c>
      <c r="I52" t="s">
        <v>24</v>
      </c>
      <c r="J52" t="s">
        <v>12</v>
      </c>
      <c r="K52" t="s">
        <v>24</v>
      </c>
      <c r="L52" t="s">
        <v>24</v>
      </c>
      <c r="M52" t="s">
        <v>25</v>
      </c>
      <c r="N52" t="s">
        <v>45</v>
      </c>
      <c r="O52">
        <v>1</v>
      </c>
      <c r="P52">
        <v>1</v>
      </c>
      <c r="Q52">
        <v>1</v>
      </c>
      <c r="R52">
        <v>1</v>
      </c>
    </row>
    <row r="53" spans="1:18">
      <c r="A53">
        <v>50</v>
      </c>
      <c r="B53" t="s">
        <v>26</v>
      </c>
      <c r="C53" t="s">
        <v>22</v>
      </c>
      <c r="D53" t="s">
        <v>24</v>
      </c>
      <c r="E53" t="s">
        <v>31</v>
      </c>
      <c r="F53">
        <v>5000</v>
      </c>
      <c r="G53" t="s">
        <v>9</v>
      </c>
      <c r="H53" t="s">
        <v>10</v>
      </c>
      <c r="I53" t="s">
        <v>24</v>
      </c>
      <c r="J53" t="s">
        <v>12</v>
      </c>
      <c r="K53" t="s">
        <v>24</v>
      </c>
      <c r="L53" t="s">
        <v>24</v>
      </c>
      <c r="M53" t="s">
        <v>25</v>
      </c>
      <c r="N53" t="s">
        <v>45</v>
      </c>
      <c r="O53">
        <v>1</v>
      </c>
      <c r="P53">
        <v>1</v>
      </c>
      <c r="Q53">
        <v>1</v>
      </c>
      <c r="R53">
        <v>1</v>
      </c>
    </row>
    <row r="54" spans="1:18">
      <c r="A54">
        <v>51</v>
      </c>
      <c r="B54" t="s">
        <v>26</v>
      </c>
      <c r="C54" t="s">
        <v>22</v>
      </c>
      <c r="D54" t="s">
        <v>24</v>
      </c>
      <c r="E54" t="s">
        <v>31</v>
      </c>
      <c r="F54">
        <v>5000</v>
      </c>
      <c r="G54" t="s">
        <v>9</v>
      </c>
      <c r="H54" t="s">
        <v>10</v>
      </c>
      <c r="I54" t="s">
        <v>11</v>
      </c>
      <c r="J54" t="s">
        <v>24</v>
      </c>
      <c r="K54" t="s">
        <v>24</v>
      </c>
      <c r="L54" t="s">
        <v>24</v>
      </c>
      <c r="M54" t="s">
        <v>25</v>
      </c>
      <c r="N54" t="s">
        <v>45</v>
      </c>
      <c r="O54">
        <v>2</v>
      </c>
      <c r="P54">
        <v>2</v>
      </c>
      <c r="Q54">
        <v>2</v>
      </c>
      <c r="R54">
        <v>2</v>
      </c>
    </row>
    <row r="55" spans="1:18">
      <c r="A55">
        <v>52</v>
      </c>
      <c r="B55" t="s">
        <v>26</v>
      </c>
      <c r="C55" t="s">
        <v>22</v>
      </c>
      <c r="D55" t="s">
        <v>24</v>
      </c>
      <c r="E55" t="s">
        <v>31</v>
      </c>
      <c r="F55">
        <v>5000</v>
      </c>
      <c r="G55" t="s">
        <v>9</v>
      </c>
      <c r="H55" t="s">
        <v>10</v>
      </c>
      <c r="I55" t="s">
        <v>11</v>
      </c>
      <c r="J55" t="s">
        <v>24</v>
      </c>
      <c r="K55" t="s">
        <v>24</v>
      </c>
      <c r="L55" t="s">
        <v>24</v>
      </c>
      <c r="M55" t="s">
        <v>25</v>
      </c>
      <c r="N55" t="s">
        <v>47</v>
      </c>
      <c r="O55">
        <v>1</v>
      </c>
      <c r="P55">
        <v>1</v>
      </c>
      <c r="Q55">
        <v>1</v>
      </c>
      <c r="R55">
        <v>1</v>
      </c>
    </row>
    <row r="56" spans="1:18">
      <c r="A56">
        <v>53</v>
      </c>
      <c r="B56" t="s">
        <v>21</v>
      </c>
      <c r="C56" t="s">
        <v>22</v>
      </c>
      <c r="D56" t="s">
        <v>24</v>
      </c>
      <c r="E56" t="s">
        <v>32</v>
      </c>
      <c r="F56">
        <v>5000</v>
      </c>
      <c r="G56" t="s">
        <v>9</v>
      </c>
      <c r="H56" t="s">
        <v>10</v>
      </c>
      <c r="I56" t="s">
        <v>24</v>
      </c>
      <c r="J56" t="s">
        <v>12</v>
      </c>
      <c r="K56" t="s">
        <v>24</v>
      </c>
      <c r="L56" t="s">
        <v>24</v>
      </c>
      <c r="M56" t="s">
        <v>25</v>
      </c>
      <c r="N56" t="s">
        <v>45</v>
      </c>
      <c r="O56">
        <v>1</v>
      </c>
      <c r="P56">
        <v>1</v>
      </c>
      <c r="Q56">
        <v>1</v>
      </c>
      <c r="R56">
        <v>1</v>
      </c>
    </row>
    <row r="57" spans="1:18">
      <c r="A57">
        <v>54</v>
      </c>
      <c r="B57" t="s">
        <v>26</v>
      </c>
      <c r="C57" t="s">
        <v>22</v>
      </c>
      <c r="D57" t="s">
        <v>24</v>
      </c>
      <c r="E57" t="s">
        <v>27</v>
      </c>
      <c r="F57">
        <v>6000</v>
      </c>
      <c r="G57" t="s">
        <v>9</v>
      </c>
      <c r="H57" t="s">
        <v>10</v>
      </c>
      <c r="I57" t="s">
        <v>24</v>
      </c>
      <c r="J57" t="s">
        <v>12</v>
      </c>
      <c r="K57" t="s">
        <v>24</v>
      </c>
      <c r="L57" t="s">
        <v>24</v>
      </c>
      <c r="M57" t="s">
        <v>25</v>
      </c>
      <c r="N57" t="s">
        <v>45</v>
      </c>
      <c r="O57">
        <v>1</v>
      </c>
      <c r="P57">
        <v>2</v>
      </c>
      <c r="Q57">
        <v>1</v>
      </c>
      <c r="R57">
        <v>2</v>
      </c>
    </row>
    <row r="58" spans="1:18">
      <c r="A58">
        <v>55</v>
      </c>
      <c r="B58" t="s">
        <v>26</v>
      </c>
      <c r="C58" t="s">
        <v>22</v>
      </c>
      <c r="D58" t="s">
        <v>24</v>
      </c>
      <c r="E58" t="s">
        <v>30</v>
      </c>
      <c r="F58">
        <v>5000</v>
      </c>
      <c r="G58" t="s">
        <v>9</v>
      </c>
      <c r="H58" t="s">
        <v>10</v>
      </c>
      <c r="I58" t="s">
        <v>24</v>
      </c>
      <c r="J58" t="s">
        <v>12</v>
      </c>
      <c r="K58" t="s">
        <v>24</v>
      </c>
      <c r="L58" t="s">
        <v>24</v>
      </c>
      <c r="M58" t="s">
        <v>25</v>
      </c>
      <c r="N58" t="s">
        <v>45</v>
      </c>
      <c r="O58">
        <v>1</v>
      </c>
      <c r="P58">
        <v>1</v>
      </c>
      <c r="Q58">
        <v>1</v>
      </c>
      <c r="R58">
        <v>1</v>
      </c>
    </row>
    <row r="59" spans="1:18">
      <c r="A59">
        <v>56</v>
      </c>
      <c r="B59" t="s">
        <v>26</v>
      </c>
      <c r="C59" t="s">
        <v>22</v>
      </c>
      <c r="D59" t="s">
        <v>24</v>
      </c>
      <c r="E59" t="s">
        <v>33</v>
      </c>
      <c r="F59">
        <v>5000</v>
      </c>
      <c r="G59" t="s">
        <v>9</v>
      </c>
      <c r="H59" t="s">
        <v>10</v>
      </c>
      <c r="I59" t="s">
        <v>24</v>
      </c>
      <c r="J59" t="s">
        <v>12</v>
      </c>
      <c r="K59" t="s">
        <v>24</v>
      </c>
      <c r="L59" t="s">
        <v>24</v>
      </c>
      <c r="M59" t="s">
        <v>25</v>
      </c>
      <c r="N59" t="s">
        <v>47</v>
      </c>
      <c r="O59">
        <v>1</v>
      </c>
      <c r="P59">
        <v>1</v>
      </c>
      <c r="Q59">
        <v>1</v>
      </c>
      <c r="R59">
        <v>1</v>
      </c>
    </row>
    <row r="60" spans="1:18">
      <c r="A60">
        <v>57</v>
      </c>
      <c r="B60" t="s">
        <v>26</v>
      </c>
      <c r="C60" t="s">
        <v>22</v>
      </c>
      <c r="D60" t="s">
        <v>24</v>
      </c>
      <c r="E60" t="s">
        <v>31</v>
      </c>
      <c r="F60">
        <v>5000</v>
      </c>
      <c r="G60" t="s">
        <v>9</v>
      </c>
      <c r="H60" t="s">
        <v>10</v>
      </c>
      <c r="I60" t="s">
        <v>11</v>
      </c>
      <c r="J60" t="s">
        <v>24</v>
      </c>
      <c r="K60" t="s">
        <v>24</v>
      </c>
      <c r="L60" t="s">
        <v>24</v>
      </c>
      <c r="M60" t="s">
        <v>25</v>
      </c>
      <c r="N60" t="s">
        <v>47</v>
      </c>
      <c r="O60">
        <v>1</v>
      </c>
      <c r="P60">
        <v>1</v>
      </c>
      <c r="Q60">
        <v>1</v>
      </c>
      <c r="R60">
        <v>1</v>
      </c>
    </row>
    <row r="61" spans="1:18">
      <c r="A61">
        <v>58</v>
      </c>
      <c r="B61" t="s">
        <v>26</v>
      </c>
      <c r="C61" t="s">
        <v>22</v>
      </c>
      <c r="D61" t="s">
        <v>24</v>
      </c>
      <c r="E61" t="s">
        <v>27</v>
      </c>
      <c r="F61">
        <v>6000</v>
      </c>
      <c r="G61" t="s">
        <v>9</v>
      </c>
      <c r="H61" t="s">
        <v>10</v>
      </c>
      <c r="I61" t="s">
        <v>24</v>
      </c>
      <c r="J61" t="s">
        <v>12</v>
      </c>
      <c r="K61" t="s">
        <v>24</v>
      </c>
      <c r="L61" t="s">
        <v>24</v>
      </c>
      <c r="M61" t="s">
        <v>25</v>
      </c>
      <c r="N61" t="s">
        <v>45</v>
      </c>
      <c r="O61">
        <v>1</v>
      </c>
      <c r="P61">
        <v>1</v>
      </c>
      <c r="Q61">
        <v>1</v>
      </c>
      <c r="R61">
        <v>2</v>
      </c>
    </row>
    <row r="62" spans="1:18">
      <c r="A62">
        <v>59</v>
      </c>
      <c r="B62" t="s">
        <v>26</v>
      </c>
      <c r="C62" t="s">
        <v>22</v>
      </c>
      <c r="D62" t="s">
        <v>24</v>
      </c>
      <c r="E62" t="s">
        <v>27</v>
      </c>
      <c r="F62">
        <v>6000</v>
      </c>
      <c r="G62" t="s">
        <v>9</v>
      </c>
      <c r="H62" t="s">
        <v>10</v>
      </c>
      <c r="I62" t="s">
        <v>24</v>
      </c>
      <c r="J62" t="s">
        <v>12</v>
      </c>
      <c r="K62" t="s">
        <v>24</v>
      </c>
      <c r="L62" t="s">
        <v>24</v>
      </c>
      <c r="M62" t="s">
        <v>25</v>
      </c>
      <c r="N62" t="s">
        <v>45</v>
      </c>
      <c r="O62">
        <v>1</v>
      </c>
      <c r="P62">
        <v>1</v>
      </c>
      <c r="Q62">
        <v>1</v>
      </c>
      <c r="R62">
        <v>1</v>
      </c>
    </row>
    <row r="63" spans="1:18">
      <c r="A63">
        <v>60</v>
      </c>
      <c r="B63" t="s">
        <v>26</v>
      </c>
      <c r="C63" t="s">
        <v>37</v>
      </c>
      <c r="D63" t="s">
        <v>34</v>
      </c>
      <c r="E63" t="s">
        <v>24</v>
      </c>
      <c r="F63">
        <v>5000</v>
      </c>
      <c r="G63" t="s">
        <v>9</v>
      </c>
      <c r="H63" t="s">
        <v>10</v>
      </c>
      <c r="I63" t="s">
        <v>24</v>
      </c>
      <c r="J63" t="s">
        <v>12</v>
      </c>
      <c r="K63" t="s">
        <v>24</v>
      </c>
      <c r="L63" t="s">
        <v>24</v>
      </c>
      <c r="M63" t="s">
        <v>25</v>
      </c>
      <c r="N63" t="s">
        <v>45</v>
      </c>
      <c r="O63">
        <v>1</v>
      </c>
      <c r="P63">
        <v>1</v>
      </c>
      <c r="Q63">
        <v>1</v>
      </c>
      <c r="R63">
        <v>1</v>
      </c>
    </row>
    <row r="64" spans="1:18">
      <c r="A64">
        <v>61</v>
      </c>
      <c r="B64" t="s">
        <v>21</v>
      </c>
      <c r="C64" t="s">
        <v>22</v>
      </c>
      <c r="D64" t="s">
        <v>24</v>
      </c>
      <c r="E64" t="s">
        <v>23</v>
      </c>
      <c r="F64">
        <v>5000</v>
      </c>
      <c r="G64" t="s">
        <v>9</v>
      </c>
      <c r="H64" t="s">
        <v>10</v>
      </c>
      <c r="I64" t="s">
        <v>24</v>
      </c>
      <c r="J64" t="s">
        <v>12</v>
      </c>
      <c r="K64" t="s">
        <v>24</v>
      </c>
      <c r="L64" t="s">
        <v>24</v>
      </c>
      <c r="M64" t="s">
        <v>36</v>
      </c>
    </row>
    <row r="65" spans="1:18">
      <c r="A65">
        <v>62</v>
      </c>
      <c r="B65" t="s">
        <v>26</v>
      </c>
      <c r="C65" t="s">
        <v>22</v>
      </c>
      <c r="D65" t="s">
        <v>24</v>
      </c>
      <c r="E65" t="s">
        <v>23</v>
      </c>
      <c r="F65">
        <v>5000</v>
      </c>
      <c r="G65" t="s">
        <v>9</v>
      </c>
      <c r="H65" t="s">
        <v>10</v>
      </c>
      <c r="I65" t="s">
        <v>11</v>
      </c>
      <c r="J65" t="s">
        <v>24</v>
      </c>
      <c r="K65" t="s">
        <v>24</v>
      </c>
      <c r="L65" t="s">
        <v>24</v>
      </c>
      <c r="M65" t="s">
        <v>25</v>
      </c>
      <c r="N65" t="s">
        <v>45</v>
      </c>
      <c r="O65">
        <v>1</v>
      </c>
      <c r="P65">
        <v>1</v>
      </c>
      <c r="Q65">
        <v>1</v>
      </c>
      <c r="R65">
        <v>2</v>
      </c>
    </row>
    <row r="66" spans="1:18">
      <c r="A66">
        <v>63</v>
      </c>
      <c r="B66" t="s">
        <v>26</v>
      </c>
      <c r="C66" t="s">
        <v>37</v>
      </c>
      <c r="D66" t="s">
        <v>29</v>
      </c>
      <c r="E66" t="s">
        <v>24</v>
      </c>
      <c r="F66">
        <v>5000</v>
      </c>
      <c r="G66" t="s">
        <v>9</v>
      </c>
      <c r="H66" t="s">
        <v>10</v>
      </c>
      <c r="I66" t="s">
        <v>24</v>
      </c>
      <c r="J66" t="s">
        <v>24</v>
      </c>
      <c r="K66" t="s">
        <v>24</v>
      </c>
      <c r="L66" t="s">
        <v>24</v>
      </c>
      <c r="M66" t="s">
        <v>25</v>
      </c>
      <c r="N66" t="s">
        <v>47</v>
      </c>
      <c r="O66">
        <v>1</v>
      </c>
      <c r="P66">
        <v>1</v>
      </c>
      <c r="Q66">
        <v>1</v>
      </c>
      <c r="R66">
        <v>2</v>
      </c>
    </row>
    <row r="67" spans="1:18">
      <c r="A67">
        <v>64</v>
      </c>
      <c r="B67" t="s">
        <v>26</v>
      </c>
      <c r="C67" t="s">
        <v>22</v>
      </c>
      <c r="D67" t="s">
        <v>24</v>
      </c>
      <c r="E67" t="s">
        <v>23</v>
      </c>
      <c r="F67">
        <v>5000</v>
      </c>
      <c r="G67" t="s">
        <v>9</v>
      </c>
      <c r="H67" t="s">
        <v>10</v>
      </c>
      <c r="I67" t="s">
        <v>11</v>
      </c>
      <c r="J67" t="s">
        <v>24</v>
      </c>
      <c r="K67" t="s">
        <v>24</v>
      </c>
      <c r="L67" t="s">
        <v>24</v>
      </c>
      <c r="M67" t="s">
        <v>25</v>
      </c>
      <c r="N67" t="s">
        <v>45</v>
      </c>
      <c r="O67">
        <v>1</v>
      </c>
      <c r="P67">
        <v>1</v>
      </c>
      <c r="Q67">
        <v>1</v>
      </c>
      <c r="R67">
        <v>1</v>
      </c>
    </row>
    <row r="68" spans="1:18">
      <c r="A68">
        <v>65</v>
      </c>
      <c r="B68" t="s">
        <v>26</v>
      </c>
      <c r="C68" t="s">
        <v>22</v>
      </c>
      <c r="D68" t="s">
        <v>24</v>
      </c>
      <c r="E68" t="s">
        <v>23</v>
      </c>
      <c r="F68">
        <v>5000</v>
      </c>
      <c r="G68" t="s">
        <v>9</v>
      </c>
      <c r="H68" t="s">
        <v>10</v>
      </c>
      <c r="I68" t="s">
        <v>24</v>
      </c>
      <c r="J68" t="s">
        <v>12</v>
      </c>
      <c r="K68" t="s">
        <v>24</v>
      </c>
      <c r="L68" t="s">
        <v>24</v>
      </c>
      <c r="M68" t="s">
        <v>36</v>
      </c>
    </row>
    <row r="69" spans="1:18">
      <c r="A69">
        <v>66</v>
      </c>
      <c r="B69" t="s">
        <v>26</v>
      </c>
      <c r="C69" t="s">
        <v>22</v>
      </c>
      <c r="D69" t="s">
        <v>24</v>
      </c>
      <c r="E69" t="s">
        <v>30</v>
      </c>
      <c r="F69">
        <v>5000</v>
      </c>
      <c r="G69" t="s">
        <v>9</v>
      </c>
      <c r="H69" t="s">
        <v>10</v>
      </c>
      <c r="I69" t="s">
        <v>24</v>
      </c>
      <c r="J69" t="s">
        <v>12</v>
      </c>
      <c r="K69" t="s">
        <v>24</v>
      </c>
      <c r="L69" t="s">
        <v>24</v>
      </c>
      <c r="M69" t="s">
        <v>25</v>
      </c>
      <c r="N69" t="s">
        <v>45</v>
      </c>
      <c r="O69">
        <v>1</v>
      </c>
      <c r="P69">
        <v>1</v>
      </c>
      <c r="Q69">
        <v>1</v>
      </c>
      <c r="R69">
        <v>1</v>
      </c>
    </row>
    <row r="70" spans="1:18">
      <c r="A70">
        <v>67</v>
      </c>
      <c r="B70" t="s">
        <v>26</v>
      </c>
      <c r="C70" t="s">
        <v>22</v>
      </c>
      <c r="D70" t="s">
        <v>24</v>
      </c>
      <c r="E70" t="s">
        <v>32</v>
      </c>
      <c r="F70">
        <v>5000</v>
      </c>
      <c r="G70" t="s">
        <v>9</v>
      </c>
      <c r="H70" t="s">
        <v>10</v>
      </c>
      <c r="I70" t="s">
        <v>24</v>
      </c>
      <c r="J70" t="s">
        <v>24</v>
      </c>
      <c r="K70" t="s">
        <v>13</v>
      </c>
      <c r="L70" t="s">
        <v>24</v>
      </c>
      <c r="M70" t="s">
        <v>25</v>
      </c>
      <c r="N70" t="s">
        <v>47</v>
      </c>
      <c r="O70">
        <v>1</v>
      </c>
      <c r="P70">
        <v>1</v>
      </c>
      <c r="Q70">
        <v>1</v>
      </c>
      <c r="R70">
        <v>1</v>
      </c>
    </row>
    <row r="71" spans="1:18">
      <c r="A71">
        <v>68</v>
      </c>
      <c r="B71" t="s">
        <v>26</v>
      </c>
      <c r="C71" t="s">
        <v>22</v>
      </c>
      <c r="D71" t="s">
        <v>24</v>
      </c>
      <c r="E71" t="s">
        <v>23</v>
      </c>
      <c r="F71">
        <v>5000</v>
      </c>
      <c r="G71" t="s">
        <v>9</v>
      </c>
      <c r="H71" t="s">
        <v>10</v>
      </c>
      <c r="I71" t="s">
        <v>11</v>
      </c>
      <c r="J71" t="s">
        <v>24</v>
      </c>
      <c r="K71" t="s">
        <v>24</v>
      </c>
      <c r="L71" t="s">
        <v>24</v>
      </c>
      <c r="M71" t="s">
        <v>25</v>
      </c>
      <c r="N71" t="s">
        <v>45</v>
      </c>
      <c r="O71">
        <v>1</v>
      </c>
      <c r="P71">
        <v>1</v>
      </c>
      <c r="Q71">
        <v>1</v>
      </c>
      <c r="R71">
        <v>1</v>
      </c>
    </row>
    <row r="72" spans="1:18">
      <c r="A72">
        <v>69</v>
      </c>
      <c r="B72" t="s">
        <v>26</v>
      </c>
      <c r="C72" t="s">
        <v>22</v>
      </c>
      <c r="D72" t="s">
        <v>24</v>
      </c>
      <c r="E72" t="s">
        <v>23</v>
      </c>
      <c r="F72">
        <v>5000</v>
      </c>
      <c r="G72" t="s">
        <v>9</v>
      </c>
      <c r="H72" t="s">
        <v>10</v>
      </c>
      <c r="I72" t="s">
        <v>24</v>
      </c>
      <c r="J72" t="s">
        <v>12</v>
      </c>
      <c r="K72" t="s">
        <v>24</v>
      </c>
      <c r="L72" t="s">
        <v>24</v>
      </c>
      <c r="M72" t="s">
        <v>25</v>
      </c>
      <c r="N72" t="s">
        <v>45</v>
      </c>
      <c r="O72">
        <v>1</v>
      </c>
      <c r="P72">
        <v>1</v>
      </c>
      <c r="Q72">
        <v>1</v>
      </c>
      <c r="R72">
        <v>1</v>
      </c>
    </row>
    <row r="73" spans="1:18">
      <c r="A73">
        <v>70</v>
      </c>
      <c r="B73" t="s">
        <v>26</v>
      </c>
      <c r="C73" t="s">
        <v>22</v>
      </c>
      <c r="D73" t="s">
        <v>24</v>
      </c>
      <c r="E73" t="s">
        <v>23</v>
      </c>
      <c r="F73">
        <v>5000</v>
      </c>
      <c r="G73" t="s">
        <v>9</v>
      </c>
      <c r="H73" t="s">
        <v>10</v>
      </c>
      <c r="I73" t="s">
        <v>24</v>
      </c>
      <c r="J73" t="s">
        <v>12</v>
      </c>
      <c r="K73" t="s">
        <v>24</v>
      </c>
      <c r="L73" t="s">
        <v>24</v>
      </c>
      <c r="M73" t="s">
        <v>25</v>
      </c>
      <c r="N73" t="s">
        <v>45</v>
      </c>
      <c r="O73">
        <v>1</v>
      </c>
      <c r="P73">
        <v>1</v>
      </c>
      <c r="Q73">
        <v>1</v>
      </c>
      <c r="R73">
        <v>1</v>
      </c>
    </row>
    <row r="74" spans="1:18">
      <c r="A74">
        <v>71</v>
      </c>
      <c r="B74" t="s">
        <v>26</v>
      </c>
      <c r="C74" t="s">
        <v>22</v>
      </c>
      <c r="D74" t="s">
        <v>24</v>
      </c>
      <c r="E74" t="s">
        <v>23</v>
      </c>
      <c r="F74">
        <v>5000</v>
      </c>
      <c r="G74" t="s">
        <v>9</v>
      </c>
      <c r="H74" t="s">
        <v>10</v>
      </c>
      <c r="I74" t="s">
        <v>11</v>
      </c>
      <c r="J74" t="s">
        <v>24</v>
      </c>
      <c r="K74" t="s">
        <v>24</v>
      </c>
      <c r="L74" t="s">
        <v>24</v>
      </c>
      <c r="M74" t="s">
        <v>25</v>
      </c>
      <c r="N74" t="s">
        <v>45</v>
      </c>
      <c r="O74">
        <v>1</v>
      </c>
      <c r="P74">
        <v>1</v>
      </c>
      <c r="Q74">
        <v>1</v>
      </c>
      <c r="R74">
        <v>1</v>
      </c>
    </row>
    <row r="75" spans="1:18">
      <c r="A75">
        <v>72</v>
      </c>
      <c r="B75" t="s">
        <v>21</v>
      </c>
      <c r="C75" t="s">
        <v>22</v>
      </c>
      <c r="D75" t="s">
        <v>24</v>
      </c>
      <c r="E75" t="s">
        <v>32</v>
      </c>
      <c r="F75">
        <v>5000</v>
      </c>
      <c r="G75" t="s">
        <v>9</v>
      </c>
      <c r="H75" t="s">
        <v>10</v>
      </c>
      <c r="I75" t="s">
        <v>24</v>
      </c>
      <c r="J75" t="s">
        <v>24</v>
      </c>
      <c r="K75" t="s">
        <v>13</v>
      </c>
      <c r="L75" t="s">
        <v>24</v>
      </c>
      <c r="M75" t="s">
        <v>25</v>
      </c>
      <c r="N75" t="s">
        <v>47</v>
      </c>
      <c r="O75">
        <v>2</v>
      </c>
      <c r="P75">
        <v>2</v>
      </c>
      <c r="Q75">
        <v>2</v>
      </c>
      <c r="R75">
        <v>2</v>
      </c>
    </row>
    <row r="76" spans="1:18">
      <c r="A76">
        <v>73</v>
      </c>
      <c r="B76" t="s">
        <v>26</v>
      </c>
      <c r="C76" t="s">
        <v>22</v>
      </c>
      <c r="D76" t="s">
        <v>24</v>
      </c>
      <c r="E76" t="s">
        <v>31</v>
      </c>
      <c r="F76">
        <v>5000</v>
      </c>
      <c r="G76" t="s">
        <v>9</v>
      </c>
      <c r="H76" t="s">
        <v>10</v>
      </c>
      <c r="I76" t="s">
        <v>24</v>
      </c>
      <c r="J76" t="s">
        <v>12</v>
      </c>
      <c r="K76" t="s">
        <v>24</v>
      </c>
      <c r="L76" t="s">
        <v>24</v>
      </c>
      <c r="M76" t="s">
        <v>25</v>
      </c>
      <c r="N76" t="s">
        <v>45</v>
      </c>
      <c r="O76">
        <v>1</v>
      </c>
      <c r="P76">
        <v>1</v>
      </c>
      <c r="Q76">
        <v>1</v>
      </c>
      <c r="R76">
        <v>1</v>
      </c>
    </row>
    <row r="77" spans="1:18">
      <c r="A77">
        <v>74</v>
      </c>
      <c r="B77" t="s">
        <v>26</v>
      </c>
      <c r="C77" t="s">
        <v>22</v>
      </c>
      <c r="D77" t="s">
        <v>24</v>
      </c>
      <c r="E77" t="s">
        <v>23</v>
      </c>
      <c r="F77">
        <v>5000</v>
      </c>
      <c r="G77" t="s">
        <v>9</v>
      </c>
      <c r="H77" t="s">
        <v>10</v>
      </c>
      <c r="I77" t="s">
        <v>11</v>
      </c>
      <c r="J77" t="s">
        <v>24</v>
      </c>
      <c r="K77" t="s">
        <v>24</v>
      </c>
      <c r="L77" t="s">
        <v>24</v>
      </c>
      <c r="M77" t="s">
        <v>25</v>
      </c>
      <c r="N77" t="s">
        <v>45</v>
      </c>
      <c r="O77">
        <v>1</v>
      </c>
      <c r="P77">
        <v>1</v>
      </c>
      <c r="Q77">
        <v>1</v>
      </c>
      <c r="R77">
        <v>1</v>
      </c>
    </row>
    <row r="78" spans="1:18">
      <c r="A78">
        <v>75</v>
      </c>
      <c r="B78" t="s">
        <v>26</v>
      </c>
      <c r="C78" t="s">
        <v>22</v>
      </c>
      <c r="D78" t="s">
        <v>24</v>
      </c>
      <c r="E78" t="s">
        <v>31</v>
      </c>
      <c r="F78">
        <v>5000</v>
      </c>
      <c r="G78" t="s">
        <v>9</v>
      </c>
      <c r="H78" t="s">
        <v>10</v>
      </c>
      <c r="I78" t="s">
        <v>24</v>
      </c>
      <c r="J78" t="s">
        <v>12</v>
      </c>
      <c r="K78" t="s">
        <v>24</v>
      </c>
      <c r="L78" t="s">
        <v>24</v>
      </c>
      <c r="M78" t="s">
        <v>25</v>
      </c>
      <c r="N78" t="s">
        <v>45</v>
      </c>
      <c r="O78">
        <v>1</v>
      </c>
      <c r="P78">
        <v>1</v>
      </c>
      <c r="Q78">
        <v>1</v>
      </c>
      <c r="R78">
        <v>1</v>
      </c>
    </row>
    <row r="79" spans="1:18">
      <c r="A79">
        <v>76</v>
      </c>
      <c r="B79" t="s">
        <v>21</v>
      </c>
      <c r="C79" t="s">
        <v>22</v>
      </c>
      <c r="D79" t="s">
        <v>24</v>
      </c>
      <c r="E79" t="s">
        <v>31</v>
      </c>
      <c r="F79">
        <v>5000</v>
      </c>
      <c r="G79" t="s">
        <v>9</v>
      </c>
      <c r="H79" t="s">
        <v>10</v>
      </c>
      <c r="I79" t="s">
        <v>24</v>
      </c>
      <c r="J79" t="s">
        <v>24</v>
      </c>
      <c r="K79" t="s">
        <v>13</v>
      </c>
      <c r="L79" t="s">
        <v>24</v>
      </c>
      <c r="M79" t="s">
        <v>25</v>
      </c>
      <c r="N79" t="s">
        <v>45</v>
      </c>
      <c r="O79">
        <v>1</v>
      </c>
      <c r="P79">
        <v>1</v>
      </c>
      <c r="Q79">
        <v>1</v>
      </c>
      <c r="R79">
        <v>1</v>
      </c>
    </row>
    <row r="80" spans="1:18">
      <c r="A80">
        <v>77</v>
      </c>
      <c r="B80" t="s">
        <v>26</v>
      </c>
      <c r="C80" t="s">
        <v>22</v>
      </c>
      <c r="D80" t="s">
        <v>24</v>
      </c>
      <c r="E80" t="s">
        <v>23</v>
      </c>
      <c r="F80">
        <v>5000</v>
      </c>
      <c r="G80" t="s">
        <v>9</v>
      </c>
      <c r="H80" t="s">
        <v>10</v>
      </c>
      <c r="I80" t="s">
        <v>24</v>
      </c>
      <c r="J80" t="s">
        <v>12</v>
      </c>
      <c r="K80" t="s">
        <v>24</v>
      </c>
      <c r="L80" t="s">
        <v>24</v>
      </c>
      <c r="M80" t="s">
        <v>25</v>
      </c>
      <c r="N80" t="s">
        <v>45</v>
      </c>
      <c r="O80">
        <v>1</v>
      </c>
      <c r="P80">
        <v>1</v>
      </c>
      <c r="Q80">
        <v>1</v>
      </c>
      <c r="R80">
        <v>1</v>
      </c>
    </row>
    <row r="81" spans="1:18">
      <c r="A81">
        <v>78</v>
      </c>
      <c r="B81" t="s">
        <v>26</v>
      </c>
      <c r="C81" t="s">
        <v>22</v>
      </c>
      <c r="D81" t="s">
        <v>24</v>
      </c>
      <c r="E81" t="s">
        <v>23</v>
      </c>
      <c r="F81">
        <v>5000</v>
      </c>
      <c r="G81" t="s">
        <v>9</v>
      </c>
      <c r="H81" t="s">
        <v>10</v>
      </c>
      <c r="I81" t="s">
        <v>11</v>
      </c>
      <c r="J81" t="s">
        <v>24</v>
      </c>
      <c r="K81" t="s">
        <v>24</v>
      </c>
      <c r="L81" t="s">
        <v>24</v>
      </c>
      <c r="M81" t="s">
        <v>25</v>
      </c>
      <c r="N81" t="s">
        <v>45</v>
      </c>
      <c r="O81">
        <v>1</v>
      </c>
      <c r="P81">
        <v>1</v>
      </c>
      <c r="Q81">
        <v>1</v>
      </c>
      <c r="R81">
        <v>1</v>
      </c>
    </row>
    <row r="82" spans="1:18">
      <c r="A82">
        <v>79</v>
      </c>
      <c r="B82" t="s">
        <v>26</v>
      </c>
      <c r="C82" t="s">
        <v>28</v>
      </c>
      <c r="D82" t="s">
        <v>34</v>
      </c>
      <c r="E82" t="s">
        <v>31</v>
      </c>
      <c r="F82">
        <v>5000</v>
      </c>
      <c r="G82" t="s">
        <v>9</v>
      </c>
      <c r="H82" t="s">
        <v>10</v>
      </c>
      <c r="I82" t="s">
        <v>24</v>
      </c>
      <c r="J82" t="s">
        <v>12</v>
      </c>
      <c r="K82" t="s">
        <v>24</v>
      </c>
      <c r="L82" t="s">
        <v>24</v>
      </c>
      <c r="M82" t="s">
        <v>25</v>
      </c>
      <c r="N82" t="s">
        <v>45</v>
      </c>
      <c r="O82">
        <v>1</v>
      </c>
      <c r="P82">
        <v>1</v>
      </c>
      <c r="Q82">
        <v>1</v>
      </c>
      <c r="R82">
        <v>1</v>
      </c>
    </row>
    <row r="83" spans="1:18">
      <c r="A83">
        <v>80</v>
      </c>
      <c r="B83" t="s">
        <v>26</v>
      </c>
      <c r="C83" t="s">
        <v>22</v>
      </c>
      <c r="D83" t="s">
        <v>24</v>
      </c>
      <c r="E83" t="s">
        <v>32</v>
      </c>
      <c r="F83">
        <v>5000</v>
      </c>
      <c r="G83" t="s">
        <v>9</v>
      </c>
      <c r="H83" t="s">
        <v>10</v>
      </c>
      <c r="I83" t="s">
        <v>11</v>
      </c>
      <c r="J83" t="s">
        <v>24</v>
      </c>
      <c r="K83" t="s">
        <v>24</v>
      </c>
      <c r="L83" t="s">
        <v>24</v>
      </c>
      <c r="M83" t="s">
        <v>25</v>
      </c>
      <c r="N83" t="s">
        <v>45</v>
      </c>
      <c r="O83">
        <v>1</v>
      </c>
      <c r="P83">
        <v>1</v>
      </c>
      <c r="Q83">
        <v>1</v>
      </c>
      <c r="R83">
        <v>1</v>
      </c>
    </row>
    <row r="84" spans="1:18">
      <c r="A84">
        <v>81</v>
      </c>
      <c r="B84" t="s">
        <v>26</v>
      </c>
      <c r="C84" t="s">
        <v>22</v>
      </c>
      <c r="D84" t="s">
        <v>24</v>
      </c>
      <c r="E84" t="s">
        <v>31</v>
      </c>
      <c r="F84">
        <v>5000</v>
      </c>
      <c r="G84" t="s">
        <v>9</v>
      </c>
      <c r="H84" t="s">
        <v>10</v>
      </c>
      <c r="I84" t="s">
        <v>11</v>
      </c>
      <c r="J84" t="s">
        <v>24</v>
      </c>
      <c r="K84" t="s">
        <v>24</v>
      </c>
      <c r="L84" t="s">
        <v>24</v>
      </c>
      <c r="M84" t="s">
        <v>25</v>
      </c>
      <c r="N84" t="s">
        <v>45</v>
      </c>
      <c r="O84">
        <v>1</v>
      </c>
      <c r="P84">
        <v>1</v>
      </c>
      <c r="Q84">
        <v>1</v>
      </c>
      <c r="R84">
        <v>2</v>
      </c>
    </row>
    <row r="85" spans="1:18">
      <c r="A85">
        <v>82</v>
      </c>
      <c r="B85" t="s">
        <v>26</v>
      </c>
      <c r="C85" t="s">
        <v>22</v>
      </c>
      <c r="D85" t="s">
        <v>24</v>
      </c>
      <c r="E85" t="s">
        <v>23</v>
      </c>
      <c r="F85">
        <v>5000</v>
      </c>
      <c r="G85" t="s">
        <v>9</v>
      </c>
      <c r="H85" t="s">
        <v>10</v>
      </c>
      <c r="I85" t="s">
        <v>11</v>
      </c>
      <c r="J85" t="s">
        <v>24</v>
      </c>
      <c r="K85" t="s">
        <v>24</v>
      </c>
      <c r="L85" t="s">
        <v>24</v>
      </c>
      <c r="M85" t="s">
        <v>25</v>
      </c>
      <c r="N85" t="s">
        <v>47</v>
      </c>
      <c r="O85">
        <v>2</v>
      </c>
      <c r="P85">
        <v>2</v>
      </c>
      <c r="Q85">
        <v>2</v>
      </c>
      <c r="R85">
        <v>2</v>
      </c>
    </row>
    <row r="86" spans="1:18">
      <c r="A86">
        <v>83</v>
      </c>
      <c r="B86" t="s">
        <v>26</v>
      </c>
      <c r="C86" t="s">
        <v>22</v>
      </c>
      <c r="D86" t="s">
        <v>24</v>
      </c>
      <c r="E86" t="s">
        <v>27</v>
      </c>
      <c r="F86">
        <v>6000</v>
      </c>
      <c r="G86" t="s">
        <v>9</v>
      </c>
      <c r="H86" t="s">
        <v>10</v>
      </c>
      <c r="I86" t="s">
        <v>24</v>
      </c>
      <c r="J86" t="s">
        <v>12</v>
      </c>
      <c r="K86" t="s">
        <v>24</v>
      </c>
      <c r="L86" t="s">
        <v>24</v>
      </c>
      <c r="M86" t="s">
        <v>25</v>
      </c>
      <c r="N86" t="s">
        <v>45</v>
      </c>
      <c r="O86">
        <v>1</v>
      </c>
      <c r="P86">
        <v>1</v>
      </c>
      <c r="Q86">
        <v>1</v>
      </c>
      <c r="R86">
        <v>1</v>
      </c>
    </row>
    <row r="87" spans="1:18">
      <c r="A87">
        <v>84</v>
      </c>
      <c r="B87" t="s">
        <v>26</v>
      </c>
      <c r="C87" t="s">
        <v>22</v>
      </c>
      <c r="D87" t="s">
        <v>24</v>
      </c>
      <c r="E87" t="s">
        <v>27</v>
      </c>
      <c r="F87">
        <v>6000</v>
      </c>
      <c r="G87" t="s">
        <v>9</v>
      </c>
      <c r="H87" t="s">
        <v>10</v>
      </c>
      <c r="I87" t="s">
        <v>24</v>
      </c>
      <c r="J87" t="s">
        <v>12</v>
      </c>
      <c r="K87" t="s">
        <v>24</v>
      </c>
      <c r="L87" t="s">
        <v>24</v>
      </c>
      <c r="M87" t="s">
        <v>25</v>
      </c>
      <c r="N87" t="s">
        <v>45</v>
      </c>
      <c r="O87">
        <v>1</v>
      </c>
      <c r="P87">
        <v>1</v>
      </c>
      <c r="Q87">
        <v>1</v>
      </c>
      <c r="R87">
        <v>1</v>
      </c>
    </row>
    <row r="88" spans="1:18">
      <c r="A88">
        <v>85</v>
      </c>
      <c r="B88" t="s">
        <v>26</v>
      </c>
      <c r="C88" t="s">
        <v>22</v>
      </c>
      <c r="D88" t="s">
        <v>24</v>
      </c>
      <c r="E88" t="s">
        <v>32</v>
      </c>
      <c r="F88">
        <v>5000</v>
      </c>
      <c r="G88" t="s">
        <v>9</v>
      </c>
      <c r="H88" t="s">
        <v>10</v>
      </c>
      <c r="I88" t="s">
        <v>24</v>
      </c>
      <c r="J88" t="s">
        <v>24</v>
      </c>
      <c r="K88" t="s">
        <v>13</v>
      </c>
      <c r="L88" t="s">
        <v>24</v>
      </c>
      <c r="M88" t="s">
        <v>25</v>
      </c>
      <c r="N88" t="s">
        <v>45</v>
      </c>
      <c r="O88">
        <v>2</v>
      </c>
      <c r="P88">
        <v>2</v>
      </c>
      <c r="Q88">
        <v>2</v>
      </c>
      <c r="R88">
        <v>2</v>
      </c>
    </row>
    <row r="89" spans="1:18">
      <c r="A89">
        <v>86</v>
      </c>
      <c r="B89" t="s">
        <v>21</v>
      </c>
      <c r="C89" t="s">
        <v>22</v>
      </c>
      <c r="D89" t="s">
        <v>24</v>
      </c>
      <c r="E89" t="s">
        <v>32</v>
      </c>
      <c r="F89">
        <v>5000</v>
      </c>
      <c r="G89" t="s">
        <v>9</v>
      </c>
      <c r="H89" t="s">
        <v>10</v>
      </c>
      <c r="I89" t="s">
        <v>24</v>
      </c>
      <c r="J89" t="s">
        <v>24</v>
      </c>
      <c r="K89" t="s">
        <v>13</v>
      </c>
      <c r="L89" t="s">
        <v>24</v>
      </c>
      <c r="M89" t="s">
        <v>36</v>
      </c>
    </row>
    <row r="90" spans="1:18">
      <c r="A90">
        <v>87</v>
      </c>
      <c r="B90" t="s">
        <v>21</v>
      </c>
      <c r="C90" t="s">
        <v>22</v>
      </c>
      <c r="D90" t="s">
        <v>24</v>
      </c>
      <c r="E90" t="s">
        <v>23</v>
      </c>
      <c r="F90">
        <v>5000</v>
      </c>
      <c r="G90" t="s">
        <v>9</v>
      </c>
      <c r="H90" t="s">
        <v>10</v>
      </c>
      <c r="I90" t="s">
        <v>24</v>
      </c>
      <c r="J90" t="s">
        <v>12</v>
      </c>
      <c r="K90" t="s">
        <v>24</v>
      </c>
      <c r="L90" t="s">
        <v>24</v>
      </c>
      <c r="M90" t="s">
        <v>25</v>
      </c>
      <c r="N90" t="s">
        <v>45</v>
      </c>
      <c r="O90">
        <v>1</v>
      </c>
      <c r="P90">
        <v>1</v>
      </c>
      <c r="Q90">
        <v>1</v>
      </c>
      <c r="R90">
        <v>1</v>
      </c>
    </row>
    <row r="91" spans="1:18">
      <c r="A91">
        <v>88</v>
      </c>
      <c r="B91" t="s">
        <v>26</v>
      </c>
      <c r="C91" t="s">
        <v>22</v>
      </c>
      <c r="D91" t="s">
        <v>24</v>
      </c>
      <c r="E91" t="s">
        <v>27</v>
      </c>
      <c r="F91">
        <v>6000</v>
      </c>
      <c r="G91" t="s">
        <v>24</v>
      </c>
      <c r="H91" t="s">
        <v>10</v>
      </c>
      <c r="I91" t="s">
        <v>24</v>
      </c>
      <c r="J91" t="s">
        <v>12</v>
      </c>
      <c r="K91" t="s">
        <v>24</v>
      </c>
      <c r="L91" t="s">
        <v>24</v>
      </c>
      <c r="M91" t="s">
        <v>25</v>
      </c>
      <c r="N91" t="s">
        <v>45</v>
      </c>
      <c r="O91">
        <v>1</v>
      </c>
      <c r="P91">
        <v>1</v>
      </c>
      <c r="Q91">
        <v>1</v>
      </c>
      <c r="R91">
        <v>1</v>
      </c>
    </row>
    <row r="92" spans="1:18">
      <c r="A92">
        <v>89</v>
      </c>
      <c r="B92" t="s">
        <v>26</v>
      </c>
      <c r="C92" t="s">
        <v>37</v>
      </c>
      <c r="D92" t="s">
        <v>34</v>
      </c>
      <c r="E92" t="s">
        <v>24</v>
      </c>
      <c r="F92">
        <v>5000</v>
      </c>
      <c r="G92" t="s">
        <v>9</v>
      </c>
      <c r="H92" t="s">
        <v>10</v>
      </c>
      <c r="I92" t="s">
        <v>24</v>
      </c>
      <c r="J92" t="s">
        <v>12</v>
      </c>
      <c r="K92" t="s">
        <v>24</v>
      </c>
      <c r="L92" t="s">
        <v>24</v>
      </c>
      <c r="M92" t="s">
        <v>25</v>
      </c>
      <c r="N92" t="s">
        <v>45</v>
      </c>
      <c r="O92">
        <v>1</v>
      </c>
      <c r="P92">
        <v>1</v>
      </c>
      <c r="Q92">
        <v>1</v>
      </c>
      <c r="R92">
        <v>1</v>
      </c>
    </row>
    <row r="93" spans="1:18">
      <c r="A93">
        <v>90</v>
      </c>
      <c r="B93" t="s">
        <v>26</v>
      </c>
      <c r="C93" t="s">
        <v>22</v>
      </c>
      <c r="D93" t="s">
        <v>24</v>
      </c>
      <c r="E93" t="s">
        <v>30</v>
      </c>
      <c r="F93">
        <v>5000</v>
      </c>
      <c r="G93" t="s">
        <v>9</v>
      </c>
      <c r="H93" t="s">
        <v>10</v>
      </c>
      <c r="I93" t="s">
        <v>24</v>
      </c>
      <c r="J93" t="s">
        <v>12</v>
      </c>
      <c r="K93" t="s">
        <v>24</v>
      </c>
      <c r="L93" t="s">
        <v>24</v>
      </c>
      <c r="M93" t="s">
        <v>25</v>
      </c>
      <c r="N93" t="s">
        <v>45</v>
      </c>
      <c r="O93">
        <v>1</v>
      </c>
      <c r="P93">
        <v>1</v>
      </c>
      <c r="Q93">
        <v>1</v>
      </c>
      <c r="R93">
        <v>1</v>
      </c>
    </row>
    <row r="94" spans="1:18">
      <c r="A94">
        <v>91</v>
      </c>
      <c r="B94" t="s">
        <v>21</v>
      </c>
      <c r="C94" t="s">
        <v>22</v>
      </c>
      <c r="D94" t="s">
        <v>24</v>
      </c>
      <c r="E94" t="s">
        <v>23</v>
      </c>
      <c r="F94">
        <v>5000</v>
      </c>
      <c r="G94" t="s">
        <v>9</v>
      </c>
      <c r="H94" t="s">
        <v>10</v>
      </c>
      <c r="I94" t="s">
        <v>24</v>
      </c>
      <c r="J94" t="s">
        <v>12</v>
      </c>
      <c r="K94" t="s">
        <v>24</v>
      </c>
      <c r="L94" t="s">
        <v>24</v>
      </c>
      <c r="M94" t="s">
        <v>25</v>
      </c>
      <c r="N94" t="s">
        <v>47</v>
      </c>
      <c r="O94">
        <v>1</v>
      </c>
      <c r="P94">
        <v>1</v>
      </c>
      <c r="Q94">
        <v>1</v>
      </c>
      <c r="R94">
        <v>1</v>
      </c>
    </row>
    <row r="95" spans="1:18">
      <c r="A95">
        <v>92</v>
      </c>
      <c r="B95" t="s">
        <v>26</v>
      </c>
      <c r="C95" t="s">
        <v>22</v>
      </c>
      <c r="D95" t="s">
        <v>24</v>
      </c>
      <c r="E95" t="s">
        <v>32</v>
      </c>
      <c r="F95">
        <v>5000</v>
      </c>
      <c r="G95" t="s">
        <v>9</v>
      </c>
      <c r="H95" t="s">
        <v>10</v>
      </c>
      <c r="I95" t="s">
        <v>24</v>
      </c>
      <c r="J95" t="s">
        <v>12</v>
      </c>
      <c r="K95" t="s">
        <v>24</v>
      </c>
      <c r="L95" t="s">
        <v>24</v>
      </c>
      <c r="M95" t="s">
        <v>25</v>
      </c>
      <c r="N95" t="s">
        <v>45</v>
      </c>
      <c r="O95">
        <v>1</v>
      </c>
      <c r="P95">
        <v>1</v>
      </c>
      <c r="Q95">
        <v>1</v>
      </c>
      <c r="R95">
        <v>1</v>
      </c>
    </row>
    <row r="96" spans="1:18">
      <c r="A96">
        <v>93</v>
      </c>
      <c r="B96" t="s">
        <v>26</v>
      </c>
      <c r="C96" t="s">
        <v>22</v>
      </c>
      <c r="D96" t="s">
        <v>24</v>
      </c>
      <c r="E96" t="s">
        <v>27</v>
      </c>
      <c r="F96">
        <v>6000</v>
      </c>
      <c r="G96" t="s">
        <v>24</v>
      </c>
      <c r="H96" t="s">
        <v>10</v>
      </c>
      <c r="I96" t="s">
        <v>24</v>
      </c>
      <c r="J96" t="s">
        <v>12</v>
      </c>
      <c r="K96" t="s">
        <v>24</v>
      </c>
      <c r="L96" t="s">
        <v>24</v>
      </c>
      <c r="M96" t="s">
        <v>25</v>
      </c>
      <c r="N96" t="s">
        <v>45</v>
      </c>
      <c r="O96">
        <v>1</v>
      </c>
      <c r="P96">
        <v>1</v>
      </c>
      <c r="Q96">
        <v>1</v>
      </c>
      <c r="R96">
        <v>1</v>
      </c>
    </row>
    <row r="97" spans="1:18">
      <c r="A97">
        <v>94</v>
      </c>
      <c r="B97" t="s">
        <v>26</v>
      </c>
      <c r="C97" t="s">
        <v>22</v>
      </c>
      <c r="D97" t="s">
        <v>24</v>
      </c>
      <c r="E97" t="s">
        <v>27</v>
      </c>
      <c r="F97">
        <v>6000</v>
      </c>
      <c r="G97" t="s">
        <v>24</v>
      </c>
      <c r="H97" t="s">
        <v>10</v>
      </c>
      <c r="I97" t="s">
        <v>24</v>
      </c>
      <c r="J97" t="s">
        <v>12</v>
      </c>
      <c r="K97" t="s">
        <v>24</v>
      </c>
      <c r="L97" t="s">
        <v>24</v>
      </c>
      <c r="M97" t="s">
        <v>25</v>
      </c>
      <c r="N97" t="s">
        <v>45</v>
      </c>
      <c r="O97">
        <v>1</v>
      </c>
      <c r="P97">
        <v>1</v>
      </c>
      <c r="Q97">
        <v>1</v>
      </c>
      <c r="R97">
        <v>1</v>
      </c>
    </row>
    <row r="98" spans="1:18">
      <c r="A98">
        <v>95</v>
      </c>
      <c r="B98" t="s">
        <v>26</v>
      </c>
      <c r="C98" t="s">
        <v>22</v>
      </c>
      <c r="D98" t="s">
        <v>24</v>
      </c>
      <c r="E98" t="s">
        <v>27</v>
      </c>
      <c r="F98">
        <v>6000</v>
      </c>
      <c r="G98" t="s">
        <v>9</v>
      </c>
      <c r="H98" t="s">
        <v>10</v>
      </c>
      <c r="I98" t="s">
        <v>24</v>
      </c>
      <c r="J98" t="s">
        <v>24</v>
      </c>
      <c r="K98" t="s">
        <v>24</v>
      </c>
      <c r="L98" t="s">
        <v>24</v>
      </c>
      <c r="M98" t="s">
        <v>25</v>
      </c>
      <c r="N98" t="s">
        <v>47</v>
      </c>
      <c r="O98">
        <v>1</v>
      </c>
      <c r="P98">
        <v>1</v>
      </c>
      <c r="Q98">
        <v>1</v>
      </c>
      <c r="R98">
        <v>1</v>
      </c>
    </row>
    <row r="99" spans="1:18">
      <c r="A99">
        <v>96</v>
      </c>
      <c r="B99" t="s">
        <v>26</v>
      </c>
      <c r="C99" t="s">
        <v>22</v>
      </c>
      <c r="D99" t="s">
        <v>24</v>
      </c>
      <c r="E99" t="s">
        <v>23</v>
      </c>
      <c r="F99">
        <v>5000</v>
      </c>
      <c r="G99" t="s">
        <v>9</v>
      </c>
      <c r="H99" t="s">
        <v>10</v>
      </c>
      <c r="I99" t="s">
        <v>24</v>
      </c>
      <c r="J99" t="s">
        <v>12</v>
      </c>
      <c r="K99" t="s">
        <v>24</v>
      </c>
      <c r="L99" t="s">
        <v>24</v>
      </c>
      <c r="M99" t="s">
        <v>25</v>
      </c>
      <c r="N99" t="s">
        <v>45</v>
      </c>
      <c r="O99">
        <v>1</v>
      </c>
      <c r="P99">
        <v>1</v>
      </c>
      <c r="Q99">
        <v>1</v>
      </c>
      <c r="R99">
        <v>1</v>
      </c>
    </row>
    <row r="100" spans="1:18">
      <c r="A100">
        <v>97</v>
      </c>
      <c r="B100" t="s">
        <v>26</v>
      </c>
      <c r="C100" t="s">
        <v>22</v>
      </c>
      <c r="D100" t="s">
        <v>24</v>
      </c>
      <c r="E100" t="s">
        <v>30</v>
      </c>
      <c r="F100">
        <v>5000</v>
      </c>
      <c r="G100" t="s">
        <v>9</v>
      </c>
      <c r="H100" t="s">
        <v>24</v>
      </c>
      <c r="I100" t="s">
        <v>11</v>
      </c>
      <c r="J100" t="s">
        <v>12</v>
      </c>
      <c r="K100" t="s">
        <v>24</v>
      </c>
      <c r="L100" t="s">
        <v>24</v>
      </c>
      <c r="M100" t="s">
        <v>25</v>
      </c>
      <c r="N100" t="s">
        <v>47</v>
      </c>
      <c r="O100">
        <v>1</v>
      </c>
      <c r="P100">
        <v>1</v>
      </c>
      <c r="Q100">
        <v>1</v>
      </c>
      <c r="R100">
        <v>1</v>
      </c>
    </row>
    <row r="101" spans="1:18">
      <c r="A101">
        <v>98</v>
      </c>
      <c r="B101" t="s">
        <v>26</v>
      </c>
      <c r="C101" t="s">
        <v>22</v>
      </c>
      <c r="D101" t="s">
        <v>24</v>
      </c>
      <c r="E101" t="s">
        <v>23</v>
      </c>
      <c r="F101">
        <v>5000</v>
      </c>
      <c r="G101" t="s">
        <v>9</v>
      </c>
      <c r="H101" t="s">
        <v>10</v>
      </c>
      <c r="I101" t="s">
        <v>24</v>
      </c>
      <c r="J101" t="s">
        <v>12</v>
      </c>
      <c r="K101" t="s">
        <v>24</v>
      </c>
      <c r="L101" t="s">
        <v>24</v>
      </c>
      <c r="M101" t="s">
        <v>25</v>
      </c>
      <c r="N101" t="s">
        <v>45</v>
      </c>
      <c r="O101">
        <v>1</v>
      </c>
      <c r="P101">
        <v>1</v>
      </c>
      <c r="Q101">
        <v>1</v>
      </c>
      <c r="R101">
        <v>1</v>
      </c>
    </row>
    <row r="102" spans="1:18">
      <c r="A102">
        <v>99</v>
      </c>
      <c r="B102" t="s">
        <v>21</v>
      </c>
      <c r="C102" t="s">
        <v>22</v>
      </c>
      <c r="D102" t="s">
        <v>24</v>
      </c>
      <c r="E102" t="s">
        <v>23</v>
      </c>
      <c r="F102">
        <v>5000</v>
      </c>
      <c r="G102" t="s">
        <v>24</v>
      </c>
      <c r="H102" t="s">
        <v>10</v>
      </c>
      <c r="I102" t="s">
        <v>11</v>
      </c>
      <c r="J102" t="s">
        <v>12</v>
      </c>
      <c r="K102" t="s">
        <v>24</v>
      </c>
      <c r="L102" t="s">
        <v>24</v>
      </c>
      <c r="M102" t="s">
        <v>25</v>
      </c>
      <c r="N102" t="s">
        <v>45</v>
      </c>
      <c r="O102">
        <v>1</v>
      </c>
      <c r="P102">
        <v>1</v>
      </c>
      <c r="Q102">
        <v>1</v>
      </c>
      <c r="R102">
        <v>1</v>
      </c>
    </row>
    <row r="103" spans="1:18">
      <c r="A103">
        <v>100</v>
      </c>
      <c r="B103" t="s">
        <v>26</v>
      </c>
      <c r="C103" t="s">
        <v>22</v>
      </c>
      <c r="D103" t="s">
        <v>24</v>
      </c>
      <c r="E103" t="s">
        <v>30</v>
      </c>
      <c r="F103">
        <v>5000</v>
      </c>
      <c r="G103" t="s">
        <v>9</v>
      </c>
      <c r="H103" t="s">
        <v>10</v>
      </c>
      <c r="I103" t="s">
        <v>24</v>
      </c>
      <c r="J103" t="s">
        <v>12</v>
      </c>
      <c r="K103" t="s">
        <v>24</v>
      </c>
      <c r="L103" t="s">
        <v>24</v>
      </c>
      <c r="M103" t="s">
        <v>25</v>
      </c>
      <c r="N103" t="s">
        <v>47</v>
      </c>
      <c r="O103">
        <v>1</v>
      </c>
      <c r="P103">
        <v>1</v>
      </c>
      <c r="Q103">
        <v>1</v>
      </c>
      <c r="R103">
        <v>1</v>
      </c>
    </row>
    <row r="104" spans="1:18">
      <c r="A104">
        <v>101</v>
      </c>
      <c r="B104" t="s">
        <v>26</v>
      </c>
      <c r="C104" t="s">
        <v>22</v>
      </c>
      <c r="D104" t="s">
        <v>24</v>
      </c>
      <c r="E104" t="s">
        <v>31</v>
      </c>
      <c r="F104">
        <v>5000</v>
      </c>
      <c r="G104" t="s">
        <v>9</v>
      </c>
      <c r="H104" t="s">
        <v>24</v>
      </c>
      <c r="I104" t="s">
        <v>24</v>
      </c>
      <c r="J104" t="s">
        <v>12</v>
      </c>
      <c r="K104" t="s">
        <v>24</v>
      </c>
      <c r="L104" t="s">
        <v>24</v>
      </c>
      <c r="M104" t="s">
        <v>25</v>
      </c>
      <c r="N104" t="s">
        <v>47</v>
      </c>
      <c r="O104">
        <v>1</v>
      </c>
      <c r="P104">
        <v>1</v>
      </c>
      <c r="Q104">
        <v>1</v>
      </c>
      <c r="R104">
        <v>1</v>
      </c>
    </row>
    <row r="105" spans="1:18">
      <c r="A105">
        <v>102</v>
      </c>
      <c r="B105" t="s">
        <v>21</v>
      </c>
      <c r="C105" t="s">
        <v>37</v>
      </c>
      <c r="D105" t="s">
        <v>38</v>
      </c>
      <c r="E105" t="s">
        <v>24</v>
      </c>
      <c r="F105">
        <v>5000</v>
      </c>
      <c r="G105" t="s">
        <v>9</v>
      </c>
      <c r="H105" t="s">
        <v>10</v>
      </c>
      <c r="I105" t="s">
        <v>24</v>
      </c>
      <c r="J105" t="s">
        <v>12</v>
      </c>
      <c r="K105" t="s">
        <v>24</v>
      </c>
      <c r="L105" t="s">
        <v>24</v>
      </c>
      <c r="M105" t="s">
        <v>25</v>
      </c>
      <c r="N105" t="s">
        <v>45</v>
      </c>
      <c r="O105">
        <v>2</v>
      </c>
      <c r="P105">
        <v>2</v>
      </c>
      <c r="Q105">
        <v>2</v>
      </c>
      <c r="R105">
        <v>2</v>
      </c>
    </row>
    <row r="106" spans="1:18">
      <c r="A106">
        <v>103</v>
      </c>
      <c r="B106" t="s">
        <v>26</v>
      </c>
      <c r="C106" t="s">
        <v>37</v>
      </c>
      <c r="D106" t="s">
        <v>34</v>
      </c>
      <c r="E106" t="s">
        <v>24</v>
      </c>
      <c r="F106">
        <v>5000</v>
      </c>
      <c r="G106" t="s">
        <v>9</v>
      </c>
      <c r="H106" t="s">
        <v>10</v>
      </c>
      <c r="I106" t="s">
        <v>11</v>
      </c>
      <c r="J106" t="s">
        <v>24</v>
      </c>
      <c r="K106" t="s">
        <v>24</v>
      </c>
      <c r="L106" t="s">
        <v>24</v>
      </c>
      <c r="M106" t="s">
        <v>25</v>
      </c>
      <c r="N106" t="s">
        <v>45</v>
      </c>
      <c r="O106">
        <v>1</v>
      </c>
      <c r="P106">
        <v>1</v>
      </c>
      <c r="Q106">
        <v>1</v>
      </c>
      <c r="R106">
        <v>1</v>
      </c>
    </row>
    <row r="107" spans="1:18">
      <c r="A107">
        <v>104</v>
      </c>
      <c r="B107" t="s">
        <v>26</v>
      </c>
      <c r="C107" t="s">
        <v>22</v>
      </c>
      <c r="D107" t="s">
        <v>24</v>
      </c>
      <c r="E107" t="s">
        <v>31</v>
      </c>
      <c r="F107">
        <v>5000</v>
      </c>
      <c r="G107" t="s">
        <v>9</v>
      </c>
      <c r="H107" t="s">
        <v>10</v>
      </c>
      <c r="I107" t="s">
        <v>11</v>
      </c>
      <c r="J107" t="s">
        <v>24</v>
      </c>
      <c r="K107" t="s">
        <v>24</v>
      </c>
      <c r="L107" t="s">
        <v>24</v>
      </c>
      <c r="M107" t="s">
        <v>25</v>
      </c>
      <c r="N107" t="s">
        <v>45</v>
      </c>
      <c r="O107">
        <v>1</v>
      </c>
      <c r="P107">
        <v>1</v>
      </c>
      <c r="Q107">
        <v>1</v>
      </c>
      <c r="R107">
        <v>1</v>
      </c>
    </row>
    <row r="108" spans="1:18">
      <c r="A108">
        <v>105</v>
      </c>
      <c r="B108" t="s">
        <v>21</v>
      </c>
      <c r="C108" t="s">
        <v>22</v>
      </c>
      <c r="D108" t="s">
        <v>24</v>
      </c>
      <c r="E108" t="s">
        <v>30</v>
      </c>
      <c r="F108">
        <v>5000</v>
      </c>
      <c r="G108" t="s">
        <v>9</v>
      </c>
      <c r="H108" t="s">
        <v>10</v>
      </c>
      <c r="I108" t="s">
        <v>24</v>
      </c>
      <c r="J108" t="s">
        <v>24</v>
      </c>
      <c r="K108" t="s">
        <v>24</v>
      </c>
      <c r="L108" t="s">
        <v>24</v>
      </c>
      <c r="M108" t="s">
        <v>25</v>
      </c>
      <c r="N108" t="s">
        <v>47</v>
      </c>
      <c r="O108">
        <v>1</v>
      </c>
      <c r="P108">
        <v>1</v>
      </c>
      <c r="Q108">
        <v>1</v>
      </c>
      <c r="R108">
        <v>1</v>
      </c>
    </row>
    <row r="109" spans="1:18">
      <c r="A109">
        <v>106</v>
      </c>
      <c r="B109" t="s">
        <v>26</v>
      </c>
      <c r="C109" t="s">
        <v>37</v>
      </c>
      <c r="D109" t="s">
        <v>34</v>
      </c>
      <c r="E109" t="s">
        <v>24</v>
      </c>
      <c r="F109">
        <v>5000</v>
      </c>
      <c r="G109" t="s">
        <v>9</v>
      </c>
      <c r="H109" t="s">
        <v>10</v>
      </c>
      <c r="I109" t="s">
        <v>24</v>
      </c>
      <c r="J109" t="s">
        <v>12</v>
      </c>
      <c r="K109" t="s">
        <v>24</v>
      </c>
      <c r="L109" t="s">
        <v>24</v>
      </c>
      <c r="M109" t="s">
        <v>25</v>
      </c>
      <c r="N109" t="s">
        <v>45</v>
      </c>
      <c r="O109">
        <v>1</v>
      </c>
      <c r="P109">
        <v>1</v>
      </c>
      <c r="Q109">
        <v>1</v>
      </c>
      <c r="R109">
        <v>2</v>
      </c>
    </row>
    <row r="110" spans="1:18">
      <c r="A110">
        <v>107</v>
      </c>
      <c r="B110" t="s">
        <v>26</v>
      </c>
      <c r="C110" t="s">
        <v>37</v>
      </c>
      <c r="D110" t="s">
        <v>39</v>
      </c>
      <c r="E110" t="s">
        <v>24</v>
      </c>
      <c r="F110">
        <v>5000</v>
      </c>
      <c r="G110" t="s">
        <v>9</v>
      </c>
      <c r="H110" t="s">
        <v>10</v>
      </c>
      <c r="I110" t="s">
        <v>24</v>
      </c>
      <c r="J110" t="s">
        <v>24</v>
      </c>
      <c r="K110" t="s">
        <v>13</v>
      </c>
      <c r="L110" t="s">
        <v>24</v>
      </c>
      <c r="M110" t="s">
        <v>25</v>
      </c>
      <c r="N110" t="s">
        <v>45</v>
      </c>
      <c r="O110">
        <v>1</v>
      </c>
      <c r="P110">
        <v>1</v>
      </c>
      <c r="Q110">
        <v>1</v>
      </c>
      <c r="R110">
        <v>1</v>
      </c>
    </row>
    <row r="111" spans="1:18">
      <c r="A111">
        <v>108</v>
      </c>
      <c r="B111" t="s">
        <v>21</v>
      </c>
      <c r="C111" t="s">
        <v>22</v>
      </c>
      <c r="D111" t="s">
        <v>24</v>
      </c>
      <c r="E111" t="s">
        <v>23</v>
      </c>
      <c r="F111">
        <v>5000</v>
      </c>
      <c r="G111" t="s">
        <v>9</v>
      </c>
      <c r="H111" t="s">
        <v>10</v>
      </c>
      <c r="I111" t="s">
        <v>24</v>
      </c>
      <c r="J111" t="s">
        <v>12</v>
      </c>
      <c r="K111" t="s">
        <v>24</v>
      </c>
      <c r="L111" t="s">
        <v>24</v>
      </c>
      <c r="M111" t="s">
        <v>25</v>
      </c>
      <c r="N111" t="s">
        <v>45</v>
      </c>
      <c r="O111">
        <v>2</v>
      </c>
      <c r="P111">
        <v>2</v>
      </c>
      <c r="Q111">
        <v>2</v>
      </c>
      <c r="R111">
        <v>2</v>
      </c>
    </row>
    <row r="112" spans="1:18">
      <c r="A112">
        <v>109</v>
      </c>
      <c r="B112" t="s">
        <v>26</v>
      </c>
      <c r="C112" t="s">
        <v>28</v>
      </c>
      <c r="D112" t="s">
        <v>34</v>
      </c>
      <c r="E112" t="s">
        <v>23</v>
      </c>
      <c r="F112">
        <v>5000</v>
      </c>
      <c r="G112" t="s">
        <v>24</v>
      </c>
      <c r="H112" t="s">
        <v>10</v>
      </c>
      <c r="I112" t="s">
        <v>24</v>
      </c>
      <c r="J112" t="s">
        <v>24</v>
      </c>
      <c r="K112" t="s">
        <v>24</v>
      </c>
      <c r="L112" t="s">
        <v>24</v>
      </c>
      <c r="M112" t="s">
        <v>25</v>
      </c>
      <c r="N112" t="s">
        <v>45</v>
      </c>
      <c r="O112">
        <v>1</v>
      </c>
      <c r="P112">
        <v>1</v>
      </c>
      <c r="Q112">
        <v>1</v>
      </c>
      <c r="R112">
        <v>1</v>
      </c>
    </row>
    <row r="113" spans="1:18">
      <c r="A113">
        <v>110</v>
      </c>
      <c r="B113" t="s">
        <v>26</v>
      </c>
      <c r="C113" t="s">
        <v>22</v>
      </c>
      <c r="D113" t="s">
        <v>24</v>
      </c>
      <c r="E113" t="s">
        <v>23</v>
      </c>
      <c r="F113">
        <v>5000</v>
      </c>
      <c r="G113" t="s">
        <v>9</v>
      </c>
      <c r="H113" t="s">
        <v>10</v>
      </c>
      <c r="I113" t="s">
        <v>24</v>
      </c>
      <c r="J113" t="s">
        <v>24</v>
      </c>
      <c r="K113" t="s">
        <v>24</v>
      </c>
      <c r="L113" t="s">
        <v>24</v>
      </c>
      <c r="M113" t="s">
        <v>25</v>
      </c>
      <c r="N113" t="s">
        <v>45</v>
      </c>
      <c r="O113">
        <v>1</v>
      </c>
      <c r="P113">
        <v>1</v>
      </c>
      <c r="Q113">
        <v>1</v>
      </c>
      <c r="R113">
        <v>1</v>
      </c>
    </row>
    <row r="114" spans="1:18">
      <c r="A114">
        <v>111</v>
      </c>
      <c r="B114" t="s">
        <v>26</v>
      </c>
      <c r="C114" t="s">
        <v>28</v>
      </c>
      <c r="D114" t="s">
        <v>39</v>
      </c>
      <c r="E114" t="s">
        <v>30</v>
      </c>
      <c r="F114">
        <v>5000</v>
      </c>
      <c r="G114" t="s">
        <v>24</v>
      </c>
      <c r="H114" t="s">
        <v>10</v>
      </c>
      <c r="I114" t="s">
        <v>24</v>
      </c>
      <c r="J114" t="s">
        <v>24</v>
      </c>
      <c r="K114" t="s">
        <v>24</v>
      </c>
      <c r="L114" t="s">
        <v>24</v>
      </c>
      <c r="M114" t="s">
        <v>25</v>
      </c>
      <c r="N114" t="s">
        <v>47</v>
      </c>
      <c r="O114">
        <v>1</v>
      </c>
      <c r="P114">
        <v>1</v>
      </c>
      <c r="Q114">
        <v>1</v>
      </c>
      <c r="R114">
        <v>2</v>
      </c>
    </row>
    <row r="115" spans="1:18">
      <c r="A115">
        <v>112</v>
      </c>
      <c r="B115" t="s">
        <v>26</v>
      </c>
      <c r="C115" t="s">
        <v>28</v>
      </c>
      <c r="D115" t="s">
        <v>34</v>
      </c>
      <c r="E115" t="s">
        <v>23</v>
      </c>
      <c r="F115">
        <v>5000</v>
      </c>
      <c r="G115" t="s">
        <v>9</v>
      </c>
      <c r="H115" t="s">
        <v>10</v>
      </c>
      <c r="I115" t="s">
        <v>24</v>
      </c>
      <c r="J115" t="s">
        <v>24</v>
      </c>
      <c r="K115" t="s">
        <v>24</v>
      </c>
      <c r="L115" t="s">
        <v>24</v>
      </c>
      <c r="M115" t="s">
        <v>25</v>
      </c>
      <c r="N115" t="s">
        <v>45</v>
      </c>
      <c r="O115">
        <v>1</v>
      </c>
      <c r="P115">
        <v>1</v>
      </c>
      <c r="Q115">
        <v>2</v>
      </c>
      <c r="R115">
        <v>2</v>
      </c>
    </row>
    <row r="116" spans="1:18">
      <c r="A116">
        <v>113</v>
      </c>
      <c r="B116" t="s">
        <v>21</v>
      </c>
      <c r="C116" t="s">
        <v>37</v>
      </c>
      <c r="D116" t="s">
        <v>34</v>
      </c>
      <c r="E116" t="s">
        <v>24</v>
      </c>
      <c r="F116">
        <v>5000</v>
      </c>
      <c r="G116" t="s">
        <v>9</v>
      </c>
      <c r="H116" t="s">
        <v>10</v>
      </c>
      <c r="I116" t="s">
        <v>24</v>
      </c>
      <c r="J116" t="s">
        <v>12</v>
      </c>
      <c r="K116" t="s">
        <v>24</v>
      </c>
      <c r="L116" t="s">
        <v>24</v>
      </c>
      <c r="M116" t="s">
        <v>25</v>
      </c>
      <c r="N116" t="s">
        <v>45</v>
      </c>
      <c r="O116">
        <v>1</v>
      </c>
      <c r="P116">
        <v>1</v>
      </c>
      <c r="Q116">
        <v>1</v>
      </c>
      <c r="R116">
        <v>1</v>
      </c>
    </row>
    <row r="117" spans="1:18">
      <c r="A117">
        <v>114</v>
      </c>
      <c r="B117" t="s">
        <v>26</v>
      </c>
      <c r="C117" t="s">
        <v>22</v>
      </c>
      <c r="D117" t="s">
        <v>24</v>
      </c>
      <c r="E117" t="s">
        <v>33</v>
      </c>
      <c r="F117">
        <v>5000</v>
      </c>
      <c r="G117" t="s">
        <v>9</v>
      </c>
      <c r="H117" t="s">
        <v>10</v>
      </c>
      <c r="I117" t="s">
        <v>24</v>
      </c>
      <c r="J117" t="s">
        <v>24</v>
      </c>
      <c r="K117" t="s">
        <v>13</v>
      </c>
      <c r="L117" t="s">
        <v>24</v>
      </c>
      <c r="M117" t="s">
        <v>25</v>
      </c>
      <c r="N117" t="s">
        <v>47</v>
      </c>
      <c r="O117">
        <v>1</v>
      </c>
      <c r="P117">
        <v>1</v>
      </c>
      <c r="Q117">
        <v>1</v>
      </c>
      <c r="R117">
        <v>1</v>
      </c>
    </row>
    <row r="118" spans="1:18">
      <c r="A118">
        <v>115</v>
      </c>
      <c r="B118" t="s">
        <v>26</v>
      </c>
      <c r="C118" t="s">
        <v>22</v>
      </c>
      <c r="D118" t="s">
        <v>24</v>
      </c>
      <c r="E118" t="s">
        <v>31</v>
      </c>
      <c r="F118">
        <v>5000</v>
      </c>
      <c r="G118" t="s">
        <v>9</v>
      </c>
      <c r="H118" t="s">
        <v>10</v>
      </c>
      <c r="I118" t="s">
        <v>24</v>
      </c>
      <c r="J118" t="s">
        <v>24</v>
      </c>
      <c r="K118" t="s">
        <v>13</v>
      </c>
      <c r="L118" t="s">
        <v>24</v>
      </c>
      <c r="M118" t="s">
        <v>25</v>
      </c>
      <c r="N118" t="s">
        <v>45</v>
      </c>
      <c r="O118">
        <v>1</v>
      </c>
      <c r="P118">
        <v>1</v>
      </c>
      <c r="Q118">
        <v>1</v>
      </c>
      <c r="R118">
        <v>1</v>
      </c>
    </row>
    <row r="119" spans="1:18">
      <c r="A119">
        <v>116</v>
      </c>
      <c r="B119" t="s">
        <v>26</v>
      </c>
      <c r="C119" t="s">
        <v>37</v>
      </c>
      <c r="D119" t="s">
        <v>34</v>
      </c>
      <c r="E119" t="s">
        <v>24</v>
      </c>
      <c r="F119">
        <v>5000</v>
      </c>
      <c r="G119" t="s">
        <v>9</v>
      </c>
      <c r="H119" t="s">
        <v>10</v>
      </c>
      <c r="I119" t="s">
        <v>24</v>
      </c>
      <c r="J119" t="s">
        <v>24</v>
      </c>
      <c r="K119" t="s">
        <v>13</v>
      </c>
      <c r="L119" t="s">
        <v>24</v>
      </c>
      <c r="M119" t="s">
        <v>25</v>
      </c>
      <c r="N119" t="s">
        <v>45</v>
      </c>
      <c r="O119">
        <v>1</v>
      </c>
      <c r="P119">
        <v>1</v>
      </c>
      <c r="Q119">
        <v>1</v>
      </c>
      <c r="R119">
        <v>1</v>
      </c>
    </row>
    <row r="120" spans="1:18">
      <c r="A120">
        <v>117</v>
      </c>
      <c r="B120" t="s">
        <v>26</v>
      </c>
      <c r="C120" t="s">
        <v>22</v>
      </c>
      <c r="D120" t="s">
        <v>24</v>
      </c>
      <c r="E120" t="s">
        <v>23</v>
      </c>
      <c r="F120">
        <v>5000</v>
      </c>
      <c r="G120" t="s">
        <v>9</v>
      </c>
      <c r="H120" t="s">
        <v>10</v>
      </c>
      <c r="I120" t="s">
        <v>24</v>
      </c>
      <c r="J120" t="s">
        <v>12</v>
      </c>
      <c r="K120" t="s">
        <v>24</v>
      </c>
      <c r="L120" t="s">
        <v>24</v>
      </c>
      <c r="M120" t="s">
        <v>25</v>
      </c>
      <c r="N120" t="s">
        <v>45</v>
      </c>
      <c r="O120">
        <v>1</v>
      </c>
      <c r="P120">
        <v>1</v>
      </c>
      <c r="Q120">
        <v>1</v>
      </c>
      <c r="R120">
        <v>1</v>
      </c>
    </row>
    <row r="121" spans="1:18">
      <c r="A121">
        <v>118</v>
      </c>
      <c r="B121" t="s">
        <v>21</v>
      </c>
      <c r="C121" t="s">
        <v>28</v>
      </c>
      <c r="D121" t="s">
        <v>29</v>
      </c>
      <c r="E121" t="s">
        <v>31</v>
      </c>
      <c r="F121">
        <v>5000</v>
      </c>
      <c r="G121" t="s">
        <v>9</v>
      </c>
      <c r="H121" t="s">
        <v>10</v>
      </c>
      <c r="I121" t="s">
        <v>24</v>
      </c>
      <c r="J121" t="s">
        <v>24</v>
      </c>
      <c r="K121" t="s">
        <v>13</v>
      </c>
      <c r="L121" t="s">
        <v>24</v>
      </c>
      <c r="M121" t="s">
        <v>25</v>
      </c>
      <c r="N121" t="s">
        <v>47</v>
      </c>
      <c r="O121">
        <v>1</v>
      </c>
      <c r="P121">
        <v>1</v>
      </c>
      <c r="Q121">
        <v>1</v>
      </c>
      <c r="R121">
        <v>1</v>
      </c>
    </row>
    <row r="122" spans="1:18">
      <c r="A122">
        <v>119</v>
      </c>
      <c r="B122" t="s">
        <v>21</v>
      </c>
      <c r="C122" t="s">
        <v>22</v>
      </c>
      <c r="D122" t="s">
        <v>24</v>
      </c>
      <c r="E122" t="s">
        <v>32</v>
      </c>
      <c r="F122">
        <v>5000</v>
      </c>
      <c r="G122" t="s">
        <v>9</v>
      </c>
      <c r="H122" t="s">
        <v>10</v>
      </c>
      <c r="I122" t="s">
        <v>24</v>
      </c>
      <c r="J122" t="s">
        <v>24</v>
      </c>
      <c r="K122" t="s">
        <v>13</v>
      </c>
      <c r="L122" t="s">
        <v>24</v>
      </c>
      <c r="M122" t="s">
        <v>25</v>
      </c>
      <c r="N122" t="s">
        <v>45</v>
      </c>
      <c r="O122">
        <v>1</v>
      </c>
      <c r="P122">
        <v>1</v>
      </c>
      <c r="Q122">
        <v>1</v>
      </c>
      <c r="R122">
        <v>1</v>
      </c>
    </row>
    <row r="123" spans="1:18">
      <c r="A123">
        <v>120</v>
      </c>
      <c r="B123" t="s">
        <v>26</v>
      </c>
      <c r="C123" t="s">
        <v>22</v>
      </c>
      <c r="D123" t="s">
        <v>24</v>
      </c>
      <c r="E123" t="s">
        <v>33</v>
      </c>
      <c r="F123">
        <v>5000</v>
      </c>
      <c r="G123" t="s">
        <v>9</v>
      </c>
      <c r="H123" t="s">
        <v>10</v>
      </c>
      <c r="I123" t="s">
        <v>24</v>
      </c>
      <c r="J123" t="s">
        <v>12</v>
      </c>
      <c r="K123" t="s">
        <v>24</v>
      </c>
      <c r="L123" t="s">
        <v>24</v>
      </c>
      <c r="M123" t="s">
        <v>25</v>
      </c>
      <c r="N123" t="s">
        <v>45</v>
      </c>
      <c r="O123">
        <v>1</v>
      </c>
      <c r="P123">
        <v>1</v>
      </c>
      <c r="Q123">
        <v>1</v>
      </c>
      <c r="R123">
        <v>1</v>
      </c>
    </row>
    <row r="124" spans="1:18">
      <c r="A124">
        <v>121</v>
      </c>
      <c r="B124" t="s">
        <v>21</v>
      </c>
      <c r="C124" t="s">
        <v>37</v>
      </c>
      <c r="D124" t="s">
        <v>39</v>
      </c>
      <c r="E124" t="s">
        <v>24</v>
      </c>
      <c r="F124">
        <v>5000</v>
      </c>
      <c r="G124" t="s">
        <v>9</v>
      </c>
      <c r="H124" t="s">
        <v>10</v>
      </c>
      <c r="I124" t="s">
        <v>24</v>
      </c>
      <c r="J124" t="s">
        <v>12</v>
      </c>
      <c r="K124" t="s">
        <v>24</v>
      </c>
      <c r="L124" t="s">
        <v>24</v>
      </c>
      <c r="M124" t="s">
        <v>25</v>
      </c>
      <c r="N124" t="s">
        <v>45</v>
      </c>
      <c r="O124">
        <v>1</v>
      </c>
      <c r="P124">
        <v>1</v>
      </c>
      <c r="Q124">
        <v>1</v>
      </c>
      <c r="R124">
        <v>1</v>
      </c>
    </row>
    <row r="125" spans="1:18">
      <c r="A125">
        <v>122</v>
      </c>
      <c r="B125" t="s">
        <v>26</v>
      </c>
      <c r="C125" t="s">
        <v>22</v>
      </c>
      <c r="D125" t="s">
        <v>24</v>
      </c>
      <c r="E125" t="s">
        <v>30</v>
      </c>
      <c r="F125">
        <v>5000</v>
      </c>
      <c r="G125" t="s">
        <v>9</v>
      </c>
      <c r="H125" t="s">
        <v>10</v>
      </c>
      <c r="I125" t="s">
        <v>24</v>
      </c>
      <c r="J125" t="s">
        <v>12</v>
      </c>
      <c r="K125" t="s">
        <v>24</v>
      </c>
      <c r="L125" t="s">
        <v>24</v>
      </c>
      <c r="M125" t="s">
        <v>25</v>
      </c>
      <c r="N125" t="s">
        <v>45</v>
      </c>
      <c r="O125">
        <v>1</v>
      </c>
      <c r="P125">
        <v>1</v>
      </c>
      <c r="Q125">
        <v>1</v>
      </c>
      <c r="R125">
        <v>2</v>
      </c>
    </row>
    <row r="126" spans="1:18">
      <c r="A126">
        <v>123</v>
      </c>
      <c r="B126" t="s">
        <v>26</v>
      </c>
      <c r="C126" t="s">
        <v>22</v>
      </c>
      <c r="D126" t="s">
        <v>24</v>
      </c>
      <c r="E126" t="s">
        <v>23</v>
      </c>
      <c r="F126">
        <v>5000</v>
      </c>
      <c r="G126" t="s">
        <v>9</v>
      </c>
      <c r="H126" t="s">
        <v>24</v>
      </c>
      <c r="I126" t="s">
        <v>24</v>
      </c>
      <c r="J126" t="s">
        <v>12</v>
      </c>
      <c r="K126" t="s">
        <v>13</v>
      </c>
      <c r="L126" t="s">
        <v>24</v>
      </c>
      <c r="M126" t="s">
        <v>25</v>
      </c>
      <c r="N126" t="s">
        <v>47</v>
      </c>
      <c r="O126">
        <v>1</v>
      </c>
      <c r="P126">
        <v>1</v>
      </c>
      <c r="Q126">
        <v>1</v>
      </c>
      <c r="R126">
        <v>1</v>
      </c>
    </row>
    <row r="127" spans="1:18">
      <c r="A127">
        <v>124</v>
      </c>
      <c r="B127" t="s">
        <v>26</v>
      </c>
      <c r="C127" t="s">
        <v>37</v>
      </c>
      <c r="D127" t="s">
        <v>34</v>
      </c>
      <c r="E127" t="s">
        <v>24</v>
      </c>
      <c r="F127">
        <v>5000</v>
      </c>
      <c r="G127" t="s">
        <v>9</v>
      </c>
      <c r="H127" t="s">
        <v>10</v>
      </c>
      <c r="I127" t="s">
        <v>24</v>
      </c>
      <c r="J127" t="s">
        <v>12</v>
      </c>
      <c r="K127" t="s">
        <v>24</v>
      </c>
      <c r="L127" t="s">
        <v>24</v>
      </c>
      <c r="M127" t="s">
        <v>25</v>
      </c>
      <c r="N127" t="s">
        <v>45</v>
      </c>
      <c r="O127">
        <v>1</v>
      </c>
      <c r="P127">
        <v>1</v>
      </c>
      <c r="Q127">
        <v>1</v>
      </c>
      <c r="R127">
        <v>1</v>
      </c>
    </row>
    <row r="128" spans="1:18">
      <c r="A128">
        <v>125</v>
      </c>
      <c r="B128" t="s">
        <v>26</v>
      </c>
      <c r="C128" t="s">
        <v>28</v>
      </c>
      <c r="D128" t="s">
        <v>39</v>
      </c>
      <c r="E128" t="s">
        <v>30</v>
      </c>
      <c r="F128">
        <v>5000</v>
      </c>
      <c r="G128" t="s">
        <v>9</v>
      </c>
      <c r="H128" t="s">
        <v>10</v>
      </c>
      <c r="I128" t="s">
        <v>24</v>
      </c>
      <c r="J128" t="s">
        <v>12</v>
      </c>
      <c r="K128" t="s">
        <v>24</v>
      </c>
      <c r="L128" t="s">
        <v>24</v>
      </c>
      <c r="M128" t="s">
        <v>25</v>
      </c>
      <c r="N128" t="s">
        <v>47</v>
      </c>
      <c r="O128">
        <v>1</v>
      </c>
      <c r="P128">
        <v>1</v>
      </c>
      <c r="Q128">
        <v>1</v>
      </c>
      <c r="R128">
        <v>1</v>
      </c>
    </row>
    <row r="129" spans="1:18">
      <c r="A129">
        <v>126</v>
      </c>
      <c r="B129" t="s">
        <v>21</v>
      </c>
      <c r="C129" t="s">
        <v>22</v>
      </c>
      <c r="D129" t="s">
        <v>24</v>
      </c>
      <c r="E129" t="s">
        <v>23</v>
      </c>
      <c r="F129">
        <v>5000</v>
      </c>
      <c r="G129" t="s">
        <v>9</v>
      </c>
      <c r="H129" t="s">
        <v>10</v>
      </c>
      <c r="I129" t="s">
        <v>24</v>
      </c>
      <c r="J129" t="s">
        <v>12</v>
      </c>
      <c r="K129" t="s">
        <v>24</v>
      </c>
      <c r="L129" t="s">
        <v>24</v>
      </c>
      <c r="M129" t="s">
        <v>25</v>
      </c>
      <c r="N129" t="s">
        <v>45</v>
      </c>
      <c r="O129">
        <v>1</v>
      </c>
      <c r="P129">
        <v>1</v>
      </c>
      <c r="Q129">
        <v>1</v>
      </c>
      <c r="R129">
        <v>1</v>
      </c>
    </row>
    <row r="130" spans="1:18">
      <c r="A130">
        <v>127</v>
      </c>
      <c r="B130" t="s">
        <v>26</v>
      </c>
      <c r="C130" t="s">
        <v>22</v>
      </c>
      <c r="D130" t="s">
        <v>24</v>
      </c>
      <c r="E130" t="s">
        <v>32</v>
      </c>
      <c r="F130">
        <v>5000</v>
      </c>
      <c r="G130" t="s">
        <v>9</v>
      </c>
      <c r="H130" t="s">
        <v>10</v>
      </c>
      <c r="I130" t="s">
        <v>11</v>
      </c>
      <c r="J130" t="s">
        <v>24</v>
      </c>
      <c r="K130" t="s">
        <v>24</v>
      </c>
      <c r="L130" t="s">
        <v>24</v>
      </c>
      <c r="M130" t="s">
        <v>25</v>
      </c>
      <c r="N130" t="s">
        <v>47</v>
      </c>
      <c r="O130">
        <v>2</v>
      </c>
      <c r="P130">
        <v>2</v>
      </c>
      <c r="Q130">
        <v>1</v>
      </c>
      <c r="R130">
        <v>1</v>
      </c>
    </row>
    <row r="131" spans="1:18">
      <c r="A131">
        <v>128</v>
      </c>
      <c r="B131" t="s">
        <v>26</v>
      </c>
      <c r="C131" t="s">
        <v>37</v>
      </c>
      <c r="D131" t="s">
        <v>34</v>
      </c>
      <c r="E131" t="s">
        <v>24</v>
      </c>
      <c r="F131">
        <v>5000</v>
      </c>
      <c r="G131" t="s">
        <v>9</v>
      </c>
      <c r="H131" t="s">
        <v>10</v>
      </c>
      <c r="I131" t="s">
        <v>24</v>
      </c>
      <c r="J131" t="s">
        <v>12</v>
      </c>
      <c r="K131" t="s">
        <v>24</v>
      </c>
      <c r="L131" t="s">
        <v>24</v>
      </c>
      <c r="M131" t="s">
        <v>25</v>
      </c>
      <c r="N131" t="s">
        <v>45</v>
      </c>
      <c r="O131">
        <v>1</v>
      </c>
      <c r="P131">
        <v>1</v>
      </c>
      <c r="Q131">
        <v>1</v>
      </c>
      <c r="R131">
        <v>1</v>
      </c>
    </row>
    <row r="132" spans="1:18">
      <c r="A132">
        <v>129</v>
      </c>
      <c r="B132" t="s">
        <v>26</v>
      </c>
      <c r="C132" t="s">
        <v>22</v>
      </c>
      <c r="D132" t="s">
        <v>24</v>
      </c>
      <c r="E132" t="s">
        <v>30</v>
      </c>
      <c r="F132">
        <v>5000</v>
      </c>
      <c r="G132" t="s">
        <v>9</v>
      </c>
      <c r="H132" t="s">
        <v>10</v>
      </c>
      <c r="I132" t="s">
        <v>11</v>
      </c>
      <c r="J132" t="s">
        <v>24</v>
      </c>
      <c r="K132" t="s">
        <v>24</v>
      </c>
      <c r="L132" t="s">
        <v>24</v>
      </c>
      <c r="M132" t="s">
        <v>25</v>
      </c>
      <c r="N132" t="s">
        <v>45</v>
      </c>
      <c r="O132">
        <v>1</v>
      </c>
      <c r="P132">
        <v>1</v>
      </c>
      <c r="Q132">
        <v>1</v>
      </c>
      <c r="R132">
        <v>1</v>
      </c>
    </row>
    <row r="133" spans="1:18">
      <c r="A133">
        <v>130</v>
      </c>
      <c r="B133" t="s">
        <v>26</v>
      </c>
      <c r="C133" t="s">
        <v>22</v>
      </c>
      <c r="D133" t="s">
        <v>24</v>
      </c>
      <c r="E133" t="s">
        <v>33</v>
      </c>
      <c r="F133">
        <v>5000</v>
      </c>
      <c r="G133" t="s">
        <v>9</v>
      </c>
      <c r="H133" t="s">
        <v>10</v>
      </c>
      <c r="I133" t="s">
        <v>24</v>
      </c>
      <c r="J133" t="s">
        <v>12</v>
      </c>
      <c r="K133" t="s">
        <v>24</v>
      </c>
      <c r="L133" t="s">
        <v>24</v>
      </c>
      <c r="M133" t="s">
        <v>25</v>
      </c>
      <c r="N133" t="s">
        <v>45</v>
      </c>
      <c r="O133">
        <v>1</v>
      </c>
      <c r="P133">
        <v>1</v>
      </c>
      <c r="Q133">
        <v>1</v>
      </c>
      <c r="R133">
        <v>1</v>
      </c>
    </row>
    <row r="134" spans="1:18">
      <c r="A134">
        <v>131</v>
      </c>
      <c r="B134" t="s">
        <v>21</v>
      </c>
      <c r="C134" t="s">
        <v>37</v>
      </c>
      <c r="D134" t="s">
        <v>34</v>
      </c>
      <c r="E134" t="s">
        <v>24</v>
      </c>
      <c r="F134">
        <v>5000</v>
      </c>
      <c r="G134" t="s">
        <v>9</v>
      </c>
      <c r="H134" t="s">
        <v>10</v>
      </c>
      <c r="I134" t="s">
        <v>11</v>
      </c>
      <c r="J134" t="s">
        <v>24</v>
      </c>
      <c r="K134" t="s">
        <v>24</v>
      </c>
      <c r="L134" t="s">
        <v>24</v>
      </c>
      <c r="M134" t="s">
        <v>36</v>
      </c>
    </row>
    <row r="135" spans="1:18">
      <c r="A135">
        <v>132</v>
      </c>
      <c r="B135" t="s">
        <v>21</v>
      </c>
      <c r="C135" t="s">
        <v>22</v>
      </c>
      <c r="D135" t="s">
        <v>24</v>
      </c>
      <c r="E135" t="s">
        <v>33</v>
      </c>
      <c r="F135">
        <v>5000</v>
      </c>
      <c r="G135" t="s">
        <v>9</v>
      </c>
      <c r="H135" t="s">
        <v>10</v>
      </c>
      <c r="I135" t="s">
        <v>11</v>
      </c>
      <c r="J135" t="s">
        <v>24</v>
      </c>
      <c r="K135" t="s">
        <v>24</v>
      </c>
      <c r="L135" t="s">
        <v>24</v>
      </c>
      <c r="M135" t="s">
        <v>25</v>
      </c>
      <c r="N135" t="s">
        <v>47</v>
      </c>
      <c r="O135">
        <v>1</v>
      </c>
      <c r="P135">
        <v>1</v>
      </c>
      <c r="Q135">
        <v>1</v>
      </c>
      <c r="R135">
        <v>1</v>
      </c>
    </row>
    <row r="136" spans="1:18">
      <c r="A136">
        <v>133</v>
      </c>
      <c r="B136" t="s">
        <v>26</v>
      </c>
      <c r="C136" t="s">
        <v>37</v>
      </c>
      <c r="D136" t="s">
        <v>39</v>
      </c>
      <c r="E136" t="s">
        <v>24</v>
      </c>
      <c r="F136">
        <v>5000</v>
      </c>
      <c r="G136" t="s">
        <v>9</v>
      </c>
      <c r="H136" t="s">
        <v>10</v>
      </c>
      <c r="I136" t="s">
        <v>24</v>
      </c>
      <c r="J136" t="s">
        <v>12</v>
      </c>
      <c r="K136" t="s">
        <v>24</v>
      </c>
      <c r="L136" t="s">
        <v>24</v>
      </c>
      <c r="M136" t="s">
        <v>25</v>
      </c>
      <c r="N136" t="s">
        <v>45</v>
      </c>
      <c r="O136">
        <v>1</v>
      </c>
      <c r="P136">
        <v>1</v>
      </c>
      <c r="Q136">
        <v>1</v>
      </c>
      <c r="R136">
        <v>1</v>
      </c>
    </row>
    <row r="137" spans="1:18">
      <c r="A137">
        <v>134</v>
      </c>
      <c r="B137" t="s">
        <v>21</v>
      </c>
      <c r="C137" t="s">
        <v>37</v>
      </c>
      <c r="D137" t="s">
        <v>34</v>
      </c>
      <c r="E137" t="s">
        <v>24</v>
      </c>
      <c r="F137">
        <v>5000</v>
      </c>
      <c r="G137" t="s">
        <v>9</v>
      </c>
      <c r="H137" t="s">
        <v>10</v>
      </c>
      <c r="I137" t="s">
        <v>24</v>
      </c>
      <c r="J137" t="s">
        <v>12</v>
      </c>
      <c r="K137" t="s">
        <v>24</v>
      </c>
      <c r="L137" t="s">
        <v>24</v>
      </c>
      <c r="M137" t="s">
        <v>25</v>
      </c>
      <c r="N137" t="s">
        <v>45</v>
      </c>
      <c r="O137">
        <v>1</v>
      </c>
      <c r="P137">
        <v>1</v>
      </c>
      <c r="Q137">
        <v>1</v>
      </c>
      <c r="R137">
        <v>1</v>
      </c>
    </row>
    <row r="138" spans="1:18">
      <c r="A138">
        <v>135</v>
      </c>
      <c r="B138" t="s">
        <v>26</v>
      </c>
      <c r="C138" t="s">
        <v>37</v>
      </c>
      <c r="D138" t="s">
        <v>34</v>
      </c>
      <c r="E138" t="s">
        <v>24</v>
      </c>
      <c r="F138">
        <v>5000</v>
      </c>
      <c r="G138" t="s">
        <v>9</v>
      </c>
      <c r="H138" t="s">
        <v>10</v>
      </c>
      <c r="I138" t="s">
        <v>24</v>
      </c>
      <c r="J138" t="s">
        <v>24</v>
      </c>
      <c r="K138" t="s">
        <v>13</v>
      </c>
      <c r="L138" t="s">
        <v>24</v>
      </c>
      <c r="M138" t="s">
        <v>25</v>
      </c>
      <c r="N138" t="s">
        <v>47</v>
      </c>
      <c r="O138">
        <v>1</v>
      </c>
      <c r="P138">
        <v>1</v>
      </c>
      <c r="Q138">
        <v>1</v>
      </c>
      <c r="R138">
        <v>1</v>
      </c>
    </row>
    <row r="139" spans="1:18">
      <c r="A139">
        <v>136</v>
      </c>
      <c r="B139" t="s">
        <v>26</v>
      </c>
      <c r="C139" t="s">
        <v>22</v>
      </c>
      <c r="D139" t="s">
        <v>24</v>
      </c>
      <c r="E139" t="s">
        <v>32</v>
      </c>
      <c r="F139">
        <v>5000</v>
      </c>
      <c r="G139" t="s">
        <v>9</v>
      </c>
      <c r="H139" t="s">
        <v>10</v>
      </c>
      <c r="I139" t="s">
        <v>24</v>
      </c>
      <c r="J139" t="s">
        <v>12</v>
      </c>
      <c r="K139" t="s">
        <v>24</v>
      </c>
      <c r="L139" t="s">
        <v>24</v>
      </c>
      <c r="M139" t="s">
        <v>25</v>
      </c>
      <c r="N139" t="s">
        <v>45</v>
      </c>
      <c r="O139">
        <v>1</v>
      </c>
      <c r="P139">
        <v>1</v>
      </c>
      <c r="Q139">
        <v>1</v>
      </c>
      <c r="R139">
        <v>1</v>
      </c>
    </row>
    <row r="140" spans="1:18">
      <c r="A140">
        <v>137</v>
      </c>
      <c r="B140" t="s">
        <v>21</v>
      </c>
      <c r="C140" t="s">
        <v>22</v>
      </c>
      <c r="D140" t="s">
        <v>24</v>
      </c>
      <c r="E140" t="s">
        <v>31</v>
      </c>
      <c r="F140">
        <v>5000</v>
      </c>
      <c r="G140" t="s">
        <v>9</v>
      </c>
      <c r="H140" t="s">
        <v>10</v>
      </c>
      <c r="I140" t="s">
        <v>24</v>
      </c>
      <c r="J140" t="s">
        <v>12</v>
      </c>
      <c r="K140" t="s">
        <v>24</v>
      </c>
      <c r="L140" t="s">
        <v>24</v>
      </c>
      <c r="M140" t="s">
        <v>25</v>
      </c>
      <c r="N140" t="s">
        <v>45</v>
      </c>
      <c r="O140">
        <v>1</v>
      </c>
      <c r="P140">
        <v>1</v>
      </c>
      <c r="Q140">
        <v>1</v>
      </c>
      <c r="R140">
        <v>1</v>
      </c>
    </row>
    <row r="141" spans="1:18">
      <c r="A141">
        <v>138</v>
      </c>
      <c r="B141" t="s">
        <v>26</v>
      </c>
      <c r="C141" t="s">
        <v>37</v>
      </c>
      <c r="D141" t="s">
        <v>34</v>
      </c>
      <c r="E141" t="s">
        <v>24</v>
      </c>
      <c r="F141">
        <v>5000</v>
      </c>
      <c r="G141" t="s">
        <v>9</v>
      </c>
      <c r="H141" t="s">
        <v>10</v>
      </c>
      <c r="I141" t="s">
        <v>24</v>
      </c>
      <c r="J141" t="s">
        <v>24</v>
      </c>
      <c r="K141" t="s">
        <v>13</v>
      </c>
      <c r="L141" t="s">
        <v>24</v>
      </c>
      <c r="M141" t="s">
        <v>25</v>
      </c>
      <c r="N141" t="s">
        <v>47</v>
      </c>
      <c r="O141">
        <v>1</v>
      </c>
      <c r="P141">
        <v>1</v>
      </c>
      <c r="Q141">
        <v>1</v>
      </c>
      <c r="R141">
        <v>1</v>
      </c>
    </row>
    <row r="142" spans="1:18">
      <c r="A142">
        <v>139</v>
      </c>
      <c r="B142" t="s">
        <v>26</v>
      </c>
      <c r="C142" t="s">
        <v>22</v>
      </c>
      <c r="D142" t="s">
        <v>24</v>
      </c>
      <c r="E142" t="s">
        <v>33</v>
      </c>
      <c r="F142">
        <v>5000</v>
      </c>
      <c r="G142" t="s">
        <v>9</v>
      </c>
      <c r="H142" t="s">
        <v>10</v>
      </c>
      <c r="I142" t="s">
        <v>24</v>
      </c>
      <c r="J142" t="s">
        <v>12</v>
      </c>
      <c r="K142" t="s">
        <v>24</v>
      </c>
      <c r="L142" t="s">
        <v>24</v>
      </c>
      <c r="M142" t="s">
        <v>25</v>
      </c>
      <c r="N142" t="s">
        <v>45</v>
      </c>
      <c r="O142">
        <v>1</v>
      </c>
      <c r="P142">
        <v>1</v>
      </c>
      <c r="Q142">
        <v>1</v>
      </c>
      <c r="R142">
        <v>1</v>
      </c>
    </row>
    <row r="143" spans="1:18">
      <c r="A143">
        <v>140</v>
      </c>
      <c r="B143" t="s">
        <v>26</v>
      </c>
      <c r="C143" t="s">
        <v>22</v>
      </c>
      <c r="D143" t="s">
        <v>24</v>
      </c>
      <c r="E143" t="s">
        <v>31</v>
      </c>
      <c r="F143">
        <v>5000</v>
      </c>
      <c r="G143" t="s">
        <v>9</v>
      </c>
      <c r="H143" t="s">
        <v>10</v>
      </c>
      <c r="I143" t="s">
        <v>24</v>
      </c>
      <c r="J143" t="s">
        <v>12</v>
      </c>
      <c r="K143" t="s">
        <v>24</v>
      </c>
      <c r="L143" t="s">
        <v>24</v>
      </c>
      <c r="M143" t="s">
        <v>25</v>
      </c>
      <c r="N143" t="s">
        <v>45</v>
      </c>
      <c r="O143">
        <v>1</v>
      </c>
      <c r="P143">
        <v>1</v>
      </c>
      <c r="Q143">
        <v>1</v>
      </c>
      <c r="R143">
        <v>1</v>
      </c>
    </row>
    <row r="144" spans="1:18">
      <c r="A144">
        <v>141</v>
      </c>
      <c r="B144" t="s">
        <v>26</v>
      </c>
      <c r="C144" t="s">
        <v>28</v>
      </c>
      <c r="D144" t="s">
        <v>39</v>
      </c>
      <c r="E144" t="s">
        <v>33</v>
      </c>
      <c r="F144">
        <v>5000</v>
      </c>
      <c r="G144" t="s">
        <v>9</v>
      </c>
      <c r="H144" t="s">
        <v>24</v>
      </c>
      <c r="I144" t="s">
        <v>24</v>
      </c>
      <c r="J144" t="s">
        <v>12</v>
      </c>
      <c r="K144" t="s">
        <v>13</v>
      </c>
      <c r="L144" t="s">
        <v>24</v>
      </c>
      <c r="M144" t="s">
        <v>25</v>
      </c>
      <c r="N144" t="s">
        <v>47</v>
      </c>
      <c r="O144">
        <v>1</v>
      </c>
      <c r="P144">
        <v>1</v>
      </c>
      <c r="Q144">
        <v>1</v>
      </c>
      <c r="R144">
        <v>1</v>
      </c>
    </row>
    <row r="145" spans="1:18">
      <c r="A145">
        <v>142</v>
      </c>
      <c r="B145" t="s">
        <v>26</v>
      </c>
      <c r="C145" t="s">
        <v>22</v>
      </c>
      <c r="D145" t="s">
        <v>24</v>
      </c>
      <c r="E145" t="s">
        <v>31</v>
      </c>
      <c r="F145">
        <v>5000</v>
      </c>
      <c r="G145" t="s">
        <v>9</v>
      </c>
      <c r="H145" t="s">
        <v>10</v>
      </c>
      <c r="I145" t="s">
        <v>24</v>
      </c>
      <c r="J145" t="s">
        <v>24</v>
      </c>
      <c r="K145" t="s">
        <v>24</v>
      </c>
      <c r="L145" t="s">
        <v>24</v>
      </c>
      <c r="M145" t="s">
        <v>25</v>
      </c>
      <c r="N145" t="s">
        <v>45</v>
      </c>
      <c r="O145">
        <v>1</v>
      </c>
      <c r="P145">
        <v>1</v>
      </c>
      <c r="Q145">
        <v>1</v>
      </c>
      <c r="R145">
        <v>1</v>
      </c>
    </row>
    <row r="146" spans="1:18">
      <c r="A146">
        <v>143</v>
      </c>
      <c r="B146" t="s">
        <v>21</v>
      </c>
      <c r="C146" t="s">
        <v>22</v>
      </c>
      <c r="D146" t="s">
        <v>24</v>
      </c>
      <c r="E146" t="s">
        <v>23</v>
      </c>
      <c r="F146">
        <v>5000</v>
      </c>
      <c r="G146" t="s">
        <v>24</v>
      </c>
      <c r="H146" t="s">
        <v>10</v>
      </c>
      <c r="I146" t="s">
        <v>24</v>
      </c>
      <c r="J146" t="s">
        <v>24</v>
      </c>
      <c r="K146" t="s">
        <v>24</v>
      </c>
      <c r="L146" t="s">
        <v>24</v>
      </c>
      <c r="M146" t="s">
        <v>25</v>
      </c>
      <c r="N146" t="s">
        <v>45</v>
      </c>
      <c r="O146">
        <v>1</v>
      </c>
      <c r="P146">
        <v>1</v>
      </c>
      <c r="Q146">
        <v>1</v>
      </c>
      <c r="R146">
        <v>2</v>
      </c>
    </row>
    <row r="147" spans="1:18">
      <c r="A147">
        <v>144</v>
      </c>
      <c r="B147" t="s">
        <v>26</v>
      </c>
      <c r="C147" t="s">
        <v>28</v>
      </c>
      <c r="D147" t="s">
        <v>34</v>
      </c>
      <c r="E147" t="s">
        <v>30</v>
      </c>
      <c r="F147">
        <v>5000</v>
      </c>
      <c r="G147" t="s">
        <v>9</v>
      </c>
      <c r="H147" t="s">
        <v>10</v>
      </c>
      <c r="I147" t="s">
        <v>24</v>
      </c>
      <c r="J147" t="s">
        <v>24</v>
      </c>
      <c r="K147" t="s">
        <v>24</v>
      </c>
      <c r="L147" t="s">
        <v>24</v>
      </c>
      <c r="M147" t="s">
        <v>25</v>
      </c>
      <c r="N147" t="s">
        <v>47</v>
      </c>
      <c r="O147">
        <v>1</v>
      </c>
      <c r="P147">
        <v>1</v>
      </c>
      <c r="Q147">
        <v>1</v>
      </c>
      <c r="R147">
        <v>1</v>
      </c>
    </row>
    <row r="148" spans="1:18">
      <c r="A148">
        <v>145</v>
      </c>
      <c r="B148" t="s">
        <v>26</v>
      </c>
      <c r="C148" t="s">
        <v>37</v>
      </c>
      <c r="D148" t="s">
        <v>39</v>
      </c>
      <c r="E148" t="s">
        <v>24</v>
      </c>
      <c r="F148">
        <v>5000</v>
      </c>
      <c r="G148" t="s">
        <v>9</v>
      </c>
      <c r="H148" t="s">
        <v>10</v>
      </c>
      <c r="I148" t="s">
        <v>24</v>
      </c>
      <c r="J148" t="s">
        <v>24</v>
      </c>
      <c r="K148" t="s">
        <v>24</v>
      </c>
      <c r="L148" t="s">
        <v>24</v>
      </c>
      <c r="M148" t="s">
        <v>25</v>
      </c>
      <c r="N148" t="s">
        <v>45</v>
      </c>
      <c r="O148">
        <v>1</v>
      </c>
      <c r="P148">
        <v>1</v>
      </c>
      <c r="Q148">
        <v>1</v>
      </c>
      <c r="R148">
        <v>1</v>
      </c>
    </row>
    <row r="149" spans="1:18">
      <c r="A149">
        <v>146</v>
      </c>
      <c r="B149" t="s">
        <v>26</v>
      </c>
      <c r="C149" t="s">
        <v>22</v>
      </c>
      <c r="D149" t="s">
        <v>24</v>
      </c>
      <c r="E149" t="s">
        <v>23</v>
      </c>
      <c r="F149">
        <v>5000</v>
      </c>
      <c r="G149" t="s">
        <v>9</v>
      </c>
      <c r="H149" t="s">
        <v>10</v>
      </c>
      <c r="I149" t="s">
        <v>24</v>
      </c>
      <c r="J149" t="s">
        <v>24</v>
      </c>
      <c r="K149" t="s">
        <v>24</v>
      </c>
      <c r="L149" t="s">
        <v>24</v>
      </c>
      <c r="M149" t="s">
        <v>25</v>
      </c>
      <c r="N149" t="s">
        <v>45</v>
      </c>
      <c r="O149">
        <v>1</v>
      </c>
      <c r="P149">
        <v>1</v>
      </c>
      <c r="Q149">
        <v>1</v>
      </c>
      <c r="R149">
        <v>1</v>
      </c>
    </row>
    <row r="150" spans="1:18">
      <c r="A150">
        <v>147</v>
      </c>
      <c r="B150" t="s">
        <v>26</v>
      </c>
      <c r="C150" t="s">
        <v>22</v>
      </c>
      <c r="D150" t="s">
        <v>24</v>
      </c>
      <c r="E150" t="s">
        <v>30</v>
      </c>
      <c r="F150">
        <v>5000</v>
      </c>
      <c r="G150" t="s">
        <v>9</v>
      </c>
      <c r="H150" t="s">
        <v>10</v>
      </c>
      <c r="I150" t="s">
        <v>24</v>
      </c>
      <c r="J150" t="s">
        <v>24</v>
      </c>
      <c r="K150" t="s">
        <v>24</v>
      </c>
      <c r="L150" t="s">
        <v>24</v>
      </c>
      <c r="M150" t="s">
        <v>36</v>
      </c>
    </row>
    <row r="151" spans="1:18">
      <c r="A151">
        <v>148</v>
      </c>
      <c r="B151" t="s">
        <v>21</v>
      </c>
      <c r="C151" t="s">
        <v>37</v>
      </c>
      <c r="D151" t="s">
        <v>34</v>
      </c>
      <c r="E151" t="s">
        <v>24</v>
      </c>
      <c r="F151">
        <v>5000</v>
      </c>
      <c r="G151" t="s">
        <v>9</v>
      </c>
      <c r="H151" t="s">
        <v>10</v>
      </c>
      <c r="I151" t="s">
        <v>24</v>
      </c>
      <c r="J151" t="s">
        <v>24</v>
      </c>
      <c r="K151" t="s">
        <v>13</v>
      </c>
      <c r="L151" t="s">
        <v>24</v>
      </c>
      <c r="M151" t="s">
        <v>25</v>
      </c>
      <c r="N151" t="s">
        <v>45</v>
      </c>
      <c r="O151">
        <v>1</v>
      </c>
      <c r="P151">
        <v>1</v>
      </c>
      <c r="Q151">
        <v>1</v>
      </c>
      <c r="R151">
        <v>1</v>
      </c>
    </row>
    <row r="152" spans="1:18">
      <c r="A152">
        <v>149</v>
      </c>
      <c r="B152" t="s">
        <v>26</v>
      </c>
      <c r="C152" t="s">
        <v>22</v>
      </c>
      <c r="D152" t="s">
        <v>24</v>
      </c>
      <c r="E152" t="s">
        <v>23</v>
      </c>
      <c r="F152">
        <v>5000</v>
      </c>
      <c r="G152" t="s">
        <v>9</v>
      </c>
      <c r="H152" t="s">
        <v>24</v>
      </c>
      <c r="I152" t="s">
        <v>24</v>
      </c>
      <c r="J152" t="s">
        <v>12</v>
      </c>
      <c r="K152" t="s">
        <v>13</v>
      </c>
      <c r="L152" t="s">
        <v>24</v>
      </c>
      <c r="M152" t="s">
        <v>25</v>
      </c>
      <c r="N152" t="s">
        <v>45</v>
      </c>
      <c r="O152">
        <v>1</v>
      </c>
      <c r="P152">
        <v>1</v>
      </c>
      <c r="Q152">
        <v>1</v>
      </c>
      <c r="R152">
        <v>1</v>
      </c>
    </row>
    <row r="153" spans="1:18">
      <c r="A153">
        <v>150</v>
      </c>
      <c r="B153" t="s">
        <v>26</v>
      </c>
      <c r="C153" t="s">
        <v>22</v>
      </c>
      <c r="D153" t="s">
        <v>24</v>
      </c>
      <c r="E153" t="s">
        <v>30</v>
      </c>
      <c r="F153">
        <v>5000</v>
      </c>
      <c r="G153" t="s">
        <v>9</v>
      </c>
      <c r="H153" t="s">
        <v>10</v>
      </c>
      <c r="I153" t="s">
        <v>11</v>
      </c>
      <c r="J153" t="s">
        <v>24</v>
      </c>
      <c r="K153" t="s">
        <v>24</v>
      </c>
      <c r="L153" t="s">
        <v>24</v>
      </c>
      <c r="M153" t="s">
        <v>25</v>
      </c>
      <c r="N153" t="s">
        <v>45</v>
      </c>
      <c r="O153">
        <v>1</v>
      </c>
      <c r="P153">
        <v>1</v>
      </c>
      <c r="Q153">
        <v>1</v>
      </c>
      <c r="R153">
        <v>1</v>
      </c>
    </row>
    <row r="154" spans="1:18">
      <c r="A154">
        <v>151</v>
      </c>
      <c r="B154" t="s">
        <v>26</v>
      </c>
      <c r="C154" t="s">
        <v>22</v>
      </c>
      <c r="D154" t="s">
        <v>24</v>
      </c>
      <c r="E154" t="s">
        <v>23</v>
      </c>
      <c r="F154">
        <v>5000</v>
      </c>
      <c r="G154" t="s">
        <v>9</v>
      </c>
      <c r="H154" t="s">
        <v>10</v>
      </c>
      <c r="I154" t="s">
        <v>24</v>
      </c>
      <c r="J154" t="s">
        <v>24</v>
      </c>
      <c r="K154" t="s">
        <v>13</v>
      </c>
      <c r="L154" t="s">
        <v>24</v>
      </c>
      <c r="M154" t="s">
        <v>25</v>
      </c>
      <c r="N154" t="s">
        <v>45</v>
      </c>
      <c r="O154">
        <v>1</v>
      </c>
      <c r="P154">
        <v>1</v>
      </c>
      <c r="Q154">
        <v>1</v>
      </c>
      <c r="R154">
        <v>1</v>
      </c>
    </row>
    <row r="155" spans="1:18">
      <c r="A155">
        <v>152</v>
      </c>
      <c r="B155" t="s">
        <v>26</v>
      </c>
      <c r="C155" t="s">
        <v>37</v>
      </c>
      <c r="D155" t="s">
        <v>34</v>
      </c>
      <c r="E155" t="s">
        <v>24</v>
      </c>
      <c r="F155">
        <v>5000</v>
      </c>
      <c r="G155" t="s">
        <v>9</v>
      </c>
      <c r="H155" t="s">
        <v>10</v>
      </c>
      <c r="I155" t="s">
        <v>24</v>
      </c>
      <c r="J155" t="s">
        <v>12</v>
      </c>
      <c r="K155" t="s">
        <v>24</v>
      </c>
      <c r="L155" t="s">
        <v>24</v>
      </c>
      <c r="M155" t="s">
        <v>25</v>
      </c>
      <c r="N155" t="s">
        <v>45</v>
      </c>
      <c r="O155">
        <v>1</v>
      </c>
      <c r="P155">
        <v>1</v>
      </c>
      <c r="Q155">
        <v>1</v>
      </c>
      <c r="R155">
        <v>1</v>
      </c>
    </row>
    <row r="156" spans="1:18">
      <c r="A156">
        <v>153</v>
      </c>
      <c r="B156" t="s">
        <v>21</v>
      </c>
      <c r="C156" t="s">
        <v>22</v>
      </c>
      <c r="D156" t="s">
        <v>24</v>
      </c>
      <c r="E156" t="s">
        <v>23</v>
      </c>
      <c r="F156">
        <v>5000</v>
      </c>
      <c r="G156" t="s">
        <v>9</v>
      </c>
      <c r="H156" t="s">
        <v>10</v>
      </c>
      <c r="I156" t="s">
        <v>24</v>
      </c>
      <c r="J156" t="s">
        <v>12</v>
      </c>
      <c r="K156" t="s">
        <v>24</v>
      </c>
      <c r="L156" t="s">
        <v>24</v>
      </c>
      <c r="M156" t="s">
        <v>25</v>
      </c>
      <c r="N156" t="s">
        <v>45</v>
      </c>
      <c r="O156">
        <v>1</v>
      </c>
      <c r="P156">
        <v>1</v>
      </c>
      <c r="Q156">
        <v>1</v>
      </c>
      <c r="R156">
        <v>1</v>
      </c>
    </row>
    <row r="157" spans="1:18">
      <c r="A157">
        <v>154</v>
      </c>
      <c r="B157" t="s">
        <v>26</v>
      </c>
      <c r="C157" t="s">
        <v>22</v>
      </c>
      <c r="D157" t="s">
        <v>24</v>
      </c>
      <c r="E157" t="s">
        <v>23</v>
      </c>
      <c r="F157">
        <v>5000</v>
      </c>
      <c r="G157" t="s">
        <v>9</v>
      </c>
      <c r="H157" t="s">
        <v>10</v>
      </c>
      <c r="I157" t="s">
        <v>24</v>
      </c>
      <c r="J157" t="s">
        <v>12</v>
      </c>
      <c r="K157" t="s">
        <v>24</v>
      </c>
      <c r="L157" t="s">
        <v>24</v>
      </c>
      <c r="M157" t="s">
        <v>25</v>
      </c>
      <c r="N157" t="s">
        <v>45</v>
      </c>
      <c r="O157">
        <v>1</v>
      </c>
      <c r="P157">
        <v>1</v>
      </c>
      <c r="Q157">
        <v>1</v>
      </c>
      <c r="R157">
        <v>1</v>
      </c>
    </row>
    <row r="158" spans="1:18">
      <c r="A158">
        <v>155</v>
      </c>
      <c r="B158" t="s">
        <v>21</v>
      </c>
      <c r="C158" t="s">
        <v>28</v>
      </c>
      <c r="D158" t="s">
        <v>39</v>
      </c>
      <c r="E158" t="s">
        <v>31</v>
      </c>
      <c r="F158">
        <v>5000</v>
      </c>
      <c r="G158" t="s">
        <v>9</v>
      </c>
      <c r="H158" t="s">
        <v>10</v>
      </c>
      <c r="I158" t="s">
        <v>24</v>
      </c>
      <c r="J158" t="s">
        <v>12</v>
      </c>
      <c r="K158" t="s">
        <v>24</v>
      </c>
      <c r="L158" t="s">
        <v>24</v>
      </c>
      <c r="M158" t="s">
        <v>25</v>
      </c>
      <c r="N158" t="s">
        <v>45</v>
      </c>
      <c r="O158">
        <v>1</v>
      </c>
      <c r="P158">
        <v>1</v>
      </c>
      <c r="Q158">
        <v>1</v>
      </c>
      <c r="R158">
        <v>1</v>
      </c>
    </row>
    <row r="159" spans="1:18">
      <c r="A159">
        <v>156</v>
      </c>
      <c r="B159" t="s">
        <v>26</v>
      </c>
      <c r="C159" t="s">
        <v>37</v>
      </c>
      <c r="D159" t="s">
        <v>34</v>
      </c>
      <c r="E159" t="s">
        <v>24</v>
      </c>
      <c r="F159">
        <v>5000</v>
      </c>
      <c r="G159" t="s">
        <v>9</v>
      </c>
      <c r="H159" t="s">
        <v>10</v>
      </c>
      <c r="I159" t="s">
        <v>24</v>
      </c>
      <c r="J159" t="s">
        <v>12</v>
      </c>
      <c r="K159" t="s">
        <v>24</v>
      </c>
      <c r="L159" t="s">
        <v>24</v>
      </c>
      <c r="M159" t="s">
        <v>25</v>
      </c>
      <c r="N159" t="s">
        <v>45</v>
      </c>
      <c r="O159">
        <v>1</v>
      </c>
      <c r="P159">
        <v>1</v>
      </c>
      <c r="Q159">
        <v>1</v>
      </c>
      <c r="R159">
        <v>1</v>
      </c>
    </row>
    <row r="160" spans="1:18">
      <c r="A160">
        <v>157</v>
      </c>
      <c r="B160" t="s">
        <v>26</v>
      </c>
      <c r="C160" t="s">
        <v>22</v>
      </c>
      <c r="D160" t="s">
        <v>24</v>
      </c>
      <c r="E160" t="s">
        <v>23</v>
      </c>
      <c r="F160">
        <v>5000</v>
      </c>
      <c r="G160" t="s">
        <v>9</v>
      </c>
      <c r="H160" t="s">
        <v>10</v>
      </c>
      <c r="I160" t="s">
        <v>24</v>
      </c>
      <c r="J160" t="s">
        <v>12</v>
      </c>
      <c r="K160" t="s">
        <v>24</v>
      </c>
      <c r="L160" t="s">
        <v>24</v>
      </c>
      <c r="M160" t="s">
        <v>25</v>
      </c>
      <c r="N160" t="s">
        <v>45</v>
      </c>
      <c r="O160">
        <v>1</v>
      </c>
      <c r="P160">
        <v>1</v>
      </c>
      <c r="Q160">
        <v>1</v>
      </c>
      <c r="R160">
        <v>1</v>
      </c>
    </row>
    <row r="161" spans="1:18">
      <c r="A161">
        <v>158</v>
      </c>
      <c r="B161" t="s">
        <v>21</v>
      </c>
      <c r="C161" t="s">
        <v>28</v>
      </c>
      <c r="D161" t="s">
        <v>34</v>
      </c>
      <c r="E161" t="s">
        <v>23</v>
      </c>
      <c r="F161">
        <v>5000</v>
      </c>
      <c r="G161" t="s">
        <v>9</v>
      </c>
      <c r="H161" t="s">
        <v>10</v>
      </c>
      <c r="I161" t="s">
        <v>24</v>
      </c>
      <c r="J161" t="s">
        <v>12</v>
      </c>
      <c r="K161" t="s">
        <v>24</v>
      </c>
      <c r="L161" t="s">
        <v>24</v>
      </c>
      <c r="M161" t="s">
        <v>25</v>
      </c>
      <c r="N161" t="s">
        <v>45</v>
      </c>
      <c r="O161">
        <v>1</v>
      </c>
      <c r="P161">
        <v>1</v>
      </c>
      <c r="Q161">
        <v>1</v>
      </c>
      <c r="R161">
        <v>1</v>
      </c>
    </row>
    <row r="162" spans="1:18">
      <c r="A162">
        <v>159</v>
      </c>
      <c r="B162" t="s">
        <v>26</v>
      </c>
      <c r="C162" t="s">
        <v>37</v>
      </c>
      <c r="D162" t="s">
        <v>34</v>
      </c>
      <c r="E162" t="s">
        <v>24</v>
      </c>
      <c r="F162">
        <v>5000</v>
      </c>
      <c r="G162" t="s">
        <v>9</v>
      </c>
      <c r="H162" t="s">
        <v>10</v>
      </c>
      <c r="I162" t="s">
        <v>24</v>
      </c>
      <c r="J162" t="s">
        <v>12</v>
      </c>
      <c r="K162" t="s">
        <v>24</v>
      </c>
      <c r="L162" t="s">
        <v>24</v>
      </c>
      <c r="M162" t="s">
        <v>25</v>
      </c>
      <c r="N162" t="s">
        <v>45</v>
      </c>
      <c r="O162">
        <v>1</v>
      </c>
      <c r="P162">
        <v>1</v>
      </c>
      <c r="Q162">
        <v>1</v>
      </c>
      <c r="R162">
        <v>1</v>
      </c>
    </row>
    <row r="163" spans="1:18">
      <c r="A163">
        <v>160</v>
      </c>
      <c r="B163" t="s">
        <v>26</v>
      </c>
      <c r="C163" t="s">
        <v>22</v>
      </c>
      <c r="D163" t="s">
        <v>24</v>
      </c>
      <c r="E163" t="s">
        <v>23</v>
      </c>
      <c r="F163">
        <v>5000</v>
      </c>
      <c r="G163" t="s">
        <v>9</v>
      </c>
      <c r="H163" t="s">
        <v>10</v>
      </c>
      <c r="I163" t="s">
        <v>24</v>
      </c>
      <c r="J163" t="s">
        <v>24</v>
      </c>
      <c r="K163" t="s">
        <v>13</v>
      </c>
      <c r="L163" t="s">
        <v>24</v>
      </c>
      <c r="M163" t="s">
        <v>25</v>
      </c>
      <c r="N163" t="s">
        <v>45</v>
      </c>
      <c r="O163">
        <v>1</v>
      </c>
      <c r="P163">
        <v>1</v>
      </c>
      <c r="Q163">
        <v>1</v>
      </c>
      <c r="R163">
        <v>1</v>
      </c>
    </row>
    <row r="164" spans="1:18">
      <c r="A164">
        <v>161</v>
      </c>
      <c r="B164" t="s">
        <v>26</v>
      </c>
      <c r="C164" t="s">
        <v>22</v>
      </c>
      <c r="D164" t="s">
        <v>24</v>
      </c>
      <c r="E164" t="s">
        <v>30</v>
      </c>
      <c r="F164">
        <v>5000</v>
      </c>
      <c r="G164" t="s">
        <v>9</v>
      </c>
      <c r="H164" t="s">
        <v>10</v>
      </c>
      <c r="I164" t="s">
        <v>24</v>
      </c>
      <c r="J164" t="s">
        <v>12</v>
      </c>
      <c r="K164" t="s">
        <v>24</v>
      </c>
      <c r="L164" t="s">
        <v>24</v>
      </c>
      <c r="M164" t="s">
        <v>25</v>
      </c>
      <c r="N164" t="s">
        <v>45</v>
      </c>
      <c r="O164">
        <v>1</v>
      </c>
      <c r="P164">
        <v>1</v>
      </c>
      <c r="Q164">
        <v>1</v>
      </c>
      <c r="R164">
        <v>1</v>
      </c>
    </row>
    <row r="165" spans="1:18">
      <c r="A165">
        <v>162</v>
      </c>
      <c r="B165" t="s">
        <v>26</v>
      </c>
      <c r="C165" t="s">
        <v>22</v>
      </c>
      <c r="D165" t="s">
        <v>24</v>
      </c>
      <c r="E165" t="s">
        <v>23</v>
      </c>
      <c r="F165">
        <v>5000</v>
      </c>
      <c r="G165" t="s">
        <v>9</v>
      </c>
      <c r="H165" t="s">
        <v>10</v>
      </c>
      <c r="I165" t="s">
        <v>24</v>
      </c>
      <c r="J165" t="s">
        <v>12</v>
      </c>
      <c r="K165" t="s">
        <v>24</v>
      </c>
      <c r="L165" t="s">
        <v>24</v>
      </c>
      <c r="M165" t="s">
        <v>25</v>
      </c>
      <c r="N165" t="s">
        <v>45</v>
      </c>
      <c r="O165">
        <v>1</v>
      </c>
      <c r="P165">
        <v>1</v>
      </c>
      <c r="Q165">
        <v>1</v>
      </c>
      <c r="R165">
        <v>1</v>
      </c>
    </row>
    <row r="166" spans="1:18">
      <c r="A166">
        <v>163</v>
      </c>
      <c r="B166" t="s">
        <v>26</v>
      </c>
      <c r="C166" t="s">
        <v>22</v>
      </c>
      <c r="D166" t="s">
        <v>24</v>
      </c>
      <c r="E166" t="s">
        <v>31</v>
      </c>
      <c r="F166">
        <v>5000</v>
      </c>
      <c r="G166" t="s">
        <v>9</v>
      </c>
      <c r="H166" t="s">
        <v>10</v>
      </c>
      <c r="I166" t="s">
        <v>24</v>
      </c>
      <c r="J166" t="s">
        <v>24</v>
      </c>
      <c r="K166" t="s">
        <v>13</v>
      </c>
      <c r="L166" t="s">
        <v>24</v>
      </c>
      <c r="M166" t="s">
        <v>25</v>
      </c>
      <c r="N166" t="s">
        <v>45</v>
      </c>
      <c r="O166">
        <v>1</v>
      </c>
      <c r="P166">
        <v>1</v>
      </c>
      <c r="Q166">
        <v>1</v>
      </c>
      <c r="R166">
        <v>1</v>
      </c>
    </row>
    <row r="167" spans="1:18">
      <c r="A167">
        <v>164</v>
      </c>
      <c r="B167" t="s">
        <v>26</v>
      </c>
      <c r="C167" t="s">
        <v>22</v>
      </c>
      <c r="D167" t="s">
        <v>24</v>
      </c>
      <c r="E167" t="s">
        <v>30</v>
      </c>
      <c r="F167">
        <v>5000</v>
      </c>
      <c r="G167" t="s">
        <v>9</v>
      </c>
      <c r="H167" t="s">
        <v>10</v>
      </c>
      <c r="I167" t="s">
        <v>24</v>
      </c>
      <c r="J167" t="s">
        <v>12</v>
      </c>
      <c r="K167" t="s">
        <v>24</v>
      </c>
      <c r="L167" t="s">
        <v>24</v>
      </c>
      <c r="M167" t="s">
        <v>25</v>
      </c>
      <c r="N167" t="s">
        <v>47</v>
      </c>
      <c r="O167">
        <v>1</v>
      </c>
      <c r="P167">
        <v>1</v>
      </c>
      <c r="Q167">
        <v>1</v>
      </c>
      <c r="R167">
        <v>1</v>
      </c>
    </row>
    <row r="168" spans="1:18">
      <c r="A168">
        <v>165</v>
      </c>
      <c r="B168" t="s">
        <v>26</v>
      </c>
      <c r="C168" t="s">
        <v>22</v>
      </c>
      <c r="D168" t="s">
        <v>24</v>
      </c>
      <c r="E168" t="s">
        <v>27</v>
      </c>
      <c r="F168">
        <v>6000</v>
      </c>
      <c r="G168" t="s">
        <v>9</v>
      </c>
      <c r="H168" t="s">
        <v>10</v>
      </c>
      <c r="I168" t="s">
        <v>24</v>
      </c>
      <c r="J168" t="s">
        <v>12</v>
      </c>
      <c r="K168" t="s">
        <v>24</v>
      </c>
      <c r="L168" t="s">
        <v>24</v>
      </c>
      <c r="M168" t="s">
        <v>25</v>
      </c>
      <c r="N168" t="s">
        <v>45</v>
      </c>
      <c r="O168">
        <v>1</v>
      </c>
      <c r="P168">
        <v>1</v>
      </c>
      <c r="Q168">
        <v>1</v>
      </c>
      <c r="R168">
        <v>1</v>
      </c>
    </row>
    <row r="169" spans="1:18">
      <c r="A169">
        <v>166</v>
      </c>
      <c r="B169" t="s">
        <v>21</v>
      </c>
      <c r="C169" t="s">
        <v>22</v>
      </c>
      <c r="D169" t="s">
        <v>24</v>
      </c>
      <c r="E169" t="s">
        <v>23</v>
      </c>
      <c r="F169">
        <v>5000</v>
      </c>
      <c r="G169" t="s">
        <v>9</v>
      </c>
      <c r="H169" t="s">
        <v>10</v>
      </c>
      <c r="I169" t="s">
        <v>11</v>
      </c>
      <c r="J169" t="s">
        <v>24</v>
      </c>
      <c r="K169" t="s">
        <v>24</v>
      </c>
      <c r="L169" t="s">
        <v>24</v>
      </c>
      <c r="M169" t="s">
        <v>25</v>
      </c>
      <c r="N169" t="s">
        <v>47</v>
      </c>
      <c r="O169">
        <v>1</v>
      </c>
      <c r="P169">
        <v>1</v>
      </c>
      <c r="Q169">
        <v>1</v>
      </c>
      <c r="R169">
        <v>1</v>
      </c>
    </row>
    <row r="170" spans="1:18">
      <c r="A170">
        <v>167</v>
      </c>
      <c r="B170" t="s">
        <v>26</v>
      </c>
      <c r="C170" t="s">
        <v>22</v>
      </c>
      <c r="D170" t="s">
        <v>24</v>
      </c>
      <c r="E170" t="s">
        <v>23</v>
      </c>
      <c r="F170">
        <v>5000</v>
      </c>
      <c r="G170" t="s">
        <v>9</v>
      </c>
      <c r="H170" t="s">
        <v>10</v>
      </c>
      <c r="I170" t="s">
        <v>24</v>
      </c>
      <c r="J170" t="s">
        <v>12</v>
      </c>
      <c r="K170" t="s">
        <v>24</v>
      </c>
      <c r="L170" t="s">
        <v>24</v>
      </c>
      <c r="M170" t="s">
        <v>25</v>
      </c>
      <c r="N170" t="s">
        <v>45</v>
      </c>
      <c r="O170">
        <v>2</v>
      </c>
      <c r="P170">
        <v>2</v>
      </c>
      <c r="Q170">
        <v>2</v>
      </c>
      <c r="R170">
        <v>2</v>
      </c>
    </row>
    <row r="171" spans="1:18">
      <c r="A171">
        <v>168</v>
      </c>
      <c r="B171" t="s">
        <v>26</v>
      </c>
      <c r="C171" t="s">
        <v>22</v>
      </c>
      <c r="D171" t="s">
        <v>24</v>
      </c>
      <c r="E171" t="s">
        <v>27</v>
      </c>
      <c r="F171">
        <v>6000</v>
      </c>
      <c r="G171" t="s">
        <v>9</v>
      </c>
      <c r="H171" t="s">
        <v>10</v>
      </c>
      <c r="I171" t="s">
        <v>24</v>
      </c>
      <c r="J171" t="s">
        <v>12</v>
      </c>
      <c r="K171" t="s">
        <v>24</v>
      </c>
      <c r="L171" t="s">
        <v>24</v>
      </c>
      <c r="M171" t="s">
        <v>25</v>
      </c>
      <c r="N171" t="s">
        <v>45</v>
      </c>
      <c r="O171">
        <v>1</v>
      </c>
      <c r="P171">
        <v>1</v>
      </c>
      <c r="Q171">
        <v>1</v>
      </c>
      <c r="R171">
        <v>2</v>
      </c>
    </row>
    <row r="172" spans="1:18">
      <c r="A172">
        <v>169</v>
      </c>
      <c r="B172" t="s">
        <v>26</v>
      </c>
      <c r="C172" t="s">
        <v>22</v>
      </c>
      <c r="D172" t="s">
        <v>24</v>
      </c>
      <c r="E172" t="s">
        <v>30</v>
      </c>
      <c r="F172">
        <v>5000</v>
      </c>
      <c r="G172" t="s">
        <v>9</v>
      </c>
      <c r="H172" t="s">
        <v>10</v>
      </c>
      <c r="I172" t="s">
        <v>24</v>
      </c>
      <c r="J172" t="s">
        <v>12</v>
      </c>
      <c r="K172" t="s">
        <v>24</v>
      </c>
      <c r="L172" t="s">
        <v>24</v>
      </c>
      <c r="M172" t="s">
        <v>25</v>
      </c>
      <c r="N172" t="s">
        <v>45</v>
      </c>
      <c r="O172">
        <v>1</v>
      </c>
      <c r="P172">
        <v>1</v>
      </c>
      <c r="Q172">
        <v>1</v>
      </c>
      <c r="R172">
        <v>2</v>
      </c>
    </row>
    <row r="173" spans="1:18">
      <c r="A173">
        <v>170</v>
      </c>
      <c r="B173" t="s">
        <v>26</v>
      </c>
      <c r="C173" t="s">
        <v>22</v>
      </c>
      <c r="D173" t="s">
        <v>24</v>
      </c>
      <c r="E173" t="s">
        <v>27</v>
      </c>
      <c r="F173">
        <v>6000</v>
      </c>
      <c r="G173" t="s">
        <v>9</v>
      </c>
      <c r="H173" t="s">
        <v>10</v>
      </c>
      <c r="I173" t="s">
        <v>24</v>
      </c>
      <c r="J173" t="s">
        <v>12</v>
      </c>
      <c r="K173" t="s">
        <v>24</v>
      </c>
      <c r="L173" t="s">
        <v>24</v>
      </c>
      <c r="M173" t="s">
        <v>25</v>
      </c>
      <c r="N173" t="s">
        <v>45</v>
      </c>
      <c r="O173">
        <v>1</v>
      </c>
      <c r="P173">
        <v>1</v>
      </c>
      <c r="Q173">
        <v>1</v>
      </c>
      <c r="R173">
        <v>1</v>
      </c>
    </row>
    <row r="174" spans="1:18">
      <c r="A174">
        <v>171</v>
      </c>
      <c r="B174" t="s">
        <v>26</v>
      </c>
      <c r="C174" t="s">
        <v>22</v>
      </c>
      <c r="D174" t="s">
        <v>24</v>
      </c>
      <c r="E174" t="s">
        <v>27</v>
      </c>
      <c r="F174">
        <v>6000</v>
      </c>
      <c r="G174" t="s">
        <v>9</v>
      </c>
      <c r="H174" t="s">
        <v>10</v>
      </c>
      <c r="I174" t="s">
        <v>24</v>
      </c>
      <c r="J174" t="s">
        <v>12</v>
      </c>
      <c r="K174" t="s">
        <v>24</v>
      </c>
      <c r="L174" t="s">
        <v>24</v>
      </c>
      <c r="M174" t="s">
        <v>25</v>
      </c>
      <c r="N174" t="s">
        <v>45</v>
      </c>
      <c r="O174">
        <v>1</v>
      </c>
      <c r="P174">
        <v>1</v>
      </c>
      <c r="Q174">
        <v>1</v>
      </c>
      <c r="R174">
        <v>1</v>
      </c>
    </row>
    <row r="175" spans="1:18">
      <c r="A175">
        <v>172</v>
      </c>
      <c r="B175" t="s">
        <v>26</v>
      </c>
      <c r="C175" t="s">
        <v>37</v>
      </c>
      <c r="D175" t="s">
        <v>29</v>
      </c>
      <c r="E175" t="s">
        <v>24</v>
      </c>
      <c r="F175">
        <v>5000</v>
      </c>
      <c r="G175" t="s">
        <v>9</v>
      </c>
      <c r="H175" t="s">
        <v>10</v>
      </c>
      <c r="I175" t="s">
        <v>24</v>
      </c>
      <c r="J175" t="s">
        <v>24</v>
      </c>
      <c r="K175" t="s">
        <v>13</v>
      </c>
      <c r="L175" t="s">
        <v>24</v>
      </c>
      <c r="M175" t="s">
        <v>25</v>
      </c>
      <c r="N175" t="s">
        <v>47</v>
      </c>
      <c r="O175">
        <v>1</v>
      </c>
      <c r="P175">
        <v>1</v>
      </c>
      <c r="Q175">
        <v>1</v>
      </c>
      <c r="R175">
        <v>1</v>
      </c>
    </row>
    <row r="176" spans="1:18">
      <c r="A176">
        <v>173</v>
      </c>
      <c r="B176" t="s">
        <v>26</v>
      </c>
      <c r="C176" t="s">
        <v>22</v>
      </c>
      <c r="D176" t="s">
        <v>24</v>
      </c>
      <c r="E176" t="s">
        <v>23</v>
      </c>
      <c r="F176">
        <v>5000</v>
      </c>
      <c r="G176" t="s">
        <v>9</v>
      </c>
      <c r="H176" t="s">
        <v>10</v>
      </c>
      <c r="I176" t="s">
        <v>11</v>
      </c>
      <c r="J176" t="s">
        <v>24</v>
      </c>
      <c r="K176" t="s">
        <v>24</v>
      </c>
      <c r="L176" t="s">
        <v>24</v>
      </c>
      <c r="M176" t="s">
        <v>25</v>
      </c>
      <c r="N176" t="s">
        <v>45</v>
      </c>
      <c r="O176">
        <v>1</v>
      </c>
      <c r="P176">
        <v>1</v>
      </c>
      <c r="Q176">
        <v>1</v>
      </c>
      <c r="R176">
        <v>1</v>
      </c>
    </row>
    <row r="177" spans="1:18">
      <c r="A177">
        <v>174</v>
      </c>
      <c r="B177" t="s">
        <v>21</v>
      </c>
      <c r="C177" t="s">
        <v>28</v>
      </c>
      <c r="D177" t="s">
        <v>34</v>
      </c>
      <c r="E177" t="s">
        <v>30</v>
      </c>
      <c r="F177">
        <v>5000</v>
      </c>
      <c r="G177" t="s">
        <v>9</v>
      </c>
      <c r="H177" t="s">
        <v>10</v>
      </c>
      <c r="I177" t="s">
        <v>24</v>
      </c>
      <c r="J177" t="s">
        <v>24</v>
      </c>
      <c r="K177" t="s">
        <v>13</v>
      </c>
      <c r="L177" t="s">
        <v>24</v>
      </c>
      <c r="M177" t="s">
        <v>25</v>
      </c>
      <c r="N177" t="s">
        <v>45</v>
      </c>
      <c r="O177">
        <v>1</v>
      </c>
      <c r="P177">
        <v>1</v>
      </c>
      <c r="Q177">
        <v>1</v>
      </c>
      <c r="R177">
        <v>1</v>
      </c>
    </row>
    <row r="178" spans="1:18">
      <c r="A178">
        <v>175</v>
      </c>
      <c r="B178" t="s">
        <v>26</v>
      </c>
      <c r="C178" t="s">
        <v>22</v>
      </c>
      <c r="D178" t="s">
        <v>24</v>
      </c>
      <c r="E178" t="s">
        <v>23</v>
      </c>
      <c r="F178">
        <v>5000</v>
      </c>
      <c r="G178" t="s">
        <v>9</v>
      </c>
      <c r="H178" t="s">
        <v>10</v>
      </c>
      <c r="I178" t="s">
        <v>24</v>
      </c>
      <c r="J178" t="s">
        <v>24</v>
      </c>
      <c r="K178" t="s">
        <v>13</v>
      </c>
      <c r="L178" t="s">
        <v>24</v>
      </c>
      <c r="M178" t="s">
        <v>25</v>
      </c>
      <c r="N178" t="s">
        <v>45</v>
      </c>
      <c r="O178">
        <v>1</v>
      </c>
      <c r="P178">
        <v>1</v>
      </c>
      <c r="Q178">
        <v>1</v>
      </c>
      <c r="R178">
        <v>1</v>
      </c>
    </row>
    <row r="179" spans="1:18">
      <c r="A179">
        <v>176</v>
      </c>
      <c r="B179" t="s">
        <v>26</v>
      </c>
      <c r="C179" t="s">
        <v>37</v>
      </c>
      <c r="D179" t="s">
        <v>39</v>
      </c>
      <c r="E179" t="s">
        <v>24</v>
      </c>
      <c r="F179">
        <v>5000</v>
      </c>
      <c r="G179" t="s">
        <v>9</v>
      </c>
      <c r="H179" t="s">
        <v>10</v>
      </c>
      <c r="I179" t="s">
        <v>24</v>
      </c>
      <c r="J179" t="s">
        <v>24</v>
      </c>
      <c r="K179" t="s">
        <v>13</v>
      </c>
      <c r="L179" t="s">
        <v>24</v>
      </c>
      <c r="M179" t="s">
        <v>25</v>
      </c>
      <c r="N179" t="s">
        <v>45</v>
      </c>
      <c r="O179">
        <v>1</v>
      </c>
      <c r="P179">
        <v>1</v>
      </c>
      <c r="Q179">
        <v>1</v>
      </c>
      <c r="R179">
        <v>2</v>
      </c>
    </row>
    <row r="180" spans="1:18">
      <c r="A180">
        <v>177</v>
      </c>
      <c r="B180" t="s">
        <v>26</v>
      </c>
      <c r="C180" t="s">
        <v>22</v>
      </c>
      <c r="D180" t="s">
        <v>24</v>
      </c>
      <c r="E180" t="s">
        <v>23</v>
      </c>
      <c r="F180">
        <v>5000</v>
      </c>
      <c r="G180" t="s">
        <v>9</v>
      </c>
      <c r="H180" t="s">
        <v>10</v>
      </c>
      <c r="I180" t="s">
        <v>11</v>
      </c>
      <c r="J180" t="s">
        <v>24</v>
      </c>
      <c r="K180" t="s">
        <v>24</v>
      </c>
      <c r="L180" t="s">
        <v>24</v>
      </c>
      <c r="M180" t="s">
        <v>25</v>
      </c>
      <c r="N180" t="s">
        <v>45</v>
      </c>
      <c r="O180">
        <v>1</v>
      </c>
      <c r="P180">
        <v>1</v>
      </c>
      <c r="Q180">
        <v>1</v>
      </c>
      <c r="R180">
        <v>1</v>
      </c>
    </row>
    <row r="181" spans="1:18">
      <c r="A181">
        <v>178</v>
      </c>
      <c r="B181" t="s">
        <v>26</v>
      </c>
      <c r="C181" t="s">
        <v>22</v>
      </c>
      <c r="D181" t="s">
        <v>24</v>
      </c>
      <c r="E181" t="s">
        <v>30</v>
      </c>
      <c r="F181">
        <v>5000</v>
      </c>
      <c r="G181" t="s">
        <v>24</v>
      </c>
      <c r="H181" t="s">
        <v>10</v>
      </c>
      <c r="I181" t="s">
        <v>11</v>
      </c>
      <c r="J181" t="s">
        <v>24</v>
      </c>
      <c r="K181" t="s">
        <v>13</v>
      </c>
      <c r="L181" t="s">
        <v>24</v>
      </c>
      <c r="M181" t="s">
        <v>25</v>
      </c>
      <c r="N181" t="s">
        <v>47</v>
      </c>
      <c r="O181">
        <v>1</v>
      </c>
      <c r="P181">
        <v>1</v>
      </c>
      <c r="Q181">
        <v>1</v>
      </c>
      <c r="R181">
        <v>1</v>
      </c>
    </row>
    <row r="182" spans="1:18">
      <c r="A182">
        <v>179</v>
      </c>
      <c r="B182" t="s">
        <v>21</v>
      </c>
      <c r="C182" t="s">
        <v>28</v>
      </c>
      <c r="D182" t="s">
        <v>39</v>
      </c>
      <c r="E182" t="s">
        <v>23</v>
      </c>
      <c r="F182">
        <v>5000</v>
      </c>
      <c r="G182" t="s">
        <v>9</v>
      </c>
      <c r="H182" t="s">
        <v>10</v>
      </c>
      <c r="I182" t="s">
        <v>11</v>
      </c>
      <c r="J182" t="s">
        <v>24</v>
      </c>
      <c r="K182" t="s">
        <v>24</v>
      </c>
      <c r="L182" t="s">
        <v>24</v>
      </c>
      <c r="M182" t="s">
        <v>25</v>
      </c>
      <c r="N182" t="s">
        <v>45</v>
      </c>
      <c r="O182">
        <v>1</v>
      </c>
      <c r="P182">
        <v>1</v>
      </c>
      <c r="Q182">
        <v>1</v>
      </c>
      <c r="R182">
        <v>1</v>
      </c>
    </row>
    <row r="183" spans="1:18">
      <c r="A183">
        <v>180</v>
      </c>
      <c r="B183" t="s">
        <v>26</v>
      </c>
      <c r="C183" t="s">
        <v>37</v>
      </c>
      <c r="D183" t="s">
        <v>34</v>
      </c>
      <c r="E183" t="s">
        <v>24</v>
      </c>
      <c r="F183">
        <v>5000</v>
      </c>
      <c r="G183" t="s">
        <v>24</v>
      </c>
      <c r="H183" t="s">
        <v>10</v>
      </c>
      <c r="I183" t="s">
        <v>11</v>
      </c>
      <c r="J183" t="s">
        <v>24</v>
      </c>
      <c r="K183" t="s">
        <v>24</v>
      </c>
      <c r="L183" t="s">
        <v>24</v>
      </c>
      <c r="M183" t="s">
        <v>25</v>
      </c>
      <c r="N183" t="s">
        <v>45</v>
      </c>
      <c r="O183">
        <v>1</v>
      </c>
      <c r="P183">
        <v>1</v>
      </c>
      <c r="Q183">
        <v>1</v>
      </c>
      <c r="R183">
        <v>1</v>
      </c>
    </row>
    <row r="184" spans="1:18">
      <c r="A184">
        <v>181</v>
      </c>
      <c r="B184" t="s">
        <v>26</v>
      </c>
      <c r="C184" t="s">
        <v>37</v>
      </c>
      <c r="D184" t="s">
        <v>39</v>
      </c>
      <c r="E184" t="s">
        <v>24</v>
      </c>
      <c r="F184">
        <v>5000</v>
      </c>
      <c r="G184" t="s">
        <v>9</v>
      </c>
      <c r="H184" t="s">
        <v>10</v>
      </c>
      <c r="I184" t="s">
        <v>11</v>
      </c>
      <c r="J184" t="s">
        <v>24</v>
      </c>
      <c r="K184" t="s">
        <v>24</v>
      </c>
      <c r="L184" t="s">
        <v>24</v>
      </c>
      <c r="M184" t="s">
        <v>25</v>
      </c>
      <c r="N184" t="s">
        <v>47</v>
      </c>
      <c r="O184">
        <v>1</v>
      </c>
      <c r="P184">
        <v>1</v>
      </c>
      <c r="Q184">
        <v>1</v>
      </c>
      <c r="R184">
        <v>2</v>
      </c>
    </row>
    <row r="185" spans="1:18">
      <c r="A185">
        <v>182</v>
      </c>
      <c r="B185" t="s">
        <v>26</v>
      </c>
      <c r="C185" t="s">
        <v>22</v>
      </c>
      <c r="D185" t="s">
        <v>24</v>
      </c>
      <c r="E185" t="s">
        <v>31</v>
      </c>
      <c r="F185">
        <v>5000</v>
      </c>
      <c r="G185" t="s">
        <v>9</v>
      </c>
      <c r="H185" t="s">
        <v>10</v>
      </c>
      <c r="I185" t="s">
        <v>11</v>
      </c>
      <c r="J185" t="s">
        <v>24</v>
      </c>
      <c r="K185" t="s">
        <v>24</v>
      </c>
      <c r="L185" t="s">
        <v>24</v>
      </c>
      <c r="M185" t="s">
        <v>25</v>
      </c>
      <c r="N185" t="s">
        <v>45</v>
      </c>
      <c r="O185">
        <v>1</v>
      </c>
      <c r="P185">
        <v>1</v>
      </c>
      <c r="Q185">
        <v>1</v>
      </c>
      <c r="R185">
        <v>1</v>
      </c>
    </row>
    <row r="186" spans="1:18">
      <c r="A186">
        <v>183</v>
      </c>
      <c r="B186" t="s">
        <v>26</v>
      </c>
      <c r="C186" t="s">
        <v>28</v>
      </c>
      <c r="D186" t="s">
        <v>34</v>
      </c>
      <c r="E186" t="s">
        <v>30</v>
      </c>
      <c r="F186">
        <v>5000</v>
      </c>
      <c r="G186" t="s">
        <v>9</v>
      </c>
      <c r="H186" t="s">
        <v>10</v>
      </c>
      <c r="I186" t="s">
        <v>24</v>
      </c>
      <c r="J186" t="s">
        <v>24</v>
      </c>
      <c r="K186" t="s">
        <v>24</v>
      </c>
      <c r="L186" t="s">
        <v>24</v>
      </c>
      <c r="M186" t="s">
        <v>25</v>
      </c>
      <c r="N186" t="s">
        <v>45</v>
      </c>
      <c r="O186">
        <v>1</v>
      </c>
      <c r="P186">
        <v>1</v>
      </c>
      <c r="Q186">
        <v>1</v>
      </c>
      <c r="R186">
        <v>1</v>
      </c>
    </row>
    <row r="187" spans="1:18">
      <c r="A187">
        <v>184</v>
      </c>
      <c r="B187" t="s">
        <v>21</v>
      </c>
      <c r="C187" t="s">
        <v>22</v>
      </c>
      <c r="D187" t="s">
        <v>24</v>
      </c>
      <c r="E187" t="s">
        <v>23</v>
      </c>
      <c r="F187">
        <v>5000</v>
      </c>
      <c r="G187" t="s">
        <v>9</v>
      </c>
      <c r="H187" t="s">
        <v>10</v>
      </c>
      <c r="I187" t="s">
        <v>11</v>
      </c>
      <c r="J187" t="s">
        <v>24</v>
      </c>
      <c r="K187" t="s">
        <v>24</v>
      </c>
      <c r="L187" t="s">
        <v>24</v>
      </c>
      <c r="M187" t="s">
        <v>25</v>
      </c>
      <c r="N187" t="s">
        <v>47</v>
      </c>
      <c r="O187">
        <v>1</v>
      </c>
      <c r="P187">
        <v>1</v>
      </c>
      <c r="Q187">
        <v>1</v>
      </c>
      <c r="R187">
        <v>1</v>
      </c>
    </row>
    <row r="188" spans="1:18">
      <c r="A188">
        <v>185</v>
      </c>
      <c r="B188" t="s">
        <v>21</v>
      </c>
      <c r="C188" t="s">
        <v>37</v>
      </c>
      <c r="D188" t="s">
        <v>39</v>
      </c>
      <c r="E188" t="s">
        <v>24</v>
      </c>
      <c r="F188">
        <v>5000</v>
      </c>
      <c r="G188" t="s">
        <v>9</v>
      </c>
      <c r="H188" t="s">
        <v>10</v>
      </c>
      <c r="I188" t="s">
        <v>24</v>
      </c>
      <c r="J188" t="s">
        <v>24</v>
      </c>
      <c r="K188" t="s">
        <v>24</v>
      </c>
      <c r="L188" t="s">
        <v>24</v>
      </c>
      <c r="M188" t="s">
        <v>25</v>
      </c>
      <c r="N188" t="s">
        <v>47</v>
      </c>
      <c r="O188">
        <v>1</v>
      </c>
      <c r="P188">
        <v>1</v>
      </c>
      <c r="Q188">
        <v>1</v>
      </c>
      <c r="R188">
        <v>1</v>
      </c>
    </row>
    <row r="189" spans="1:18">
      <c r="A189">
        <v>186</v>
      </c>
      <c r="B189" t="s">
        <v>21</v>
      </c>
      <c r="C189" t="s">
        <v>22</v>
      </c>
      <c r="D189" t="s">
        <v>24</v>
      </c>
      <c r="E189" t="s">
        <v>30</v>
      </c>
      <c r="F189">
        <v>5000</v>
      </c>
      <c r="G189" t="s">
        <v>9</v>
      </c>
      <c r="H189" t="s">
        <v>10</v>
      </c>
      <c r="I189" t="s">
        <v>24</v>
      </c>
      <c r="J189" t="s">
        <v>24</v>
      </c>
      <c r="K189" t="s">
        <v>24</v>
      </c>
      <c r="L189" t="s">
        <v>24</v>
      </c>
      <c r="M189" t="s">
        <v>25</v>
      </c>
      <c r="N189" t="s">
        <v>45</v>
      </c>
      <c r="O189">
        <v>1</v>
      </c>
      <c r="P189">
        <v>1</v>
      </c>
      <c r="Q189">
        <v>1</v>
      </c>
      <c r="R189">
        <v>1</v>
      </c>
    </row>
    <row r="190" spans="1:18">
      <c r="A190">
        <v>187</v>
      </c>
      <c r="B190" t="s">
        <v>26</v>
      </c>
      <c r="C190" t="s">
        <v>37</v>
      </c>
      <c r="D190" t="s">
        <v>34</v>
      </c>
      <c r="E190" t="s">
        <v>24</v>
      </c>
      <c r="F190">
        <v>5000</v>
      </c>
      <c r="G190" t="s">
        <v>9</v>
      </c>
      <c r="H190" t="s">
        <v>10</v>
      </c>
      <c r="I190" t="s">
        <v>11</v>
      </c>
      <c r="J190" t="s">
        <v>24</v>
      </c>
      <c r="K190" t="s">
        <v>24</v>
      </c>
      <c r="L190" t="s">
        <v>24</v>
      </c>
      <c r="M190" t="s">
        <v>25</v>
      </c>
      <c r="N190" t="s">
        <v>45</v>
      </c>
      <c r="O190">
        <v>1</v>
      </c>
      <c r="P190">
        <v>1</v>
      </c>
      <c r="Q190">
        <v>1</v>
      </c>
      <c r="R190">
        <v>1</v>
      </c>
    </row>
    <row r="191" spans="1:18">
      <c r="A191">
        <v>188</v>
      </c>
      <c r="B191" t="s">
        <v>26</v>
      </c>
      <c r="C191" t="s">
        <v>22</v>
      </c>
      <c r="D191" t="s">
        <v>24</v>
      </c>
      <c r="E191" t="s">
        <v>31</v>
      </c>
      <c r="F191">
        <v>5000</v>
      </c>
      <c r="G191" t="s">
        <v>9</v>
      </c>
      <c r="H191" t="s">
        <v>10</v>
      </c>
      <c r="I191" t="s">
        <v>24</v>
      </c>
      <c r="J191" t="s">
        <v>24</v>
      </c>
      <c r="K191" t="s">
        <v>24</v>
      </c>
      <c r="L191" t="s">
        <v>24</v>
      </c>
      <c r="M191" t="s">
        <v>25</v>
      </c>
      <c r="N191" t="s">
        <v>45</v>
      </c>
      <c r="O191">
        <v>1</v>
      </c>
      <c r="P191">
        <v>1</v>
      </c>
      <c r="Q191">
        <v>1</v>
      </c>
      <c r="R191">
        <v>1</v>
      </c>
    </row>
    <row r="192" spans="1:18">
      <c r="A192">
        <v>189</v>
      </c>
      <c r="B192" t="s">
        <v>26</v>
      </c>
      <c r="C192" t="s">
        <v>22</v>
      </c>
      <c r="D192" t="s">
        <v>24</v>
      </c>
      <c r="E192" t="s">
        <v>30</v>
      </c>
      <c r="F192">
        <v>5000</v>
      </c>
      <c r="G192" t="s">
        <v>9</v>
      </c>
      <c r="H192" t="s">
        <v>10</v>
      </c>
      <c r="I192" t="s">
        <v>24</v>
      </c>
      <c r="J192" t="s">
        <v>24</v>
      </c>
      <c r="K192" t="s">
        <v>24</v>
      </c>
      <c r="L192" t="s">
        <v>24</v>
      </c>
      <c r="M192" t="s">
        <v>25</v>
      </c>
      <c r="N192" t="s">
        <v>45</v>
      </c>
      <c r="O192">
        <v>1</v>
      </c>
      <c r="P192">
        <v>1</v>
      </c>
      <c r="Q192">
        <v>1</v>
      </c>
      <c r="R192">
        <v>1</v>
      </c>
    </row>
    <row r="193" spans="1:18">
      <c r="A193">
        <v>190</v>
      </c>
      <c r="B193" t="s">
        <v>26</v>
      </c>
      <c r="C193" t="s">
        <v>22</v>
      </c>
      <c r="D193" t="s">
        <v>24</v>
      </c>
      <c r="E193" t="s">
        <v>23</v>
      </c>
      <c r="F193">
        <v>5000</v>
      </c>
      <c r="G193" t="s">
        <v>9</v>
      </c>
      <c r="H193" t="s">
        <v>10</v>
      </c>
      <c r="I193" t="s">
        <v>24</v>
      </c>
      <c r="J193" t="s">
        <v>24</v>
      </c>
      <c r="K193" t="s">
        <v>24</v>
      </c>
      <c r="L193" t="s">
        <v>24</v>
      </c>
      <c r="M193" t="s">
        <v>25</v>
      </c>
      <c r="N193" t="s">
        <v>47</v>
      </c>
      <c r="O193">
        <v>1</v>
      </c>
      <c r="P193">
        <v>1</v>
      </c>
      <c r="Q193">
        <v>1</v>
      </c>
      <c r="R193">
        <v>1</v>
      </c>
    </row>
    <row r="194" spans="1:18">
      <c r="A194">
        <v>191</v>
      </c>
      <c r="B194" t="s">
        <v>21</v>
      </c>
      <c r="C194" t="s">
        <v>37</v>
      </c>
      <c r="D194" t="s">
        <v>39</v>
      </c>
      <c r="E194" t="s">
        <v>24</v>
      </c>
      <c r="F194">
        <v>5000</v>
      </c>
      <c r="G194" t="s">
        <v>9</v>
      </c>
      <c r="H194" t="s">
        <v>10</v>
      </c>
      <c r="I194" t="s">
        <v>11</v>
      </c>
      <c r="J194" t="s">
        <v>24</v>
      </c>
      <c r="K194" t="s">
        <v>24</v>
      </c>
      <c r="L194" t="s">
        <v>24</v>
      </c>
      <c r="M194" t="s">
        <v>25</v>
      </c>
      <c r="N194" t="s">
        <v>45</v>
      </c>
      <c r="O194">
        <v>1</v>
      </c>
      <c r="P194">
        <v>1</v>
      </c>
      <c r="Q194">
        <v>1</v>
      </c>
      <c r="R194">
        <v>1</v>
      </c>
    </row>
    <row r="195" spans="1:18">
      <c r="A195">
        <v>192</v>
      </c>
      <c r="B195" t="s">
        <v>26</v>
      </c>
      <c r="C195" t="s">
        <v>37</v>
      </c>
      <c r="D195" t="s">
        <v>34</v>
      </c>
      <c r="E195" t="s">
        <v>24</v>
      </c>
      <c r="F195">
        <v>5000</v>
      </c>
      <c r="G195" t="s">
        <v>24</v>
      </c>
      <c r="H195" t="s">
        <v>10</v>
      </c>
      <c r="I195" t="s">
        <v>11</v>
      </c>
      <c r="J195" t="s">
        <v>24</v>
      </c>
      <c r="K195" t="s">
        <v>24</v>
      </c>
      <c r="L195" t="s">
        <v>24</v>
      </c>
      <c r="M195" t="s">
        <v>25</v>
      </c>
      <c r="N195" t="s">
        <v>45</v>
      </c>
      <c r="O195">
        <v>1</v>
      </c>
      <c r="P195">
        <v>1</v>
      </c>
      <c r="Q195">
        <v>1</v>
      </c>
      <c r="R195">
        <v>1</v>
      </c>
    </row>
    <row r="196" spans="1:18">
      <c r="A196">
        <v>193</v>
      </c>
      <c r="B196" t="s">
        <v>26</v>
      </c>
      <c r="C196" t="s">
        <v>28</v>
      </c>
      <c r="D196" t="s">
        <v>34</v>
      </c>
      <c r="E196" t="s">
        <v>23</v>
      </c>
      <c r="F196">
        <v>5000</v>
      </c>
      <c r="G196" t="s">
        <v>9</v>
      </c>
      <c r="H196" t="s">
        <v>10</v>
      </c>
      <c r="I196" t="s">
        <v>24</v>
      </c>
      <c r="J196" t="s">
        <v>24</v>
      </c>
      <c r="K196" t="s">
        <v>24</v>
      </c>
      <c r="L196" t="s">
        <v>24</v>
      </c>
      <c r="M196" t="s">
        <v>25</v>
      </c>
      <c r="N196" t="s">
        <v>45</v>
      </c>
      <c r="O196">
        <v>1</v>
      </c>
      <c r="P196">
        <v>1</v>
      </c>
      <c r="Q196">
        <v>1</v>
      </c>
      <c r="R196">
        <v>2</v>
      </c>
    </row>
    <row r="197" spans="1:18">
      <c r="A197">
        <v>194</v>
      </c>
      <c r="B197" t="s">
        <v>21</v>
      </c>
      <c r="C197" t="s">
        <v>22</v>
      </c>
      <c r="D197" t="s">
        <v>24</v>
      </c>
      <c r="E197" t="s">
        <v>31</v>
      </c>
      <c r="F197">
        <v>5000</v>
      </c>
      <c r="G197" t="s">
        <v>9</v>
      </c>
      <c r="H197" t="s">
        <v>10</v>
      </c>
      <c r="I197" t="s">
        <v>11</v>
      </c>
      <c r="J197" t="s">
        <v>24</v>
      </c>
      <c r="K197" t="s">
        <v>24</v>
      </c>
      <c r="L197" t="s">
        <v>24</v>
      </c>
      <c r="M197" t="s">
        <v>25</v>
      </c>
      <c r="N197" t="s">
        <v>45</v>
      </c>
      <c r="O197">
        <v>1</v>
      </c>
      <c r="P197">
        <v>1</v>
      </c>
      <c r="Q197">
        <v>1</v>
      </c>
      <c r="R197">
        <v>1</v>
      </c>
    </row>
    <row r="198" spans="1:18">
      <c r="A198">
        <v>195</v>
      </c>
      <c r="B198" t="s">
        <v>26</v>
      </c>
      <c r="C198" t="s">
        <v>37</v>
      </c>
      <c r="D198" t="s">
        <v>34</v>
      </c>
      <c r="E198" t="s">
        <v>24</v>
      </c>
      <c r="F198">
        <v>5000</v>
      </c>
      <c r="G198" t="s">
        <v>9</v>
      </c>
      <c r="H198" t="s">
        <v>10</v>
      </c>
      <c r="I198" t="s">
        <v>11</v>
      </c>
      <c r="J198" t="s">
        <v>24</v>
      </c>
      <c r="K198" t="s">
        <v>24</v>
      </c>
      <c r="L198" t="s">
        <v>24</v>
      </c>
      <c r="M198" t="s">
        <v>25</v>
      </c>
      <c r="N198" t="s">
        <v>45</v>
      </c>
      <c r="O198">
        <v>1</v>
      </c>
      <c r="P198">
        <v>1</v>
      </c>
      <c r="Q198">
        <v>1</v>
      </c>
      <c r="R198">
        <v>1</v>
      </c>
    </row>
    <row r="199" spans="1:18">
      <c r="A199">
        <v>196</v>
      </c>
      <c r="B199" t="s">
        <v>26</v>
      </c>
      <c r="C199" t="s">
        <v>22</v>
      </c>
      <c r="D199" t="s">
        <v>24</v>
      </c>
      <c r="E199" t="s">
        <v>23</v>
      </c>
      <c r="F199">
        <v>5000</v>
      </c>
      <c r="G199" t="s">
        <v>9</v>
      </c>
      <c r="H199" t="s">
        <v>10</v>
      </c>
      <c r="I199" t="s">
        <v>24</v>
      </c>
      <c r="J199" t="s">
        <v>24</v>
      </c>
      <c r="K199" t="s">
        <v>13</v>
      </c>
      <c r="L199" t="s">
        <v>24</v>
      </c>
      <c r="M199" t="s">
        <v>25</v>
      </c>
      <c r="N199" t="s">
        <v>47</v>
      </c>
      <c r="O199">
        <v>1</v>
      </c>
      <c r="P199">
        <v>1</v>
      </c>
      <c r="Q199">
        <v>1</v>
      </c>
      <c r="R199">
        <v>2</v>
      </c>
    </row>
    <row r="200" spans="1:18">
      <c r="A200">
        <v>197</v>
      </c>
      <c r="B200" t="s">
        <v>26</v>
      </c>
      <c r="C200" t="s">
        <v>37</v>
      </c>
      <c r="D200" t="s">
        <v>39</v>
      </c>
      <c r="E200" t="s">
        <v>24</v>
      </c>
      <c r="F200">
        <v>5000</v>
      </c>
      <c r="G200" t="s">
        <v>9</v>
      </c>
      <c r="H200" t="s">
        <v>10</v>
      </c>
      <c r="I200" t="s">
        <v>24</v>
      </c>
      <c r="J200" t="s">
        <v>24</v>
      </c>
      <c r="K200" t="s">
        <v>24</v>
      </c>
      <c r="L200" t="s">
        <v>24</v>
      </c>
      <c r="M200" t="s">
        <v>25</v>
      </c>
      <c r="N200" t="s">
        <v>47</v>
      </c>
      <c r="O200">
        <v>1</v>
      </c>
      <c r="P200">
        <v>1</v>
      </c>
      <c r="Q200">
        <v>1</v>
      </c>
      <c r="R200">
        <v>1</v>
      </c>
    </row>
    <row r="201" spans="1:18">
      <c r="A201">
        <v>198</v>
      </c>
      <c r="B201" t="s">
        <v>21</v>
      </c>
      <c r="C201" t="s">
        <v>37</v>
      </c>
      <c r="D201" t="s">
        <v>34</v>
      </c>
      <c r="E201" t="s">
        <v>24</v>
      </c>
      <c r="F201">
        <v>5000</v>
      </c>
      <c r="G201" t="s">
        <v>9</v>
      </c>
      <c r="H201" t="s">
        <v>10</v>
      </c>
      <c r="I201" t="s">
        <v>11</v>
      </c>
      <c r="J201" t="s">
        <v>24</v>
      </c>
      <c r="K201" t="s">
        <v>24</v>
      </c>
      <c r="L201" t="s">
        <v>24</v>
      </c>
      <c r="M201" t="s">
        <v>25</v>
      </c>
      <c r="N201" t="s">
        <v>47</v>
      </c>
      <c r="O201">
        <v>1</v>
      </c>
      <c r="P201">
        <v>1</v>
      </c>
      <c r="Q201">
        <v>1</v>
      </c>
      <c r="R201">
        <v>1</v>
      </c>
    </row>
    <row r="202" spans="1:18">
      <c r="A202">
        <v>199</v>
      </c>
      <c r="B202" t="s">
        <v>26</v>
      </c>
      <c r="C202" t="s">
        <v>22</v>
      </c>
      <c r="D202" t="s">
        <v>24</v>
      </c>
      <c r="E202" t="s">
        <v>30</v>
      </c>
      <c r="F202">
        <v>5000</v>
      </c>
      <c r="G202" t="s">
        <v>24</v>
      </c>
      <c r="H202" t="s">
        <v>10</v>
      </c>
      <c r="I202" t="s">
        <v>11</v>
      </c>
      <c r="J202" t="s">
        <v>24</v>
      </c>
      <c r="K202" t="s">
        <v>13</v>
      </c>
      <c r="L202" t="s">
        <v>24</v>
      </c>
      <c r="M202" t="s">
        <v>25</v>
      </c>
      <c r="N202" t="s">
        <v>45</v>
      </c>
      <c r="O202">
        <v>1</v>
      </c>
      <c r="P202">
        <v>1</v>
      </c>
      <c r="Q202">
        <v>1</v>
      </c>
      <c r="R202">
        <v>1</v>
      </c>
    </row>
    <row r="203" spans="1:18">
      <c r="A203">
        <v>200</v>
      </c>
      <c r="B203" t="s">
        <v>26</v>
      </c>
      <c r="C203" t="s">
        <v>37</v>
      </c>
      <c r="D203" t="s">
        <v>39</v>
      </c>
      <c r="E203" t="s">
        <v>24</v>
      </c>
      <c r="F203">
        <v>5000</v>
      </c>
      <c r="G203" t="s">
        <v>9</v>
      </c>
      <c r="H203" t="s">
        <v>10</v>
      </c>
      <c r="I203" t="s">
        <v>11</v>
      </c>
      <c r="J203" t="s">
        <v>24</v>
      </c>
      <c r="K203" t="s">
        <v>24</v>
      </c>
      <c r="L203" t="s">
        <v>24</v>
      </c>
      <c r="M203" t="s">
        <v>25</v>
      </c>
      <c r="N203" t="s">
        <v>45</v>
      </c>
      <c r="O203">
        <v>1</v>
      </c>
      <c r="P203">
        <v>1</v>
      </c>
      <c r="Q203">
        <v>1</v>
      </c>
      <c r="R203">
        <v>2</v>
      </c>
    </row>
    <row r="204" spans="1:18">
      <c r="A204">
        <v>201</v>
      </c>
      <c r="B204" t="s">
        <v>21</v>
      </c>
      <c r="C204" t="s">
        <v>37</v>
      </c>
      <c r="D204" t="s">
        <v>34</v>
      </c>
      <c r="E204" t="s">
        <v>24</v>
      </c>
      <c r="F204">
        <v>5000</v>
      </c>
      <c r="G204" t="s">
        <v>9</v>
      </c>
      <c r="H204" t="s">
        <v>10</v>
      </c>
      <c r="I204" t="s">
        <v>24</v>
      </c>
      <c r="J204" t="s">
        <v>12</v>
      </c>
      <c r="K204" t="s">
        <v>24</v>
      </c>
      <c r="L204" t="s">
        <v>24</v>
      </c>
      <c r="M204" t="s">
        <v>25</v>
      </c>
      <c r="N204" t="s">
        <v>47</v>
      </c>
      <c r="O204">
        <v>1</v>
      </c>
      <c r="P204">
        <v>1</v>
      </c>
      <c r="Q204">
        <v>1</v>
      </c>
      <c r="R204">
        <v>1</v>
      </c>
    </row>
    <row r="205" spans="1:18">
      <c r="A205">
        <v>202</v>
      </c>
      <c r="B205" t="s">
        <v>21</v>
      </c>
      <c r="C205" t="s">
        <v>37</v>
      </c>
      <c r="D205" t="s">
        <v>34</v>
      </c>
      <c r="E205" t="s">
        <v>24</v>
      </c>
      <c r="F205">
        <v>5000</v>
      </c>
      <c r="G205" t="s">
        <v>9</v>
      </c>
      <c r="H205" t="s">
        <v>10</v>
      </c>
      <c r="I205" t="s">
        <v>24</v>
      </c>
      <c r="J205" t="s">
        <v>24</v>
      </c>
      <c r="K205" t="s">
        <v>13</v>
      </c>
      <c r="L205" t="s">
        <v>24</v>
      </c>
      <c r="M205" t="s">
        <v>25</v>
      </c>
      <c r="N205" t="s">
        <v>45</v>
      </c>
      <c r="O205">
        <v>2</v>
      </c>
      <c r="P205">
        <v>2</v>
      </c>
      <c r="Q205">
        <v>2</v>
      </c>
      <c r="R205">
        <v>2</v>
      </c>
    </row>
    <row r="206" spans="1:18">
      <c r="A206">
        <v>203</v>
      </c>
      <c r="B206" t="s">
        <v>26</v>
      </c>
      <c r="C206" t="s">
        <v>37</v>
      </c>
      <c r="D206" t="s">
        <v>39</v>
      </c>
      <c r="E206" t="s">
        <v>24</v>
      </c>
      <c r="F206">
        <v>5000</v>
      </c>
      <c r="G206" t="s">
        <v>9</v>
      </c>
      <c r="H206" t="s">
        <v>10</v>
      </c>
      <c r="I206" t="s">
        <v>11</v>
      </c>
      <c r="J206" t="s">
        <v>24</v>
      </c>
      <c r="K206" t="s">
        <v>24</v>
      </c>
      <c r="L206" t="s">
        <v>24</v>
      </c>
      <c r="M206" t="s">
        <v>25</v>
      </c>
      <c r="N206" t="s">
        <v>45</v>
      </c>
      <c r="O206">
        <v>1</v>
      </c>
      <c r="P206">
        <v>1</v>
      </c>
      <c r="Q206">
        <v>1</v>
      </c>
      <c r="R206">
        <v>1</v>
      </c>
    </row>
    <row r="207" spans="1:18">
      <c r="A207">
        <v>204</v>
      </c>
      <c r="B207" t="s">
        <v>21</v>
      </c>
      <c r="C207" t="s">
        <v>22</v>
      </c>
      <c r="D207" t="s">
        <v>24</v>
      </c>
      <c r="E207" t="s">
        <v>30</v>
      </c>
      <c r="F207">
        <v>5000</v>
      </c>
      <c r="G207" t="s">
        <v>9</v>
      </c>
      <c r="H207" t="s">
        <v>10</v>
      </c>
      <c r="I207" t="s">
        <v>24</v>
      </c>
      <c r="J207" t="s">
        <v>24</v>
      </c>
      <c r="K207" t="s">
        <v>13</v>
      </c>
      <c r="L207" t="s">
        <v>24</v>
      </c>
      <c r="M207" t="s">
        <v>25</v>
      </c>
      <c r="N207" t="s">
        <v>45</v>
      </c>
      <c r="O207">
        <v>1</v>
      </c>
      <c r="P207">
        <v>1</v>
      </c>
      <c r="Q207">
        <v>1</v>
      </c>
      <c r="R207">
        <v>1</v>
      </c>
    </row>
    <row r="208" spans="1:18">
      <c r="A208">
        <v>205</v>
      </c>
      <c r="B208" t="s">
        <v>26</v>
      </c>
      <c r="C208" t="s">
        <v>22</v>
      </c>
      <c r="D208" t="s">
        <v>24</v>
      </c>
      <c r="E208" t="s">
        <v>31</v>
      </c>
      <c r="F208">
        <v>5000</v>
      </c>
      <c r="G208" t="s">
        <v>9</v>
      </c>
      <c r="H208" t="s">
        <v>10</v>
      </c>
      <c r="I208" t="s">
        <v>24</v>
      </c>
      <c r="J208" t="s">
        <v>12</v>
      </c>
      <c r="K208" t="s">
        <v>24</v>
      </c>
      <c r="L208" t="s">
        <v>24</v>
      </c>
      <c r="M208" t="s">
        <v>25</v>
      </c>
      <c r="N208" t="s">
        <v>45</v>
      </c>
      <c r="O208">
        <v>1</v>
      </c>
      <c r="P208">
        <v>1</v>
      </c>
      <c r="Q208">
        <v>1</v>
      </c>
      <c r="R208">
        <v>1</v>
      </c>
    </row>
    <row r="209" spans="1:18">
      <c r="A209">
        <v>206</v>
      </c>
      <c r="B209" t="s">
        <v>21</v>
      </c>
      <c r="C209" t="s">
        <v>37</v>
      </c>
      <c r="D209" t="s">
        <v>39</v>
      </c>
      <c r="E209" t="s">
        <v>24</v>
      </c>
      <c r="F209">
        <v>5000</v>
      </c>
      <c r="G209" t="s">
        <v>9</v>
      </c>
      <c r="H209" t="s">
        <v>24</v>
      </c>
      <c r="I209" t="s">
        <v>24</v>
      </c>
      <c r="J209" t="s">
        <v>12</v>
      </c>
      <c r="K209" t="s">
        <v>13</v>
      </c>
      <c r="L209" t="s">
        <v>24</v>
      </c>
      <c r="M209" t="s">
        <v>25</v>
      </c>
      <c r="N209" t="s">
        <v>45</v>
      </c>
      <c r="O209">
        <v>1</v>
      </c>
      <c r="P209">
        <v>1</v>
      </c>
      <c r="Q209">
        <v>1</v>
      </c>
      <c r="R209">
        <v>1</v>
      </c>
    </row>
    <row r="210" spans="1:18">
      <c r="A210">
        <v>207</v>
      </c>
      <c r="B210" t="s">
        <v>26</v>
      </c>
      <c r="C210" t="s">
        <v>22</v>
      </c>
      <c r="D210" t="s">
        <v>24</v>
      </c>
      <c r="E210" t="s">
        <v>33</v>
      </c>
      <c r="F210">
        <v>5000</v>
      </c>
      <c r="G210" t="s">
        <v>24</v>
      </c>
      <c r="H210" t="s">
        <v>10</v>
      </c>
      <c r="I210" t="s">
        <v>24</v>
      </c>
      <c r="J210" t="s">
        <v>24</v>
      </c>
      <c r="K210" t="s">
        <v>24</v>
      </c>
      <c r="L210" t="s">
        <v>24</v>
      </c>
      <c r="M210" t="s">
        <v>25</v>
      </c>
      <c r="N210" t="s">
        <v>45</v>
      </c>
      <c r="O210">
        <v>1</v>
      </c>
      <c r="P210">
        <v>1</v>
      </c>
      <c r="Q210">
        <v>2</v>
      </c>
      <c r="R210">
        <v>1</v>
      </c>
    </row>
    <row r="211" spans="1:18">
      <c r="A211">
        <v>208</v>
      </c>
      <c r="B211" t="s">
        <v>26</v>
      </c>
      <c r="C211" t="s">
        <v>37</v>
      </c>
      <c r="D211" t="s">
        <v>34</v>
      </c>
      <c r="E211" t="s">
        <v>24</v>
      </c>
      <c r="F211">
        <v>3000</v>
      </c>
      <c r="G211" t="s">
        <v>24</v>
      </c>
      <c r="H211" t="s">
        <v>10</v>
      </c>
      <c r="I211" t="s">
        <v>24</v>
      </c>
      <c r="J211" t="s">
        <v>24</v>
      </c>
      <c r="K211" t="s">
        <v>24</v>
      </c>
      <c r="L211" t="s">
        <v>24</v>
      </c>
      <c r="M211" t="s">
        <v>25</v>
      </c>
      <c r="N211" t="s">
        <v>45</v>
      </c>
      <c r="O211">
        <v>2</v>
      </c>
      <c r="P211">
        <v>1</v>
      </c>
      <c r="Q211">
        <v>1</v>
      </c>
      <c r="R211">
        <v>1</v>
      </c>
    </row>
    <row r="212" spans="1:18">
      <c r="A212">
        <v>209</v>
      </c>
      <c r="B212" t="s">
        <v>26</v>
      </c>
      <c r="C212" t="s">
        <v>37</v>
      </c>
      <c r="D212" t="s">
        <v>34</v>
      </c>
      <c r="E212" t="s">
        <v>24</v>
      </c>
      <c r="F212">
        <v>5000</v>
      </c>
      <c r="G212" t="s">
        <v>24</v>
      </c>
      <c r="H212" t="s">
        <v>10</v>
      </c>
      <c r="I212" t="s">
        <v>24</v>
      </c>
      <c r="J212" t="s">
        <v>12</v>
      </c>
      <c r="K212" t="s">
        <v>24</v>
      </c>
      <c r="L212" t="s">
        <v>24</v>
      </c>
      <c r="M212" t="s">
        <v>25</v>
      </c>
      <c r="N212" t="s">
        <v>45</v>
      </c>
      <c r="O212">
        <v>1</v>
      </c>
      <c r="P212">
        <v>1</v>
      </c>
      <c r="Q212">
        <v>2</v>
      </c>
      <c r="R212">
        <v>2</v>
      </c>
    </row>
    <row r="213" spans="1:18">
      <c r="A213">
        <v>210</v>
      </c>
      <c r="B213" t="s">
        <v>26</v>
      </c>
      <c r="C213" t="s">
        <v>22</v>
      </c>
      <c r="D213" t="s">
        <v>24</v>
      </c>
      <c r="E213" t="s">
        <v>23</v>
      </c>
      <c r="F213">
        <v>4000</v>
      </c>
      <c r="G213" t="s">
        <v>24</v>
      </c>
      <c r="H213" t="s">
        <v>10</v>
      </c>
      <c r="I213" t="s">
        <v>24</v>
      </c>
      <c r="J213" t="s">
        <v>24</v>
      </c>
      <c r="K213" t="s">
        <v>24</v>
      </c>
      <c r="L213" t="s">
        <v>24</v>
      </c>
      <c r="M213" t="s">
        <v>25</v>
      </c>
      <c r="N213" t="s">
        <v>45</v>
      </c>
      <c r="O213">
        <v>1</v>
      </c>
      <c r="P213">
        <v>1</v>
      </c>
      <c r="Q213">
        <v>1</v>
      </c>
      <c r="R213">
        <v>1</v>
      </c>
    </row>
    <row r="214" spans="1:18">
      <c r="A214">
        <v>211</v>
      </c>
      <c r="B214" t="s">
        <v>26</v>
      </c>
      <c r="C214" t="s">
        <v>22</v>
      </c>
      <c r="D214" t="s">
        <v>24</v>
      </c>
      <c r="E214" t="s">
        <v>46</v>
      </c>
      <c r="F214">
        <v>3000</v>
      </c>
      <c r="G214" t="s">
        <v>9</v>
      </c>
      <c r="H214" t="s">
        <v>10</v>
      </c>
      <c r="I214" t="s">
        <v>24</v>
      </c>
      <c r="J214" t="s">
        <v>24</v>
      </c>
      <c r="K214" t="s">
        <v>24</v>
      </c>
      <c r="L214" t="s">
        <v>24</v>
      </c>
      <c r="M214" t="s">
        <v>25</v>
      </c>
      <c r="N214" t="s">
        <v>45</v>
      </c>
      <c r="O214">
        <v>1</v>
      </c>
      <c r="P214">
        <v>1</v>
      </c>
      <c r="Q214">
        <v>1</v>
      </c>
      <c r="R214">
        <v>1</v>
      </c>
    </row>
    <row r="215" spans="1:18">
      <c r="A215">
        <v>212</v>
      </c>
      <c r="B215" t="s">
        <v>26</v>
      </c>
      <c r="C215" t="s">
        <v>37</v>
      </c>
      <c r="D215" t="s">
        <v>29</v>
      </c>
      <c r="E215" t="s">
        <v>24</v>
      </c>
      <c r="F215">
        <v>5000</v>
      </c>
      <c r="G215" t="s">
        <v>24</v>
      </c>
      <c r="H215" t="s">
        <v>24</v>
      </c>
      <c r="I215" t="s">
        <v>24</v>
      </c>
      <c r="J215" t="s">
        <v>12</v>
      </c>
      <c r="K215" t="s">
        <v>24</v>
      </c>
      <c r="L215" t="s">
        <v>24</v>
      </c>
      <c r="M215" t="s">
        <v>25</v>
      </c>
      <c r="N215" t="s">
        <v>47</v>
      </c>
      <c r="O215">
        <v>1</v>
      </c>
      <c r="P215">
        <v>1</v>
      </c>
      <c r="Q215">
        <v>1</v>
      </c>
      <c r="R215">
        <v>1</v>
      </c>
    </row>
    <row r="216" spans="1:18">
      <c r="A216">
        <v>213</v>
      </c>
      <c r="B216" t="s">
        <v>26</v>
      </c>
      <c r="C216" t="s">
        <v>22</v>
      </c>
      <c r="D216" t="s">
        <v>24</v>
      </c>
      <c r="E216" t="s">
        <v>23</v>
      </c>
      <c r="F216">
        <v>4000</v>
      </c>
      <c r="G216" t="s">
        <v>24</v>
      </c>
      <c r="H216" t="s">
        <v>10</v>
      </c>
      <c r="I216" t="s">
        <v>24</v>
      </c>
      <c r="J216" t="s">
        <v>12</v>
      </c>
      <c r="K216" t="s">
        <v>24</v>
      </c>
      <c r="L216" t="s">
        <v>24</v>
      </c>
      <c r="M216" t="s">
        <v>25</v>
      </c>
      <c r="N216" t="s">
        <v>48</v>
      </c>
      <c r="O216">
        <v>1</v>
      </c>
      <c r="P216">
        <v>1</v>
      </c>
      <c r="Q216">
        <v>2</v>
      </c>
      <c r="R216">
        <v>2</v>
      </c>
    </row>
    <row r="217" spans="1:18">
      <c r="A217">
        <v>214</v>
      </c>
      <c r="B217" t="s">
        <v>26</v>
      </c>
      <c r="C217" t="s">
        <v>22</v>
      </c>
      <c r="D217" t="s">
        <v>24</v>
      </c>
      <c r="E217" t="s">
        <v>23</v>
      </c>
      <c r="F217">
        <v>4000</v>
      </c>
      <c r="G217" t="s">
        <v>9</v>
      </c>
      <c r="H217" t="s">
        <v>10</v>
      </c>
      <c r="I217" t="s">
        <v>24</v>
      </c>
      <c r="J217" t="s">
        <v>24</v>
      </c>
      <c r="K217" t="s">
        <v>24</v>
      </c>
      <c r="L217" t="s">
        <v>24</v>
      </c>
      <c r="M217" t="s">
        <v>25</v>
      </c>
      <c r="N217" t="s">
        <v>48</v>
      </c>
      <c r="O217">
        <v>1</v>
      </c>
      <c r="P217">
        <v>1</v>
      </c>
      <c r="Q217">
        <v>1</v>
      </c>
      <c r="R217">
        <v>1</v>
      </c>
    </row>
    <row r="218" spans="1:18">
      <c r="A218">
        <v>215</v>
      </c>
      <c r="B218" t="s">
        <v>26</v>
      </c>
      <c r="C218" t="s">
        <v>22</v>
      </c>
      <c r="D218" t="s">
        <v>24</v>
      </c>
      <c r="E218" t="s">
        <v>31</v>
      </c>
      <c r="F218">
        <v>5000</v>
      </c>
      <c r="G218" t="s">
        <v>24</v>
      </c>
      <c r="H218" t="s">
        <v>24</v>
      </c>
      <c r="I218" t="s">
        <v>24</v>
      </c>
      <c r="J218" t="s">
        <v>12</v>
      </c>
      <c r="K218" t="s">
        <v>24</v>
      </c>
      <c r="L218" t="s">
        <v>24</v>
      </c>
      <c r="M218" t="s">
        <v>25</v>
      </c>
      <c r="N218" t="s">
        <v>47</v>
      </c>
      <c r="O218">
        <v>2</v>
      </c>
      <c r="P218">
        <v>2</v>
      </c>
      <c r="Q218">
        <v>2</v>
      </c>
      <c r="R218">
        <v>2</v>
      </c>
    </row>
    <row r="219" spans="1:18">
      <c r="A219">
        <v>216</v>
      </c>
      <c r="B219" t="s">
        <v>26</v>
      </c>
      <c r="C219" t="s">
        <v>37</v>
      </c>
      <c r="D219" t="s">
        <v>34</v>
      </c>
      <c r="E219" t="s">
        <v>24</v>
      </c>
      <c r="F219">
        <v>4000</v>
      </c>
      <c r="G219" t="s">
        <v>24</v>
      </c>
      <c r="H219" t="s">
        <v>10</v>
      </c>
      <c r="I219" t="s">
        <v>24</v>
      </c>
      <c r="J219" t="s">
        <v>24</v>
      </c>
      <c r="K219" t="s">
        <v>24</v>
      </c>
      <c r="L219" t="s">
        <v>24</v>
      </c>
      <c r="M219" t="s">
        <v>36</v>
      </c>
    </row>
    <row r="220" spans="1:18">
      <c r="A220">
        <v>217</v>
      </c>
      <c r="B220" t="s">
        <v>26</v>
      </c>
      <c r="C220" t="s">
        <v>22</v>
      </c>
      <c r="D220" t="s">
        <v>24</v>
      </c>
      <c r="E220" t="s">
        <v>23</v>
      </c>
      <c r="F220">
        <v>4000</v>
      </c>
      <c r="G220" t="s">
        <v>24</v>
      </c>
      <c r="H220" t="s">
        <v>10</v>
      </c>
      <c r="I220" t="s">
        <v>24</v>
      </c>
      <c r="J220" t="s">
        <v>24</v>
      </c>
      <c r="K220" t="s">
        <v>24</v>
      </c>
      <c r="L220" t="s">
        <v>24</v>
      </c>
      <c r="M220" t="s">
        <v>36</v>
      </c>
    </row>
    <row r="221" spans="1:18">
      <c r="A221">
        <v>218</v>
      </c>
      <c r="B221" t="s">
        <v>26</v>
      </c>
      <c r="C221" t="s">
        <v>37</v>
      </c>
      <c r="D221" t="s">
        <v>34</v>
      </c>
      <c r="E221" t="s">
        <v>24</v>
      </c>
      <c r="F221">
        <v>3000</v>
      </c>
      <c r="G221" t="s">
        <v>24</v>
      </c>
      <c r="H221" t="s">
        <v>10</v>
      </c>
      <c r="I221" t="s">
        <v>11</v>
      </c>
      <c r="J221" t="s">
        <v>24</v>
      </c>
      <c r="K221" t="s">
        <v>24</v>
      </c>
      <c r="L221" t="s">
        <v>24</v>
      </c>
      <c r="M221" t="s">
        <v>25</v>
      </c>
      <c r="N221" t="s">
        <v>47</v>
      </c>
      <c r="O221">
        <v>1</v>
      </c>
      <c r="P221">
        <v>2</v>
      </c>
      <c r="Q221">
        <v>2</v>
      </c>
      <c r="R221">
        <v>1</v>
      </c>
    </row>
    <row r="222" spans="1:18">
      <c r="A222">
        <v>219</v>
      </c>
      <c r="B222" t="s">
        <v>26</v>
      </c>
      <c r="C222" t="s">
        <v>22</v>
      </c>
      <c r="D222" t="s">
        <v>24</v>
      </c>
      <c r="E222" t="s">
        <v>23</v>
      </c>
      <c r="F222">
        <v>5000</v>
      </c>
      <c r="G222" t="s">
        <v>24</v>
      </c>
      <c r="H222" t="s">
        <v>10</v>
      </c>
      <c r="I222" t="s">
        <v>24</v>
      </c>
      <c r="J222" t="s">
        <v>24</v>
      </c>
      <c r="K222" t="s">
        <v>13</v>
      </c>
      <c r="L222" t="s">
        <v>24</v>
      </c>
      <c r="M222" t="s">
        <v>25</v>
      </c>
      <c r="N222" t="s">
        <v>45</v>
      </c>
      <c r="O222">
        <v>1</v>
      </c>
      <c r="P222">
        <v>1</v>
      </c>
      <c r="Q222">
        <v>1</v>
      </c>
      <c r="R222">
        <v>1</v>
      </c>
    </row>
    <row r="223" spans="1:18">
      <c r="A223">
        <v>220</v>
      </c>
      <c r="B223" t="s">
        <v>26</v>
      </c>
      <c r="C223" t="s">
        <v>22</v>
      </c>
      <c r="D223" t="s">
        <v>24</v>
      </c>
      <c r="E223" t="s">
        <v>23</v>
      </c>
      <c r="F223">
        <v>4000</v>
      </c>
      <c r="G223" t="s">
        <v>24</v>
      </c>
      <c r="H223" t="s">
        <v>10</v>
      </c>
      <c r="I223" t="s">
        <v>24</v>
      </c>
      <c r="J223" t="s">
        <v>24</v>
      </c>
      <c r="K223" t="s">
        <v>24</v>
      </c>
      <c r="L223" t="s">
        <v>24</v>
      </c>
      <c r="M223" t="s">
        <v>25</v>
      </c>
      <c r="N223" t="s">
        <v>45</v>
      </c>
      <c r="O223">
        <v>1</v>
      </c>
      <c r="P223">
        <v>2</v>
      </c>
      <c r="Q223">
        <v>1</v>
      </c>
      <c r="R223">
        <v>1</v>
      </c>
    </row>
    <row r="224" spans="1:18">
      <c r="A224">
        <v>221</v>
      </c>
      <c r="B224" t="s">
        <v>26</v>
      </c>
      <c r="C224" t="s">
        <v>22</v>
      </c>
      <c r="D224" t="s">
        <v>24</v>
      </c>
      <c r="E224" t="s">
        <v>23</v>
      </c>
      <c r="F224">
        <v>4000</v>
      </c>
      <c r="G224" t="s">
        <v>24</v>
      </c>
      <c r="H224" t="s">
        <v>10</v>
      </c>
      <c r="I224" t="s">
        <v>24</v>
      </c>
      <c r="J224" t="s">
        <v>12</v>
      </c>
      <c r="K224" t="s">
        <v>24</v>
      </c>
      <c r="L224" t="s">
        <v>24</v>
      </c>
      <c r="M224" t="s">
        <v>25</v>
      </c>
      <c r="N224" t="s">
        <v>47</v>
      </c>
      <c r="O224">
        <v>1</v>
      </c>
      <c r="P224">
        <v>2</v>
      </c>
      <c r="Q224">
        <v>1</v>
      </c>
      <c r="R224">
        <v>2</v>
      </c>
    </row>
    <row r="225" spans="1:18">
      <c r="A225">
        <v>222</v>
      </c>
      <c r="B225" t="s">
        <v>26</v>
      </c>
      <c r="C225" t="s">
        <v>22</v>
      </c>
      <c r="D225" t="s">
        <v>24</v>
      </c>
      <c r="E225" t="s">
        <v>31</v>
      </c>
      <c r="F225">
        <v>5000</v>
      </c>
      <c r="G225" t="s">
        <v>24</v>
      </c>
      <c r="H225" t="s">
        <v>10</v>
      </c>
      <c r="I225" t="s">
        <v>11</v>
      </c>
      <c r="J225" t="s">
        <v>24</v>
      </c>
      <c r="K225" t="s">
        <v>24</v>
      </c>
      <c r="L225" t="s">
        <v>24</v>
      </c>
      <c r="M225" t="s">
        <v>25</v>
      </c>
      <c r="N225" t="s">
        <v>47</v>
      </c>
      <c r="O225">
        <v>1</v>
      </c>
      <c r="P225">
        <v>1</v>
      </c>
      <c r="Q225">
        <v>1</v>
      </c>
      <c r="R225">
        <v>1</v>
      </c>
    </row>
    <row r="226" spans="1:18">
      <c r="A226">
        <v>223</v>
      </c>
      <c r="B226" t="s">
        <v>26</v>
      </c>
      <c r="C226" t="s">
        <v>37</v>
      </c>
      <c r="D226" t="s">
        <v>29</v>
      </c>
      <c r="E226" t="s">
        <v>24</v>
      </c>
      <c r="F226">
        <v>4000</v>
      </c>
      <c r="G226" t="s">
        <v>9</v>
      </c>
      <c r="H226" t="s">
        <v>10</v>
      </c>
      <c r="I226" t="s">
        <v>11</v>
      </c>
      <c r="J226" t="s">
        <v>24</v>
      </c>
      <c r="K226" t="s">
        <v>24</v>
      </c>
      <c r="L226" t="s">
        <v>24</v>
      </c>
      <c r="M226" t="s">
        <v>25</v>
      </c>
      <c r="N226" t="s">
        <v>45</v>
      </c>
      <c r="O226">
        <v>1</v>
      </c>
      <c r="P226">
        <v>1</v>
      </c>
      <c r="Q226">
        <v>1</v>
      </c>
      <c r="R226">
        <v>2</v>
      </c>
    </row>
    <row r="227" spans="1:18">
      <c r="A227">
        <v>224</v>
      </c>
      <c r="B227" t="s">
        <v>26</v>
      </c>
      <c r="C227" t="s">
        <v>22</v>
      </c>
      <c r="D227" t="s">
        <v>24</v>
      </c>
      <c r="E227" t="s">
        <v>31</v>
      </c>
      <c r="F227">
        <v>5000</v>
      </c>
      <c r="G227" t="s">
        <v>24</v>
      </c>
      <c r="H227" t="s">
        <v>10</v>
      </c>
      <c r="I227" t="s">
        <v>11</v>
      </c>
      <c r="J227" t="s">
        <v>24</v>
      </c>
      <c r="K227" t="s">
        <v>13</v>
      </c>
      <c r="L227" t="s">
        <v>24</v>
      </c>
      <c r="M227" t="s">
        <v>25</v>
      </c>
      <c r="N227" t="s">
        <v>45</v>
      </c>
      <c r="O227">
        <v>1</v>
      </c>
      <c r="P227">
        <v>1</v>
      </c>
      <c r="Q227">
        <v>1</v>
      </c>
      <c r="R227">
        <v>2</v>
      </c>
    </row>
    <row r="228" spans="1:18">
      <c r="A228">
        <v>225</v>
      </c>
      <c r="B228" t="s">
        <v>26</v>
      </c>
      <c r="C228" t="s">
        <v>37</v>
      </c>
      <c r="D228" t="s">
        <v>34</v>
      </c>
      <c r="E228" t="s">
        <v>24</v>
      </c>
      <c r="F228">
        <v>3000</v>
      </c>
      <c r="G228" t="s">
        <v>24</v>
      </c>
      <c r="H228" t="s">
        <v>10</v>
      </c>
      <c r="I228" t="s">
        <v>24</v>
      </c>
      <c r="J228" t="s">
        <v>24</v>
      </c>
      <c r="K228" t="s">
        <v>13</v>
      </c>
      <c r="L228" t="s">
        <v>24</v>
      </c>
      <c r="M228" t="s">
        <v>25</v>
      </c>
      <c r="N228" t="s">
        <v>47</v>
      </c>
      <c r="O228">
        <v>1</v>
      </c>
      <c r="P228">
        <v>1</v>
      </c>
      <c r="Q228">
        <v>1</v>
      </c>
      <c r="R228">
        <v>1</v>
      </c>
    </row>
    <row r="229" spans="1:18">
      <c r="A229">
        <v>226</v>
      </c>
      <c r="B229" t="s">
        <v>26</v>
      </c>
      <c r="C229" t="s">
        <v>37</v>
      </c>
      <c r="D229" t="s">
        <v>34</v>
      </c>
      <c r="E229" t="s">
        <v>24</v>
      </c>
      <c r="F229">
        <v>3000</v>
      </c>
      <c r="G229" t="s">
        <v>24</v>
      </c>
      <c r="H229" t="s">
        <v>10</v>
      </c>
      <c r="I229" t="s">
        <v>24</v>
      </c>
      <c r="J229" t="s">
        <v>24</v>
      </c>
      <c r="K229" t="s">
        <v>24</v>
      </c>
      <c r="L229" t="s">
        <v>24</v>
      </c>
      <c r="M229" t="s">
        <v>36</v>
      </c>
    </row>
    <row r="230" spans="1:18">
      <c r="A230">
        <v>227</v>
      </c>
      <c r="B230" t="s">
        <v>26</v>
      </c>
      <c r="C230" t="s">
        <v>37</v>
      </c>
      <c r="D230" t="s">
        <v>34</v>
      </c>
      <c r="E230" t="s">
        <v>24</v>
      </c>
      <c r="F230">
        <v>3000</v>
      </c>
      <c r="G230" t="s">
        <v>24</v>
      </c>
      <c r="H230" t="s">
        <v>10</v>
      </c>
      <c r="I230" t="s">
        <v>24</v>
      </c>
      <c r="J230" t="s">
        <v>24</v>
      </c>
      <c r="K230" t="s">
        <v>24</v>
      </c>
      <c r="L230" t="s">
        <v>24</v>
      </c>
      <c r="M230" t="s">
        <v>36</v>
      </c>
    </row>
    <row r="231" spans="1:18">
      <c r="A231">
        <v>228</v>
      </c>
      <c r="B231" t="s">
        <v>26</v>
      </c>
      <c r="C231" t="s">
        <v>22</v>
      </c>
      <c r="D231" t="s">
        <v>24</v>
      </c>
      <c r="E231" t="s">
        <v>23</v>
      </c>
      <c r="F231">
        <v>5000</v>
      </c>
      <c r="G231" t="s">
        <v>24</v>
      </c>
      <c r="H231" t="s">
        <v>10</v>
      </c>
      <c r="I231" t="s">
        <v>24</v>
      </c>
      <c r="J231" t="s">
        <v>24</v>
      </c>
      <c r="K231" t="s">
        <v>24</v>
      </c>
      <c r="L231" t="s">
        <v>24</v>
      </c>
      <c r="M231" t="s">
        <v>36</v>
      </c>
    </row>
    <row r="232" spans="1:18">
      <c r="A232">
        <v>229</v>
      </c>
      <c r="B232" t="s">
        <v>26</v>
      </c>
      <c r="C232" t="s">
        <v>37</v>
      </c>
      <c r="D232" t="s">
        <v>39</v>
      </c>
      <c r="E232" t="s">
        <v>24</v>
      </c>
      <c r="F232">
        <v>4000</v>
      </c>
      <c r="G232" t="s">
        <v>24</v>
      </c>
      <c r="H232" t="s">
        <v>10</v>
      </c>
      <c r="I232" t="s">
        <v>11</v>
      </c>
      <c r="J232" t="s">
        <v>24</v>
      </c>
      <c r="K232" t="s">
        <v>13</v>
      </c>
      <c r="L232" t="s">
        <v>24</v>
      </c>
      <c r="M232" t="s">
        <v>25</v>
      </c>
      <c r="N232" t="s">
        <v>47</v>
      </c>
      <c r="O232">
        <v>1</v>
      </c>
      <c r="P232">
        <v>1</v>
      </c>
      <c r="Q232">
        <v>1</v>
      </c>
      <c r="R232">
        <v>1</v>
      </c>
    </row>
    <row r="233" spans="1:18">
      <c r="A233">
        <v>230</v>
      </c>
      <c r="B233" t="s">
        <v>26</v>
      </c>
      <c r="C233" t="s">
        <v>22</v>
      </c>
      <c r="D233" t="s">
        <v>24</v>
      </c>
      <c r="E233" t="s">
        <v>23</v>
      </c>
      <c r="F233">
        <v>5000</v>
      </c>
      <c r="G233" t="s">
        <v>24</v>
      </c>
      <c r="H233" t="s">
        <v>10</v>
      </c>
      <c r="I233" t="s">
        <v>24</v>
      </c>
      <c r="J233" t="s">
        <v>12</v>
      </c>
      <c r="K233" t="s">
        <v>13</v>
      </c>
      <c r="L233" t="s">
        <v>24</v>
      </c>
      <c r="M233" t="s">
        <v>25</v>
      </c>
      <c r="N233" t="s">
        <v>47</v>
      </c>
      <c r="O233">
        <v>1</v>
      </c>
      <c r="P233">
        <v>1</v>
      </c>
      <c r="Q233">
        <v>1</v>
      </c>
      <c r="R233">
        <v>1</v>
      </c>
    </row>
    <row r="234" spans="1:18">
      <c r="A234">
        <v>231</v>
      </c>
      <c r="B234" t="s">
        <v>26</v>
      </c>
      <c r="C234" t="s">
        <v>37</v>
      </c>
      <c r="D234" t="s">
        <v>34</v>
      </c>
      <c r="E234" t="s">
        <v>24</v>
      </c>
      <c r="F234">
        <v>3000</v>
      </c>
      <c r="G234" t="s">
        <v>9</v>
      </c>
      <c r="H234" t="s">
        <v>10</v>
      </c>
      <c r="I234" t="s">
        <v>11</v>
      </c>
      <c r="J234" t="s">
        <v>24</v>
      </c>
      <c r="K234" t="s">
        <v>24</v>
      </c>
      <c r="L234" t="s">
        <v>24</v>
      </c>
      <c r="M234" t="s">
        <v>25</v>
      </c>
      <c r="N234" t="s">
        <v>47</v>
      </c>
      <c r="O234">
        <v>1</v>
      </c>
      <c r="P234">
        <v>1</v>
      </c>
      <c r="Q234">
        <v>2</v>
      </c>
      <c r="R234">
        <v>3</v>
      </c>
    </row>
    <row r="235" spans="1:18">
      <c r="A235">
        <v>232</v>
      </c>
      <c r="B235" t="s">
        <v>26</v>
      </c>
      <c r="C235" t="s">
        <v>22</v>
      </c>
      <c r="D235" t="s">
        <v>24</v>
      </c>
      <c r="E235" t="s">
        <v>23</v>
      </c>
      <c r="F235">
        <v>4000</v>
      </c>
      <c r="G235" t="s">
        <v>24</v>
      </c>
      <c r="H235" t="s">
        <v>10</v>
      </c>
      <c r="I235" t="s">
        <v>11</v>
      </c>
      <c r="J235" t="s">
        <v>12</v>
      </c>
      <c r="K235" t="s">
        <v>24</v>
      </c>
      <c r="L235" t="s">
        <v>24</v>
      </c>
      <c r="M235" t="s">
        <v>25</v>
      </c>
      <c r="N235" t="s">
        <v>47</v>
      </c>
      <c r="O235">
        <v>1</v>
      </c>
      <c r="P235">
        <v>1</v>
      </c>
      <c r="Q235">
        <v>1</v>
      </c>
      <c r="R235">
        <v>1</v>
      </c>
    </row>
    <row r="236" spans="1:18">
      <c r="A236">
        <v>233</v>
      </c>
      <c r="B236" t="s">
        <v>26</v>
      </c>
      <c r="C236" t="s">
        <v>22</v>
      </c>
      <c r="D236" t="s">
        <v>24</v>
      </c>
      <c r="E236" t="s">
        <v>23</v>
      </c>
      <c r="F236">
        <v>5000</v>
      </c>
      <c r="G236" t="s">
        <v>24</v>
      </c>
      <c r="H236" t="s">
        <v>10</v>
      </c>
      <c r="I236" t="s">
        <v>11</v>
      </c>
      <c r="J236" t="s">
        <v>12</v>
      </c>
      <c r="K236" t="s">
        <v>24</v>
      </c>
      <c r="L236" t="s">
        <v>24</v>
      </c>
      <c r="M236" t="s">
        <v>25</v>
      </c>
      <c r="N236" t="s">
        <v>47</v>
      </c>
      <c r="O236">
        <v>1</v>
      </c>
      <c r="P236">
        <v>1</v>
      </c>
      <c r="Q236">
        <v>1</v>
      </c>
      <c r="R236">
        <v>1</v>
      </c>
    </row>
    <row r="237" spans="1:18">
      <c r="A237">
        <v>234</v>
      </c>
      <c r="B237" t="s">
        <v>26</v>
      </c>
      <c r="C237" t="s">
        <v>22</v>
      </c>
      <c r="D237" t="s">
        <v>24</v>
      </c>
      <c r="E237" t="s">
        <v>23</v>
      </c>
      <c r="F237">
        <v>5000</v>
      </c>
      <c r="G237" t="s">
        <v>24</v>
      </c>
      <c r="H237" t="s">
        <v>10</v>
      </c>
      <c r="I237" t="s">
        <v>24</v>
      </c>
      <c r="J237" t="s">
        <v>12</v>
      </c>
      <c r="K237" t="s">
        <v>13</v>
      </c>
      <c r="L237" t="s">
        <v>24</v>
      </c>
      <c r="M237" t="s">
        <v>25</v>
      </c>
      <c r="N237" t="s">
        <v>47</v>
      </c>
      <c r="O237">
        <v>1</v>
      </c>
      <c r="P237">
        <v>1</v>
      </c>
      <c r="Q237">
        <v>1</v>
      </c>
      <c r="R237">
        <v>1</v>
      </c>
    </row>
    <row r="238" spans="1:18">
      <c r="A238">
        <v>235</v>
      </c>
      <c r="B238" t="s">
        <v>26</v>
      </c>
      <c r="C238" t="s">
        <v>37</v>
      </c>
      <c r="D238" t="s">
        <v>34</v>
      </c>
      <c r="E238" t="s">
        <v>24</v>
      </c>
      <c r="F238">
        <v>5000</v>
      </c>
      <c r="G238" t="s">
        <v>9</v>
      </c>
      <c r="H238" t="s">
        <v>10</v>
      </c>
      <c r="I238" t="s">
        <v>24</v>
      </c>
      <c r="J238" t="s">
        <v>24</v>
      </c>
      <c r="K238" t="s">
        <v>13</v>
      </c>
      <c r="L238" t="s">
        <v>24</v>
      </c>
      <c r="M238" t="s">
        <v>25</v>
      </c>
      <c r="N238" t="s">
        <v>47</v>
      </c>
      <c r="O238">
        <v>1</v>
      </c>
      <c r="P238">
        <v>1</v>
      </c>
      <c r="Q238">
        <v>1</v>
      </c>
      <c r="R238">
        <v>1</v>
      </c>
    </row>
    <row r="239" spans="1:18">
      <c r="A239">
        <v>236</v>
      </c>
      <c r="B239" t="s">
        <v>26</v>
      </c>
      <c r="C239" t="s">
        <v>37</v>
      </c>
      <c r="D239" t="s">
        <v>34</v>
      </c>
      <c r="E239" t="s">
        <v>24</v>
      </c>
      <c r="F239">
        <v>3000</v>
      </c>
      <c r="G239" t="s">
        <v>9</v>
      </c>
      <c r="H239" t="s">
        <v>10</v>
      </c>
      <c r="I239" t="s">
        <v>24</v>
      </c>
      <c r="J239" t="s">
        <v>24</v>
      </c>
      <c r="K239" t="s">
        <v>13</v>
      </c>
      <c r="L239" t="s">
        <v>24</v>
      </c>
      <c r="M239" t="s">
        <v>25</v>
      </c>
      <c r="N239" t="s">
        <v>47</v>
      </c>
      <c r="O239">
        <v>1</v>
      </c>
      <c r="P239">
        <v>1</v>
      </c>
      <c r="Q239">
        <v>1</v>
      </c>
      <c r="R239">
        <v>1</v>
      </c>
    </row>
    <row r="240" spans="1:18">
      <c r="A240">
        <v>237</v>
      </c>
      <c r="B240" t="s">
        <v>26</v>
      </c>
      <c r="C240" t="s">
        <v>22</v>
      </c>
      <c r="D240" t="s">
        <v>24</v>
      </c>
      <c r="E240" t="s">
        <v>33</v>
      </c>
      <c r="F240">
        <v>5000</v>
      </c>
      <c r="G240" t="s">
        <v>24</v>
      </c>
      <c r="H240" t="s">
        <v>10</v>
      </c>
      <c r="I240" t="s">
        <v>24</v>
      </c>
      <c r="J240" t="s">
        <v>24</v>
      </c>
      <c r="K240" t="s">
        <v>24</v>
      </c>
      <c r="L240" t="s">
        <v>24</v>
      </c>
      <c r="M240" t="s">
        <v>25</v>
      </c>
      <c r="N240" t="s">
        <v>45</v>
      </c>
      <c r="O240">
        <v>1</v>
      </c>
      <c r="P240">
        <v>1</v>
      </c>
      <c r="Q240">
        <v>1</v>
      </c>
      <c r="R240">
        <v>1</v>
      </c>
    </row>
    <row r="241" spans="1:18">
      <c r="A241">
        <v>238</v>
      </c>
      <c r="B241" t="s">
        <v>26</v>
      </c>
      <c r="C241" t="s">
        <v>22</v>
      </c>
      <c r="D241" t="s">
        <v>24</v>
      </c>
      <c r="E241" t="s">
        <v>23</v>
      </c>
      <c r="F241">
        <v>5000</v>
      </c>
      <c r="G241" t="s">
        <v>24</v>
      </c>
      <c r="H241" t="s">
        <v>10</v>
      </c>
      <c r="I241" t="s">
        <v>11</v>
      </c>
      <c r="J241" t="s">
        <v>12</v>
      </c>
      <c r="K241" t="s">
        <v>24</v>
      </c>
      <c r="L241" t="s">
        <v>24</v>
      </c>
      <c r="M241" t="s">
        <v>36</v>
      </c>
    </row>
    <row r="242" spans="1:18">
      <c r="A242">
        <v>239</v>
      </c>
      <c r="B242" t="s">
        <v>26</v>
      </c>
      <c r="C242" t="s">
        <v>37</v>
      </c>
      <c r="D242" t="s">
        <v>39</v>
      </c>
      <c r="E242" t="s">
        <v>24</v>
      </c>
      <c r="F242">
        <v>3000</v>
      </c>
      <c r="G242" t="s">
        <v>24</v>
      </c>
      <c r="H242" t="s">
        <v>10</v>
      </c>
      <c r="I242" t="s">
        <v>24</v>
      </c>
      <c r="J242" t="s">
        <v>24</v>
      </c>
      <c r="K242" t="s">
        <v>13</v>
      </c>
      <c r="L242" t="s">
        <v>24</v>
      </c>
      <c r="M242" t="s">
        <v>25</v>
      </c>
      <c r="N242" t="s">
        <v>47</v>
      </c>
      <c r="O242">
        <v>1</v>
      </c>
      <c r="P242">
        <v>1</v>
      </c>
      <c r="Q242">
        <v>1</v>
      </c>
      <c r="R242">
        <v>1</v>
      </c>
    </row>
    <row r="243" spans="1:18">
      <c r="A243">
        <v>240</v>
      </c>
      <c r="B243" t="s">
        <v>21</v>
      </c>
      <c r="C243" t="s">
        <v>37</v>
      </c>
      <c r="D243" t="s">
        <v>29</v>
      </c>
      <c r="E243" t="s">
        <v>24</v>
      </c>
      <c r="F243">
        <v>3000</v>
      </c>
      <c r="G243" t="s">
        <v>9</v>
      </c>
      <c r="H243" t="s">
        <v>10</v>
      </c>
      <c r="I243" t="s">
        <v>24</v>
      </c>
      <c r="J243" t="s">
        <v>24</v>
      </c>
      <c r="K243" t="s">
        <v>13</v>
      </c>
      <c r="L243" t="s">
        <v>24</v>
      </c>
      <c r="M243" t="s">
        <v>25</v>
      </c>
      <c r="N243" t="s">
        <v>47</v>
      </c>
      <c r="O243">
        <v>2</v>
      </c>
      <c r="P243">
        <v>2</v>
      </c>
      <c r="Q243">
        <v>2</v>
      </c>
      <c r="R243">
        <v>2</v>
      </c>
    </row>
    <row r="244" spans="1:18">
      <c r="A244">
        <v>241</v>
      </c>
      <c r="B244" t="s">
        <v>26</v>
      </c>
      <c r="C244" t="s">
        <v>22</v>
      </c>
      <c r="D244" t="s">
        <v>24</v>
      </c>
      <c r="E244" t="s">
        <v>32</v>
      </c>
      <c r="F244">
        <v>5000</v>
      </c>
      <c r="G244" t="s">
        <v>24</v>
      </c>
      <c r="H244" t="s">
        <v>10</v>
      </c>
      <c r="I244" t="s">
        <v>24</v>
      </c>
      <c r="J244" t="s">
        <v>24</v>
      </c>
      <c r="K244" t="s">
        <v>13</v>
      </c>
      <c r="L244" t="s">
        <v>24</v>
      </c>
      <c r="M244" t="s">
        <v>25</v>
      </c>
      <c r="N244" t="s">
        <v>45</v>
      </c>
      <c r="O244">
        <v>1</v>
      </c>
      <c r="P244">
        <v>1</v>
      </c>
      <c r="Q244">
        <v>1</v>
      </c>
      <c r="R244">
        <v>1</v>
      </c>
    </row>
    <row r="245" spans="1:18">
      <c r="A245">
        <v>242</v>
      </c>
      <c r="B245" t="s">
        <v>21</v>
      </c>
      <c r="C245" t="s">
        <v>22</v>
      </c>
      <c r="D245" t="s">
        <v>24</v>
      </c>
      <c r="E245" t="s">
        <v>33</v>
      </c>
      <c r="F245">
        <v>5000</v>
      </c>
      <c r="G245" t="s">
        <v>24</v>
      </c>
      <c r="H245" t="s">
        <v>10</v>
      </c>
      <c r="I245" t="s">
        <v>11</v>
      </c>
      <c r="J245" t="s">
        <v>24</v>
      </c>
      <c r="K245" t="s">
        <v>24</v>
      </c>
      <c r="L245" t="s">
        <v>24</v>
      </c>
      <c r="M245" t="s">
        <v>25</v>
      </c>
      <c r="N245" t="s">
        <v>47</v>
      </c>
      <c r="O245">
        <v>1</v>
      </c>
      <c r="P245">
        <v>1</v>
      </c>
      <c r="Q245">
        <v>1</v>
      </c>
      <c r="R245">
        <v>1</v>
      </c>
    </row>
    <row r="246" spans="1:18">
      <c r="A246">
        <v>243</v>
      </c>
      <c r="B246" t="s">
        <v>26</v>
      </c>
      <c r="C246" t="s">
        <v>37</v>
      </c>
      <c r="D246" t="s">
        <v>34</v>
      </c>
      <c r="E246" t="s">
        <v>24</v>
      </c>
      <c r="F246">
        <v>3000</v>
      </c>
      <c r="G246" t="s">
        <v>9</v>
      </c>
      <c r="H246" t="s">
        <v>10</v>
      </c>
      <c r="I246" t="s">
        <v>11</v>
      </c>
      <c r="J246" t="s">
        <v>24</v>
      </c>
      <c r="K246" t="s">
        <v>24</v>
      </c>
      <c r="L246" t="s">
        <v>24</v>
      </c>
      <c r="M246" t="s">
        <v>36</v>
      </c>
    </row>
    <row r="247" spans="1:18">
      <c r="A247">
        <v>244</v>
      </c>
      <c r="B247" t="s">
        <v>21</v>
      </c>
      <c r="C247" t="s">
        <v>37</v>
      </c>
      <c r="D247" t="s">
        <v>39</v>
      </c>
      <c r="E247" t="s">
        <v>24</v>
      </c>
      <c r="F247">
        <v>3000</v>
      </c>
      <c r="G247" t="s">
        <v>9</v>
      </c>
      <c r="H247" t="s">
        <v>10</v>
      </c>
      <c r="I247" t="s">
        <v>11</v>
      </c>
      <c r="J247" t="s">
        <v>24</v>
      </c>
      <c r="K247" t="s">
        <v>24</v>
      </c>
      <c r="L247" t="s">
        <v>24</v>
      </c>
      <c r="M247" t="s">
        <v>25</v>
      </c>
      <c r="N247" t="s">
        <v>47</v>
      </c>
      <c r="O247">
        <v>2</v>
      </c>
      <c r="P247">
        <v>2</v>
      </c>
      <c r="Q247">
        <v>2</v>
      </c>
      <c r="R247">
        <v>2</v>
      </c>
    </row>
    <row r="248" spans="1:18">
      <c r="A248">
        <v>245</v>
      </c>
      <c r="B248" t="s">
        <v>26</v>
      </c>
      <c r="C248" t="s">
        <v>22</v>
      </c>
      <c r="D248" t="s">
        <v>24</v>
      </c>
      <c r="E248" t="s">
        <v>23</v>
      </c>
      <c r="F248">
        <v>5000</v>
      </c>
      <c r="G248" t="s">
        <v>9</v>
      </c>
      <c r="H248" t="s">
        <v>10</v>
      </c>
      <c r="I248" t="s">
        <v>11</v>
      </c>
      <c r="J248" t="s">
        <v>24</v>
      </c>
      <c r="K248" t="s">
        <v>24</v>
      </c>
      <c r="L248" t="s">
        <v>24</v>
      </c>
      <c r="M248" t="s">
        <v>25</v>
      </c>
      <c r="N248" t="s">
        <v>45</v>
      </c>
      <c r="O248">
        <v>1</v>
      </c>
      <c r="P248">
        <v>1</v>
      </c>
      <c r="Q248">
        <v>1</v>
      </c>
      <c r="R248">
        <v>1</v>
      </c>
    </row>
    <row r="249" spans="1:18">
      <c r="A249">
        <v>246</v>
      </c>
      <c r="B249" t="s">
        <v>21</v>
      </c>
      <c r="C249" t="s">
        <v>37</v>
      </c>
      <c r="D249" t="s">
        <v>34</v>
      </c>
      <c r="E249" t="s">
        <v>24</v>
      </c>
      <c r="F249">
        <v>3000</v>
      </c>
      <c r="G249" t="s">
        <v>9</v>
      </c>
      <c r="H249" t="s">
        <v>10</v>
      </c>
      <c r="I249" t="s">
        <v>11</v>
      </c>
      <c r="J249" t="s">
        <v>24</v>
      </c>
      <c r="K249" t="s">
        <v>24</v>
      </c>
      <c r="L249" t="s">
        <v>24</v>
      </c>
      <c r="M249" t="s">
        <v>25</v>
      </c>
      <c r="N249" t="s">
        <v>47</v>
      </c>
      <c r="O249">
        <v>1</v>
      </c>
      <c r="P249">
        <v>1</v>
      </c>
      <c r="Q249">
        <v>1</v>
      </c>
      <c r="R249">
        <v>1</v>
      </c>
    </row>
    <row r="250" spans="1:18">
      <c r="A250">
        <v>247</v>
      </c>
      <c r="B250" t="s">
        <v>26</v>
      </c>
      <c r="C250" t="s">
        <v>22</v>
      </c>
      <c r="D250" t="s">
        <v>24</v>
      </c>
      <c r="E250" t="s">
        <v>23</v>
      </c>
      <c r="F250">
        <v>5000</v>
      </c>
      <c r="G250" t="s">
        <v>24</v>
      </c>
      <c r="H250" t="s">
        <v>10</v>
      </c>
      <c r="I250" t="s">
        <v>11</v>
      </c>
      <c r="J250" t="s">
        <v>12</v>
      </c>
      <c r="K250" t="s">
        <v>24</v>
      </c>
      <c r="L250" t="s">
        <v>24</v>
      </c>
      <c r="M250" t="s">
        <v>25</v>
      </c>
      <c r="N250" t="s">
        <v>45</v>
      </c>
      <c r="O250">
        <v>1</v>
      </c>
      <c r="P250">
        <v>1</v>
      </c>
      <c r="Q250">
        <v>1</v>
      </c>
      <c r="R250">
        <v>1</v>
      </c>
    </row>
    <row r="251" spans="1:18">
      <c r="A251">
        <v>248</v>
      </c>
      <c r="B251" t="s">
        <v>21</v>
      </c>
      <c r="C251" t="s">
        <v>37</v>
      </c>
      <c r="D251" t="s">
        <v>29</v>
      </c>
      <c r="E251" t="s">
        <v>24</v>
      </c>
      <c r="F251">
        <v>3000</v>
      </c>
      <c r="G251" t="s">
        <v>9</v>
      </c>
      <c r="H251" t="s">
        <v>10</v>
      </c>
      <c r="I251" t="s">
        <v>11</v>
      </c>
      <c r="J251" t="s">
        <v>24</v>
      </c>
      <c r="K251" t="s">
        <v>24</v>
      </c>
      <c r="L251" t="s">
        <v>24</v>
      </c>
      <c r="M251" t="s">
        <v>25</v>
      </c>
      <c r="N251" t="s">
        <v>47</v>
      </c>
      <c r="O251">
        <v>1</v>
      </c>
      <c r="P251">
        <v>1</v>
      </c>
      <c r="Q251">
        <v>1</v>
      </c>
      <c r="R251">
        <v>2</v>
      </c>
    </row>
    <row r="252" spans="1:18">
      <c r="A252">
        <v>249</v>
      </c>
      <c r="B252" t="s">
        <v>21</v>
      </c>
      <c r="C252" t="s">
        <v>22</v>
      </c>
      <c r="D252" t="s">
        <v>24</v>
      </c>
      <c r="E252" t="s">
        <v>30</v>
      </c>
      <c r="F252">
        <v>5000</v>
      </c>
      <c r="G252" t="s">
        <v>24</v>
      </c>
      <c r="H252" t="s">
        <v>10</v>
      </c>
      <c r="I252" t="s">
        <v>11</v>
      </c>
      <c r="J252" t="s">
        <v>12</v>
      </c>
      <c r="K252" t="s">
        <v>24</v>
      </c>
      <c r="L252" t="s">
        <v>24</v>
      </c>
      <c r="M252" t="s">
        <v>25</v>
      </c>
      <c r="N252" t="s">
        <v>47</v>
      </c>
      <c r="O252">
        <v>1</v>
      </c>
      <c r="P252">
        <v>1</v>
      </c>
      <c r="Q252">
        <v>1</v>
      </c>
      <c r="R252">
        <v>1</v>
      </c>
    </row>
    <row r="253" spans="1:18">
      <c r="A253">
        <v>250</v>
      </c>
      <c r="B253" t="s">
        <v>26</v>
      </c>
      <c r="C253" t="s">
        <v>22</v>
      </c>
      <c r="D253" t="s">
        <v>24</v>
      </c>
      <c r="E253" t="s">
        <v>31</v>
      </c>
      <c r="F253">
        <v>5000</v>
      </c>
      <c r="G253" t="s">
        <v>24</v>
      </c>
      <c r="H253" t="s">
        <v>10</v>
      </c>
      <c r="I253" t="s">
        <v>11</v>
      </c>
      <c r="J253" t="s">
        <v>12</v>
      </c>
      <c r="K253" t="s">
        <v>24</v>
      </c>
      <c r="L253" t="s">
        <v>24</v>
      </c>
      <c r="M253" t="s">
        <v>25</v>
      </c>
      <c r="N253" t="s">
        <v>45</v>
      </c>
      <c r="O253">
        <v>1</v>
      </c>
      <c r="P253">
        <v>1</v>
      </c>
      <c r="Q253">
        <v>1</v>
      </c>
      <c r="R253">
        <v>1</v>
      </c>
    </row>
    <row r="254" spans="1:18">
      <c r="A254">
        <v>251</v>
      </c>
      <c r="B254" t="s">
        <v>26</v>
      </c>
      <c r="C254" t="s">
        <v>37</v>
      </c>
      <c r="D254" t="s">
        <v>34</v>
      </c>
      <c r="E254" t="s">
        <v>24</v>
      </c>
      <c r="F254">
        <v>3000</v>
      </c>
      <c r="G254" t="s">
        <v>9</v>
      </c>
      <c r="H254" t="s">
        <v>10</v>
      </c>
      <c r="I254" t="s">
        <v>11</v>
      </c>
      <c r="J254" t="s">
        <v>24</v>
      </c>
      <c r="K254" t="s">
        <v>24</v>
      </c>
      <c r="L254" t="s">
        <v>24</v>
      </c>
      <c r="M254" t="s">
        <v>25</v>
      </c>
      <c r="N254" t="s">
        <v>47</v>
      </c>
      <c r="O254">
        <v>1</v>
      </c>
      <c r="P254">
        <v>1</v>
      </c>
      <c r="Q254">
        <v>1</v>
      </c>
      <c r="R254">
        <v>1</v>
      </c>
    </row>
    <row r="255" spans="1:18">
      <c r="A255">
        <v>252</v>
      </c>
      <c r="B255" t="s">
        <v>21</v>
      </c>
      <c r="C255" t="s">
        <v>28</v>
      </c>
      <c r="D255" t="s">
        <v>34</v>
      </c>
      <c r="E255" t="s">
        <v>23</v>
      </c>
      <c r="F255">
        <v>5000</v>
      </c>
      <c r="G255" t="s">
        <v>24</v>
      </c>
      <c r="H255" t="s">
        <v>10</v>
      </c>
      <c r="I255" t="s">
        <v>11</v>
      </c>
      <c r="J255" t="s">
        <v>24</v>
      </c>
      <c r="K255" t="s">
        <v>13</v>
      </c>
      <c r="L255" t="s">
        <v>24</v>
      </c>
      <c r="M255" t="s">
        <v>25</v>
      </c>
      <c r="N255" t="s">
        <v>45</v>
      </c>
      <c r="O255">
        <v>1</v>
      </c>
      <c r="P255">
        <v>1</v>
      </c>
      <c r="Q255">
        <v>1</v>
      </c>
      <c r="R255">
        <v>2</v>
      </c>
    </row>
    <row r="256" spans="1:18">
      <c r="A256">
        <v>253</v>
      </c>
      <c r="B256" t="s">
        <v>26</v>
      </c>
      <c r="C256" t="s">
        <v>37</v>
      </c>
      <c r="D256" t="s">
        <v>39</v>
      </c>
      <c r="E256" t="s">
        <v>24</v>
      </c>
      <c r="F256">
        <v>3000</v>
      </c>
      <c r="G256" t="s">
        <v>9</v>
      </c>
      <c r="H256" t="s">
        <v>10</v>
      </c>
      <c r="I256" t="s">
        <v>11</v>
      </c>
      <c r="J256" t="s">
        <v>24</v>
      </c>
      <c r="K256" t="s">
        <v>24</v>
      </c>
      <c r="L256" t="s">
        <v>24</v>
      </c>
      <c r="M256" t="s">
        <v>25</v>
      </c>
      <c r="N256" t="s">
        <v>47</v>
      </c>
      <c r="O256">
        <v>1</v>
      </c>
      <c r="P256">
        <v>1</v>
      </c>
      <c r="Q256">
        <v>1</v>
      </c>
      <c r="R256">
        <v>1</v>
      </c>
    </row>
    <row r="257" spans="1:18">
      <c r="A257">
        <v>254</v>
      </c>
      <c r="B257" t="s">
        <v>26</v>
      </c>
      <c r="C257" t="s">
        <v>22</v>
      </c>
      <c r="D257" t="s">
        <v>24</v>
      </c>
      <c r="E257" t="s">
        <v>30</v>
      </c>
      <c r="F257">
        <v>6000</v>
      </c>
      <c r="G257" t="s">
        <v>24</v>
      </c>
      <c r="H257" t="s">
        <v>10</v>
      </c>
      <c r="I257" t="s">
        <v>11</v>
      </c>
      <c r="J257" t="s">
        <v>24</v>
      </c>
      <c r="K257" t="s">
        <v>13</v>
      </c>
      <c r="L257" t="s">
        <v>24</v>
      </c>
      <c r="M257" t="s">
        <v>25</v>
      </c>
      <c r="N257" t="s">
        <v>45</v>
      </c>
      <c r="O257">
        <v>2</v>
      </c>
      <c r="P257">
        <v>2</v>
      </c>
      <c r="Q257">
        <v>2</v>
      </c>
      <c r="R257">
        <v>2</v>
      </c>
    </row>
    <row r="258" spans="1:18">
      <c r="A258">
        <v>255</v>
      </c>
      <c r="B258" t="s">
        <v>26</v>
      </c>
      <c r="C258" t="s">
        <v>22</v>
      </c>
      <c r="D258" t="s">
        <v>24</v>
      </c>
      <c r="E258" t="s">
        <v>31</v>
      </c>
      <c r="F258">
        <v>5000</v>
      </c>
      <c r="G258" t="s">
        <v>24</v>
      </c>
      <c r="H258" t="s">
        <v>10</v>
      </c>
      <c r="I258" t="s">
        <v>11</v>
      </c>
      <c r="J258" t="s">
        <v>12</v>
      </c>
      <c r="K258" t="s">
        <v>24</v>
      </c>
      <c r="L258" t="s">
        <v>24</v>
      </c>
      <c r="M258" t="s">
        <v>25</v>
      </c>
      <c r="N258" t="s">
        <v>47</v>
      </c>
      <c r="O258">
        <v>1</v>
      </c>
      <c r="P258">
        <v>1</v>
      </c>
      <c r="Q258">
        <v>1</v>
      </c>
      <c r="R258">
        <v>1</v>
      </c>
    </row>
    <row r="259" spans="1:18">
      <c r="A259">
        <v>256</v>
      </c>
      <c r="B259" t="s">
        <v>26</v>
      </c>
      <c r="C259" t="s">
        <v>37</v>
      </c>
      <c r="D259" t="s">
        <v>38</v>
      </c>
      <c r="E259" t="s">
        <v>24</v>
      </c>
      <c r="F259">
        <v>3000</v>
      </c>
      <c r="G259" t="s">
        <v>9</v>
      </c>
      <c r="H259" t="s">
        <v>10</v>
      </c>
      <c r="I259" t="s">
        <v>11</v>
      </c>
      <c r="J259" t="s">
        <v>24</v>
      </c>
      <c r="K259" t="s">
        <v>24</v>
      </c>
      <c r="L259" t="s">
        <v>24</v>
      </c>
      <c r="M259" t="s">
        <v>25</v>
      </c>
      <c r="N259" t="s">
        <v>45</v>
      </c>
      <c r="O259">
        <v>1</v>
      </c>
      <c r="P259">
        <v>1</v>
      </c>
      <c r="Q259">
        <v>1</v>
      </c>
      <c r="R259">
        <v>1</v>
      </c>
    </row>
    <row r="260" spans="1:18">
      <c r="A260">
        <v>257</v>
      </c>
      <c r="B260" t="s">
        <v>21</v>
      </c>
      <c r="C260" t="s">
        <v>37</v>
      </c>
      <c r="D260" t="s">
        <v>29</v>
      </c>
      <c r="E260" t="s">
        <v>24</v>
      </c>
      <c r="F260">
        <v>4000</v>
      </c>
      <c r="G260" t="s">
        <v>24</v>
      </c>
      <c r="H260" t="s">
        <v>10</v>
      </c>
      <c r="I260" t="s">
        <v>11</v>
      </c>
      <c r="J260" t="s">
        <v>24</v>
      </c>
      <c r="K260" t="s">
        <v>13</v>
      </c>
      <c r="L260" t="s">
        <v>24</v>
      </c>
      <c r="M260" t="s">
        <v>25</v>
      </c>
      <c r="N260" t="s">
        <v>47</v>
      </c>
      <c r="O260">
        <v>1</v>
      </c>
      <c r="P260">
        <v>1</v>
      </c>
      <c r="Q260">
        <v>1</v>
      </c>
      <c r="R260">
        <v>1</v>
      </c>
    </row>
    <row r="261" spans="1:18">
      <c r="A261">
        <v>258</v>
      </c>
      <c r="B261" t="s">
        <v>26</v>
      </c>
      <c r="C261" t="s">
        <v>22</v>
      </c>
      <c r="D261" t="s">
        <v>24</v>
      </c>
      <c r="E261" t="s">
        <v>30</v>
      </c>
      <c r="F261">
        <v>5000</v>
      </c>
      <c r="G261" t="s">
        <v>24</v>
      </c>
      <c r="H261" t="s">
        <v>10</v>
      </c>
      <c r="I261" t="s">
        <v>24</v>
      </c>
      <c r="J261" t="s">
        <v>12</v>
      </c>
      <c r="K261" t="s">
        <v>13</v>
      </c>
      <c r="L261" t="s">
        <v>24</v>
      </c>
      <c r="M261" t="s">
        <v>25</v>
      </c>
      <c r="N261" t="s">
        <v>45</v>
      </c>
      <c r="O261">
        <v>1</v>
      </c>
      <c r="P261">
        <v>1</v>
      </c>
      <c r="Q261">
        <v>1</v>
      </c>
      <c r="R261">
        <v>1</v>
      </c>
    </row>
    <row r="262" spans="1:18">
      <c r="A262">
        <v>259</v>
      </c>
      <c r="B262" t="s">
        <v>21</v>
      </c>
      <c r="C262" t="s">
        <v>37</v>
      </c>
      <c r="D262" t="s">
        <v>34</v>
      </c>
      <c r="E262" t="s">
        <v>24</v>
      </c>
      <c r="F262">
        <v>4000</v>
      </c>
      <c r="G262" t="s">
        <v>24</v>
      </c>
      <c r="H262" t="s">
        <v>10</v>
      </c>
      <c r="I262" t="s">
        <v>24</v>
      </c>
      <c r="J262" t="s">
        <v>12</v>
      </c>
      <c r="K262" t="s">
        <v>13</v>
      </c>
      <c r="L262" t="s">
        <v>24</v>
      </c>
      <c r="M262" t="s">
        <v>25</v>
      </c>
      <c r="N262" t="s">
        <v>47</v>
      </c>
      <c r="O262">
        <v>1</v>
      </c>
      <c r="P262">
        <v>1</v>
      </c>
      <c r="Q262">
        <v>1</v>
      </c>
      <c r="R262">
        <v>1</v>
      </c>
    </row>
    <row r="263" spans="1:18">
      <c r="A263">
        <v>260</v>
      </c>
      <c r="B263" t="s">
        <v>26</v>
      </c>
      <c r="C263" t="s">
        <v>22</v>
      </c>
      <c r="D263" t="s">
        <v>24</v>
      </c>
      <c r="E263" t="s">
        <v>31</v>
      </c>
      <c r="F263">
        <v>6000</v>
      </c>
      <c r="G263" t="s">
        <v>24</v>
      </c>
      <c r="H263" t="s">
        <v>10</v>
      </c>
      <c r="I263" t="s">
        <v>11</v>
      </c>
      <c r="J263" t="s">
        <v>12</v>
      </c>
      <c r="K263" t="s">
        <v>24</v>
      </c>
      <c r="L263" t="s">
        <v>24</v>
      </c>
      <c r="M263" t="s">
        <v>36</v>
      </c>
    </row>
    <row r="264" spans="1:18">
      <c r="A264">
        <v>261</v>
      </c>
      <c r="B264" t="s">
        <v>26</v>
      </c>
      <c r="C264" t="s">
        <v>37</v>
      </c>
      <c r="D264" t="s">
        <v>39</v>
      </c>
      <c r="E264" t="s">
        <v>24</v>
      </c>
      <c r="F264">
        <v>3000</v>
      </c>
      <c r="G264" t="s">
        <v>9</v>
      </c>
      <c r="H264" t="s">
        <v>24</v>
      </c>
      <c r="I264" t="s">
        <v>11</v>
      </c>
      <c r="J264" t="s">
        <v>12</v>
      </c>
      <c r="K264" t="s">
        <v>24</v>
      </c>
      <c r="L264" t="s">
        <v>24</v>
      </c>
      <c r="M264" t="s">
        <v>25</v>
      </c>
      <c r="N264" t="s">
        <v>47</v>
      </c>
      <c r="O264">
        <v>1</v>
      </c>
      <c r="P264">
        <v>1</v>
      </c>
      <c r="Q264">
        <v>2</v>
      </c>
      <c r="R264">
        <v>1</v>
      </c>
    </row>
    <row r="265" spans="1:18">
      <c r="A265">
        <v>262</v>
      </c>
      <c r="B265" t="s">
        <v>21</v>
      </c>
      <c r="C265" t="s">
        <v>22</v>
      </c>
      <c r="D265" t="s">
        <v>24</v>
      </c>
      <c r="E265" t="s">
        <v>27</v>
      </c>
      <c r="F265">
        <v>5000</v>
      </c>
      <c r="G265" t="s">
        <v>24</v>
      </c>
      <c r="H265" t="s">
        <v>10</v>
      </c>
      <c r="I265" t="s">
        <v>11</v>
      </c>
      <c r="J265" t="s">
        <v>12</v>
      </c>
      <c r="K265" t="s">
        <v>24</v>
      </c>
      <c r="L265" t="s">
        <v>24</v>
      </c>
      <c r="M265" t="s">
        <v>25</v>
      </c>
      <c r="N265" t="s">
        <v>45</v>
      </c>
      <c r="O265">
        <v>1</v>
      </c>
      <c r="P265">
        <v>1</v>
      </c>
      <c r="Q265">
        <v>1</v>
      </c>
      <c r="R265">
        <v>1</v>
      </c>
    </row>
    <row r="266" spans="1:18">
      <c r="A266">
        <v>263</v>
      </c>
      <c r="B266" t="s">
        <v>26</v>
      </c>
      <c r="C266" t="s">
        <v>37</v>
      </c>
      <c r="D266" t="s">
        <v>39</v>
      </c>
      <c r="E266" t="s">
        <v>24</v>
      </c>
      <c r="F266">
        <v>3000</v>
      </c>
      <c r="G266" t="s">
        <v>9</v>
      </c>
      <c r="H266" t="s">
        <v>24</v>
      </c>
      <c r="I266" t="s">
        <v>11</v>
      </c>
      <c r="J266" t="s">
        <v>24</v>
      </c>
      <c r="K266" t="s">
        <v>13</v>
      </c>
      <c r="L266" t="s">
        <v>24</v>
      </c>
      <c r="M266" t="s">
        <v>36</v>
      </c>
    </row>
    <row r="267" spans="1:18">
      <c r="A267">
        <v>264</v>
      </c>
      <c r="B267" t="s">
        <v>21</v>
      </c>
      <c r="C267" t="s">
        <v>37</v>
      </c>
      <c r="D267" t="s">
        <v>34</v>
      </c>
      <c r="E267" t="s">
        <v>24</v>
      </c>
      <c r="F267">
        <v>3000</v>
      </c>
      <c r="G267" t="s">
        <v>9</v>
      </c>
      <c r="H267" t="s">
        <v>24</v>
      </c>
      <c r="I267" t="s">
        <v>11</v>
      </c>
      <c r="J267" t="s">
        <v>24</v>
      </c>
      <c r="K267" t="s">
        <v>24</v>
      </c>
      <c r="L267" t="s">
        <v>24</v>
      </c>
      <c r="M267" t="s">
        <v>25</v>
      </c>
      <c r="N267" t="s">
        <v>45</v>
      </c>
      <c r="O267">
        <v>2</v>
      </c>
      <c r="P267">
        <v>1</v>
      </c>
      <c r="Q267">
        <v>1</v>
      </c>
      <c r="R267">
        <v>2</v>
      </c>
    </row>
    <row r="268" spans="1:18">
      <c r="A268">
        <v>265</v>
      </c>
      <c r="B268" t="s">
        <v>26</v>
      </c>
      <c r="C268" t="s">
        <v>37</v>
      </c>
      <c r="D268" t="s">
        <v>34</v>
      </c>
      <c r="E268" t="s">
        <v>24</v>
      </c>
      <c r="F268">
        <v>4000</v>
      </c>
      <c r="G268" t="s">
        <v>9</v>
      </c>
      <c r="H268" t="s">
        <v>10</v>
      </c>
      <c r="I268" t="s">
        <v>11</v>
      </c>
      <c r="J268" t="s">
        <v>24</v>
      </c>
      <c r="K268" t="s">
        <v>24</v>
      </c>
      <c r="L268" t="s">
        <v>24</v>
      </c>
      <c r="M268" t="s">
        <v>36</v>
      </c>
    </row>
    <row r="269" spans="1:18">
      <c r="A269">
        <v>266</v>
      </c>
      <c r="B269" t="s">
        <v>21</v>
      </c>
      <c r="C269" t="s">
        <v>22</v>
      </c>
      <c r="D269" t="s">
        <v>24</v>
      </c>
      <c r="E269" t="s">
        <v>30</v>
      </c>
      <c r="F269">
        <v>5000</v>
      </c>
      <c r="G269" t="s">
        <v>24</v>
      </c>
      <c r="H269" t="s">
        <v>10</v>
      </c>
      <c r="I269" t="s">
        <v>11</v>
      </c>
      <c r="J269" t="s">
        <v>12</v>
      </c>
      <c r="K269" t="s">
        <v>24</v>
      </c>
      <c r="L269" t="s">
        <v>24</v>
      </c>
      <c r="M269" t="s">
        <v>25</v>
      </c>
      <c r="N269" t="s">
        <v>45</v>
      </c>
      <c r="O269">
        <v>1</v>
      </c>
      <c r="P269">
        <v>2</v>
      </c>
      <c r="Q269">
        <v>2</v>
      </c>
      <c r="R269">
        <v>2</v>
      </c>
    </row>
    <row r="270" spans="1:18">
      <c r="A270">
        <v>267</v>
      </c>
      <c r="B270" t="s">
        <v>26</v>
      </c>
      <c r="C270" t="s">
        <v>37</v>
      </c>
      <c r="D270" t="s">
        <v>34</v>
      </c>
      <c r="E270" t="s">
        <v>24</v>
      </c>
      <c r="F270">
        <v>4000</v>
      </c>
      <c r="G270" t="s">
        <v>9</v>
      </c>
      <c r="H270" t="s">
        <v>10</v>
      </c>
      <c r="I270" t="s">
        <v>11</v>
      </c>
      <c r="J270" t="s">
        <v>24</v>
      </c>
      <c r="K270" t="s">
        <v>24</v>
      </c>
      <c r="L270" t="s">
        <v>24</v>
      </c>
      <c r="M270" t="s">
        <v>25</v>
      </c>
      <c r="N270" t="s">
        <v>45</v>
      </c>
      <c r="O270">
        <v>1</v>
      </c>
      <c r="P270">
        <v>1</v>
      </c>
      <c r="Q270">
        <v>2</v>
      </c>
      <c r="R270">
        <v>2</v>
      </c>
    </row>
    <row r="271" spans="1:18">
      <c r="A271">
        <v>268</v>
      </c>
      <c r="B271" t="s">
        <v>21</v>
      </c>
      <c r="C271" t="s">
        <v>37</v>
      </c>
      <c r="D271" t="s">
        <v>39</v>
      </c>
      <c r="E271" t="s">
        <v>24</v>
      </c>
      <c r="F271">
        <v>4000</v>
      </c>
      <c r="G271" t="s">
        <v>9</v>
      </c>
      <c r="H271" t="s">
        <v>10</v>
      </c>
      <c r="I271" t="s">
        <v>24</v>
      </c>
      <c r="J271" t="s">
        <v>12</v>
      </c>
      <c r="K271" t="s">
        <v>24</v>
      </c>
      <c r="L271" t="s">
        <v>24</v>
      </c>
      <c r="M271" t="s">
        <v>25</v>
      </c>
      <c r="N271" t="s">
        <v>47</v>
      </c>
      <c r="O271">
        <v>2</v>
      </c>
      <c r="P271">
        <v>1</v>
      </c>
      <c r="Q271">
        <v>2</v>
      </c>
      <c r="R271">
        <v>2</v>
      </c>
    </row>
    <row r="272" spans="1:18">
      <c r="A272">
        <v>269</v>
      </c>
      <c r="B272" t="s">
        <v>26</v>
      </c>
      <c r="C272" t="s">
        <v>22</v>
      </c>
      <c r="D272" t="s">
        <v>24</v>
      </c>
      <c r="E272" t="s">
        <v>23</v>
      </c>
      <c r="F272">
        <v>6000</v>
      </c>
      <c r="G272" t="s">
        <v>9</v>
      </c>
      <c r="H272" t="s">
        <v>10</v>
      </c>
      <c r="I272" t="s">
        <v>11</v>
      </c>
      <c r="J272" t="s">
        <v>24</v>
      </c>
      <c r="K272" t="s">
        <v>24</v>
      </c>
      <c r="L272" t="s">
        <v>24</v>
      </c>
      <c r="M272" t="s">
        <v>36</v>
      </c>
    </row>
    <row r="273" spans="1:18">
      <c r="A273">
        <v>270</v>
      </c>
      <c r="B273" t="s">
        <v>26</v>
      </c>
      <c r="C273" t="s">
        <v>22</v>
      </c>
      <c r="D273" t="s">
        <v>24</v>
      </c>
      <c r="E273" t="s">
        <v>33</v>
      </c>
      <c r="F273">
        <v>5000</v>
      </c>
      <c r="G273" t="s">
        <v>24</v>
      </c>
      <c r="H273" t="s">
        <v>10</v>
      </c>
      <c r="I273" t="s">
        <v>24</v>
      </c>
      <c r="J273" t="s">
        <v>24</v>
      </c>
      <c r="K273" t="s">
        <v>24</v>
      </c>
      <c r="L273" t="s">
        <v>24</v>
      </c>
      <c r="M273" t="s">
        <v>25</v>
      </c>
      <c r="N273" t="s">
        <v>45</v>
      </c>
      <c r="O273">
        <v>1</v>
      </c>
      <c r="P273">
        <v>1</v>
      </c>
      <c r="Q273">
        <v>1</v>
      </c>
      <c r="R273">
        <v>1</v>
      </c>
    </row>
    <row r="274" spans="1:18">
      <c r="A274">
        <v>271</v>
      </c>
      <c r="B274" t="s">
        <v>21</v>
      </c>
      <c r="C274" t="s">
        <v>22</v>
      </c>
      <c r="D274" t="s">
        <v>24</v>
      </c>
      <c r="E274" t="s">
        <v>23</v>
      </c>
      <c r="F274">
        <v>5000</v>
      </c>
      <c r="G274" t="s">
        <v>24</v>
      </c>
      <c r="H274" t="s">
        <v>10</v>
      </c>
      <c r="I274" t="s">
        <v>11</v>
      </c>
      <c r="J274" t="s">
        <v>12</v>
      </c>
      <c r="K274" t="s">
        <v>24</v>
      </c>
      <c r="L274" t="s">
        <v>24</v>
      </c>
      <c r="M274" t="s">
        <v>36</v>
      </c>
    </row>
    <row r="275" spans="1:18">
      <c r="A275">
        <v>272</v>
      </c>
      <c r="B275" t="s">
        <v>26</v>
      </c>
      <c r="C275" t="s">
        <v>37</v>
      </c>
      <c r="D275" t="s">
        <v>34</v>
      </c>
      <c r="E275" t="s">
        <v>24</v>
      </c>
      <c r="F275">
        <v>4000</v>
      </c>
      <c r="G275" t="s">
        <v>9</v>
      </c>
      <c r="H275" t="s">
        <v>10</v>
      </c>
      <c r="I275" t="s">
        <v>24</v>
      </c>
      <c r="J275" t="s">
        <v>12</v>
      </c>
      <c r="K275" t="s">
        <v>24</v>
      </c>
      <c r="L275" t="s">
        <v>24</v>
      </c>
      <c r="M275" t="s">
        <v>25</v>
      </c>
      <c r="N275" t="s">
        <v>45</v>
      </c>
      <c r="O275">
        <v>1</v>
      </c>
      <c r="P275">
        <v>1</v>
      </c>
      <c r="Q275">
        <v>2</v>
      </c>
      <c r="R275">
        <v>2</v>
      </c>
    </row>
    <row r="276" spans="1:18">
      <c r="A276">
        <v>273</v>
      </c>
      <c r="B276" t="s">
        <v>26</v>
      </c>
      <c r="C276" t="s">
        <v>37</v>
      </c>
      <c r="D276" t="s">
        <v>29</v>
      </c>
      <c r="E276" t="s">
        <v>24</v>
      </c>
      <c r="F276">
        <v>3000</v>
      </c>
      <c r="G276" t="s">
        <v>9</v>
      </c>
      <c r="H276" t="s">
        <v>10</v>
      </c>
      <c r="I276" t="s">
        <v>24</v>
      </c>
      <c r="J276" t="s">
        <v>24</v>
      </c>
      <c r="K276" t="s">
        <v>24</v>
      </c>
      <c r="L276" t="s">
        <v>24</v>
      </c>
      <c r="M276" t="s">
        <v>25</v>
      </c>
      <c r="N276" t="s">
        <v>45</v>
      </c>
      <c r="O276">
        <v>1</v>
      </c>
      <c r="P276">
        <v>1</v>
      </c>
      <c r="Q276">
        <v>1</v>
      </c>
      <c r="R276">
        <v>2</v>
      </c>
    </row>
    <row r="277" spans="1:18">
      <c r="A277">
        <v>274</v>
      </c>
      <c r="B277" t="s">
        <v>26</v>
      </c>
      <c r="C277" t="s">
        <v>37</v>
      </c>
      <c r="D277" t="s">
        <v>34</v>
      </c>
      <c r="E277" t="s">
        <v>24</v>
      </c>
      <c r="F277">
        <v>4000</v>
      </c>
      <c r="G277" t="s">
        <v>24</v>
      </c>
      <c r="H277" t="s">
        <v>10</v>
      </c>
      <c r="I277" t="s">
        <v>24</v>
      </c>
      <c r="J277" t="s">
        <v>24</v>
      </c>
      <c r="K277" t="s">
        <v>24</v>
      </c>
      <c r="L277" t="s">
        <v>24</v>
      </c>
      <c r="M277" t="s">
        <v>25</v>
      </c>
      <c r="N277" t="s">
        <v>47</v>
      </c>
      <c r="O277">
        <v>1</v>
      </c>
      <c r="P277">
        <v>1</v>
      </c>
      <c r="Q277">
        <v>2</v>
      </c>
      <c r="R277">
        <v>2</v>
      </c>
    </row>
    <row r="278" spans="1:18">
      <c r="A278">
        <v>275</v>
      </c>
      <c r="B278" t="s">
        <v>26</v>
      </c>
      <c r="C278" t="s">
        <v>37</v>
      </c>
      <c r="D278" t="s">
        <v>34</v>
      </c>
      <c r="E278" t="s">
        <v>24</v>
      </c>
      <c r="F278">
        <v>3000</v>
      </c>
      <c r="G278" t="s">
        <v>9</v>
      </c>
      <c r="H278" t="s">
        <v>24</v>
      </c>
      <c r="I278" t="s">
        <v>11</v>
      </c>
      <c r="J278" t="s">
        <v>24</v>
      </c>
      <c r="K278" t="s">
        <v>24</v>
      </c>
      <c r="L278" t="s">
        <v>24</v>
      </c>
      <c r="M278" t="s">
        <v>25</v>
      </c>
      <c r="N278" t="s">
        <v>47</v>
      </c>
      <c r="O278">
        <v>1</v>
      </c>
      <c r="P278">
        <v>1</v>
      </c>
      <c r="Q278">
        <v>1</v>
      </c>
      <c r="R278">
        <v>1</v>
      </c>
    </row>
    <row r="279" spans="1:18">
      <c r="A279">
        <v>276</v>
      </c>
      <c r="B279" t="s">
        <v>26</v>
      </c>
      <c r="C279" t="s">
        <v>22</v>
      </c>
      <c r="D279" t="s">
        <v>24</v>
      </c>
      <c r="E279" t="s">
        <v>31</v>
      </c>
      <c r="F279">
        <v>5000</v>
      </c>
      <c r="G279" t="s">
        <v>24</v>
      </c>
      <c r="H279" t="s">
        <v>10</v>
      </c>
      <c r="I279" t="s">
        <v>11</v>
      </c>
      <c r="J279" t="s">
        <v>12</v>
      </c>
      <c r="K279" t="s">
        <v>24</v>
      </c>
      <c r="L279" t="s">
        <v>24</v>
      </c>
      <c r="M279" t="s">
        <v>25</v>
      </c>
      <c r="N279" t="s">
        <v>45</v>
      </c>
      <c r="O279">
        <v>1</v>
      </c>
      <c r="P279">
        <v>1</v>
      </c>
      <c r="Q279">
        <v>2</v>
      </c>
      <c r="R279">
        <v>2</v>
      </c>
    </row>
    <row r="280" spans="1:18">
      <c r="A280">
        <v>277</v>
      </c>
      <c r="B280" t="s">
        <v>21</v>
      </c>
      <c r="C280" t="s">
        <v>37</v>
      </c>
      <c r="D280" t="s">
        <v>34</v>
      </c>
      <c r="E280" t="s">
        <v>24</v>
      </c>
      <c r="F280">
        <v>3000</v>
      </c>
      <c r="G280" t="s">
        <v>9</v>
      </c>
      <c r="H280" t="s">
        <v>10</v>
      </c>
      <c r="I280" t="s">
        <v>11</v>
      </c>
      <c r="J280" t="s">
        <v>24</v>
      </c>
      <c r="K280" t="s">
        <v>24</v>
      </c>
      <c r="L280" t="s">
        <v>24</v>
      </c>
      <c r="M280" t="s">
        <v>25</v>
      </c>
      <c r="N280" t="s">
        <v>47</v>
      </c>
      <c r="O280">
        <v>2</v>
      </c>
      <c r="P280">
        <v>1</v>
      </c>
      <c r="Q280">
        <v>2</v>
      </c>
      <c r="R280">
        <v>1</v>
      </c>
    </row>
    <row r="281" spans="1:18">
      <c r="A281">
        <v>278</v>
      </c>
      <c r="B281" t="s">
        <v>26</v>
      </c>
      <c r="C281" t="s">
        <v>37</v>
      </c>
      <c r="D281" t="s">
        <v>34</v>
      </c>
      <c r="E281" t="s">
        <v>24</v>
      </c>
      <c r="F281">
        <v>3000</v>
      </c>
      <c r="G281" t="s">
        <v>9</v>
      </c>
      <c r="H281" t="s">
        <v>24</v>
      </c>
      <c r="I281" t="s">
        <v>11</v>
      </c>
      <c r="J281" t="s">
        <v>24</v>
      </c>
      <c r="K281" t="s">
        <v>13</v>
      </c>
      <c r="L281" t="s">
        <v>24</v>
      </c>
      <c r="M281" t="s">
        <v>36</v>
      </c>
    </row>
    <row r="282" spans="1:18">
      <c r="A282">
        <v>279</v>
      </c>
      <c r="B282" t="s">
        <v>26</v>
      </c>
      <c r="C282" t="s">
        <v>37</v>
      </c>
      <c r="D282" t="s">
        <v>38</v>
      </c>
      <c r="E282" t="s">
        <v>24</v>
      </c>
      <c r="F282">
        <v>3000</v>
      </c>
      <c r="G282" t="s">
        <v>9</v>
      </c>
      <c r="H282" t="s">
        <v>24</v>
      </c>
      <c r="I282" t="s">
        <v>24</v>
      </c>
      <c r="J282" t="s">
        <v>24</v>
      </c>
      <c r="K282" t="s">
        <v>13</v>
      </c>
      <c r="L282" t="s">
        <v>24</v>
      </c>
      <c r="M282" t="s">
        <v>25</v>
      </c>
      <c r="N282" t="s">
        <v>47</v>
      </c>
      <c r="O282">
        <v>2</v>
      </c>
      <c r="P282">
        <v>1</v>
      </c>
      <c r="Q282">
        <v>2</v>
      </c>
      <c r="R282">
        <v>2</v>
      </c>
    </row>
    <row r="283" spans="1:18">
      <c r="A283">
        <v>280</v>
      </c>
      <c r="B283" t="s">
        <v>21</v>
      </c>
      <c r="C283" t="s">
        <v>37</v>
      </c>
      <c r="D283" t="s">
        <v>29</v>
      </c>
      <c r="E283" t="s">
        <v>24</v>
      </c>
      <c r="F283">
        <v>4000</v>
      </c>
      <c r="G283" t="s">
        <v>9</v>
      </c>
      <c r="H283" t="s">
        <v>10</v>
      </c>
      <c r="I283" t="s">
        <v>11</v>
      </c>
      <c r="J283" t="s">
        <v>24</v>
      </c>
      <c r="K283" t="s">
        <v>24</v>
      </c>
      <c r="L283" t="s">
        <v>24</v>
      </c>
      <c r="M283" t="s">
        <v>25</v>
      </c>
      <c r="N283" t="s">
        <v>45</v>
      </c>
      <c r="O283">
        <v>2</v>
      </c>
      <c r="P283">
        <v>1</v>
      </c>
      <c r="Q283">
        <v>2</v>
      </c>
      <c r="R283">
        <v>2</v>
      </c>
    </row>
    <row r="284" spans="1:18">
      <c r="A284">
        <v>281</v>
      </c>
      <c r="B284" t="s">
        <v>26</v>
      </c>
      <c r="C284" t="s">
        <v>37</v>
      </c>
      <c r="D284" t="s">
        <v>34</v>
      </c>
      <c r="E284" t="s">
        <v>24</v>
      </c>
      <c r="F284">
        <v>3000</v>
      </c>
      <c r="G284" t="s">
        <v>9</v>
      </c>
      <c r="H284" t="s">
        <v>10</v>
      </c>
      <c r="I284" t="s">
        <v>11</v>
      </c>
      <c r="J284" t="s">
        <v>24</v>
      </c>
      <c r="K284" t="s">
        <v>24</v>
      </c>
      <c r="L284" t="s">
        <v>24</v>
      </c>
      <c r="M284" t="s">
        <v>25</v>
      </c>
      <c r="N284" t="s">
        <v>47</v>
      </c>
      <c r="O284">
        <v>1</v>
      </c>
      <c r="P284">
        <v>1</v>
      </c>
      <c r="Q284">
        <v>1</v>
      </c>
      <c r="R284">
        <v>1</v>
      </c>
    </row>
    <row r="285" spans="1:18">
      <c r="A285">
        <v>282</v>
      </c>
      <c r="B285" t="s">
        <v>26</v>
      </c>
      <c r="C285" t="s">
        <v>37</v>
      </c>
      <c r="D285" t="s">
        <v>39</v>
      </c>
      <c r="E285" t="s">
        <v>24</v>
      </c>
      <c r="F285">
        <v>3000</v>
      </c>
      <c r="G285" t="s">
        <v>9</v>
      </c>
      <c r="H285" t="s">
        <v>24</v>
      </c>
      <c r="I285" t="s">
        <v>24</v>
      </c>
      <c r="J285" t="s">
        <v>24</v>
      </c>
      <c r="K285" t="s">
        <v>13</v>
      </c>
      <c r="L285" t="s">
        <v>24</v>
      </c>
      <c r="M285" t="s">
        <v>36</v>
      </c>
    </row>
    <row r="286" spans="1:18">
      <c r="A286">
        <v>283</v>
      </c>
      <c r="B286" t="s">
        <v>26</v>
      </c>
      <c r="C286" t="s">
        <v>22</v>
      </c>
      <c r="D286" t="s">
        <v>24</v>
      </c>
      <c r="E286" t="s">
        <v>31</v>
      </c>
      <c r="F286">
        <v>5000</v>
      </c>
      <c r="G286" t="s">
        <v>24</v>
      </c>
      <c r="H286" t="s">
        <v>10</v>
      </c>
      <c r="I286" t="s">
        <v>24</v>
      </c>
      <c r="J286" t="s">
        <v>12</v>
      </c>
      <c r="K286" t="s">
        <v>24</v>
      </c>
      <c r="L286" t="s">
        <v>24</v>
      </c>
      <c r="M286" t="s">
        <v>25</v>
      </c>
      <c r="N286" t="s">
        <v>45</v>
      </c>
      <c r="O286">
        <v>1</v>
      </c>
      <c r="P286">
        <v>1</v>
      </c>
      <c r="Q286">
        <v>2</v>
      </c>
      <c r="R286">
        <v>2</v>
      </c>
    </row>
    <row r="287" spans="1:18">
      <c r="A287">
        <v>284</v>
      </c>
      <c r="B287" t="s">
        <v>26</v>
      </c>
      <c r="C287" t="s">
        <v>37</v>
      </c>
      <c r="D287" t="s">
        <v>34</v>
      </c>
      <c r="E287" t="s">
        <v>24</v>
      </c>
      <c r="F287">
        <v>3000</v>
      </c>
      <c r="G287" t="s">
        <v>9</v>
      </c>
      <c r="H287" t="s">
        <v>24</v>
      </c>
      <c r="I287" t="s">
        <v>11</v>
      </c>
      <c r="J287" t="s">
        <v>24</v>
      </c>
      <c r="K287" t="s">
        <v>24</v>
      </c>
      <c r="L287" t="s">
        <v>24</v>
      </c>
      <c r="M287" t="s">
        <v>25</v>
      </c>
      <c r="N287" t="s">
        <v>47</v>
      </c>
      <c r="O287">
        <v>1</v>
      </c>
      <c r="P287">
        <v>1</v>
      </c>
      <c r="Q287">
        <v>1</v>
      </c>
      <c r="R287">
        <v>1</v>
      </c>
    </row>
    <row r="288" spans="1:18">
      <c r="A288">
        <v>285</v>
      </c>
      <c r="B288" t="s">
        <v>21</v>
      </c>
      <c r="C288" t="s">
        <v>22</v>
      </c>
      <c r="D288" t="s">
        <v>24</v>
      </c>
      <c r="E288" t="s">
        <v>23</v>
      </c>
      <c r="F288">
        <v>5000</v>
      </c>
      <c r="G288" t="s">
        <v>24</v>
      </c>
      <c r="H288" t="s">
        <v>10</v>
      </c>
      <c r="I288" t="s">
        <v>24</v>
      </c>
      <c r="J288" t="s">
        <v>24</v>
      </c>
      <c r="K288" t="s">
        <v>13</v>
      </c>
      <c r="L288" t="s">
        <v>24</v>
      </c>
      <c r="M288" t="s">
        <v>36</v>
      </c>
    </row>
    <row r="289" spans="1:18">
      <c r="A289">
        <v>286</v>
      </c>
      <c r="B289" t="s">
        <v>26</v>
      </c>
      <c r="C289" t="s">
        <v>37</v>
      </c>
      <c r="D289" t="s">
        <v>29</v>
      </c>
      <c r="E289" t="s">
        <v>24</v>
      </c>
      <c r="F289">
        <v>3000</v>
      </c>
      <c r="G289" t="s">
        <v>9</v>
      </c>
      <c r="H289" t="s">
        <v>24</v>
      </c>
      <c r="I289" t="s">
        <v>11</v>
      </c>
      <c r="J289" t="s">
        <v>24</v>
      </c>
      <c r="K289" t="s">
        <v>24</v>
      </c>
      <c r="L289" t="s">
        <v>24</v>
      </c>
      <c r="M289" t="s">
        <v>25</v>
      </c>
      <c r="N289" t="s">
        <v>45</v>
      </c>
      <c r="O289">
        <v>2</v>
      </c>
      <c r="P289">
        <v>1</v>
      </c>
      <c r="Q289">
        <v>1</v>
      </c>
      <c r="R289">
        <v>2</v>
      </c>
    </row>
    <row r="290" spans="1:18">
      <c r="A290">
        <v>287</v>
      </c>
      <c r="B290" t="s">
        <v>26</v>
      </c>
      <c r="C290" t="s">
        <v>37</v>
      </c>
      <c r="D290" t="s">
        <v>34</v>
      </c>
      <c r="E290" t="s">
        <v>24</v>
      </c>
      <c r="F290">
        <v>4000</v>
      </c>
      <c r="G290" t="s">
        <v>9</v>
      </c>
      <c r="H290" t="s">
        <v>10</v>
      </c>
      <c r="I290" t="s">
        <v>24</v>
      </c>
      <c r="J290" t="s">
        <v>24</v>
      </c>
      <c r="K290" t="s">
        <v>13</v>
      </c>
      <c r="L290" t="s">
        <v>24</v>
      </c>
      <c r="M290" t="s">
        <v>25</v>
      </c>
      <c r="N290" t="s">
        <v>47</v>
      </c>
      <c r="O290">
        <v>1</v>
      </c>
      <c r="P290">
        <v>1</v>
      </c>
      <c r="Q290">
        <v>1</v>
      </c>
      <c r="R290">
        <v>1</v>
      </c>
    </row>
    <row r="291" spans="1:18">
      <c r="A291">
        <v>288</v>
      </c>
      <c r="B291" t="s">
        <v>26</v>
      </c>
      <c r="C291" t="s">
        <v>37</v>
      </c>
      <c r="D291" t="s">
        <v>29</v>
      </c>
      <c r="E291" t="s">
        <v>24</v>
      </c>
      <c r="F291">
        <v>3000</v>
      </c>
      <c r="G291" t="s">
        <v>9</v>
      </c>
      <c r="H291" t="s">
        <v>24</v>
      </c>
      <c r="I291" t="s">
        <v>11</v>
      </c>
      <c r="J291" t="s">
        <v>24</v>
      </c>
      <c r="K291" t="s">
        <v>24</v>
      </c>
      <c r="L291" t="s">
        <v>24</v>
      </c>
      <c r="M291" t="s">
        <v>25</v>
      </c>
      <c r="N291" t="s">
        <v>47</v>
      </c>
      <c r="O291">
        <v>1</v>
      </c>
      <c r="P291">
        <v>1</v>
      </c>
      <c r="Q291">
        <v>1</v>
      </c>
      <c r="R291">
        <v>1</v>
      </c>
    </row>
    <row r="292" spans="1:18">
      <c r="A292">
        <v>289</v>
      </c>
      <c r="B292" t="s">
        <v>26</v>
      </c>
      <c r="C292" t="s">
        <v>22</v>
      </c>
      <c r="D292" t="s">
        <v>24</v>
      </c>
      <c r="E292" t="s">
        <v>23</v>
      </c>
      <c r="F292">
        <v>5000</v>
      </c>
      <c r="G292" t="s">
        <v>24</v>
      </c>
      <c r="H292" t="s">
        <v>10</v>
      </c>
      <c r="I292" t="s">
        <v>11</v>
      </c>
      <c r="J292" t="s">
        <v>24</v>
      </c>
      <c r="K292" t="s">
        <v>24</v>
      </c>
      <c r="L292" t="s">
        <v>24</v>
      </c>
      <c r="M292" t="s">
        <v>25</v>
      </c>
      <c r="N292" t="s">
        <v>45</v>
      </c>
      <c r="O292">
        <v>1</v>
      </c>
      <c r="P292">
        <v>1</v>
      </c>
      <c r="Q292">
        <v>1</v>
      </c>
      <c r="R292">
        <v>1</v>
      </c>
    </row>
    <row r="293" spans="1:18">
      <c r="A293">
        <v>290</v>
      </c>
      <c r="B293" t="s">
        <v>26</v>
      </c>
      <c r="C293" t="s">
        <v>22</v>
      </c>
      <c r="D293" t="s">
        <v>24</v>
      </c>
      <c r="E293" t="s">
        <v>23</v>
      </c>
      <c r="F293">
        <v>5000</v>
      </c>
      <c r="G293" t="s">
        <v>24</v>
      </c>
      <c r="H293" t="s">
        <v>10</v>
      </c>
      <c r="I293" t="s">
        <v>24</v>
      </c>
      <c r="J293" t="s">
        <v>12</v>
      </c>
      <c r="K293" t="s">
        <v>13</v>
      </c>
      <c r="L293" t="s">
        <v>24</v>
      </c>
      <c r="M293" t="s">
        <v>25</v>
      </c>
      <c r="N293" t="s">
        <v>47</v>
      </c>
      <c r="O293">
        <v>1</v>
      </c>
      <c r="P293">
        <v>1</v>
      </c>
      <c r="Q293">
        <v>1</v>
      </c>
      <c r="R293">
        <v>1</v>
      </c>
    </row>
    <row r="294" spans="1:18">
      <c r="A294">
        <v>291</v>
      </c>
      <c r="B294" t="s">
        <v>21</v>
      </c>
      <c r="C294" t="s">
        <v>22</v>
      </c>
      <c r="D294" t="s">
        <v>24</v>
      </c>
      <c r="E294" t="s">
        <v>30</v>
      </c>
      <c r="F294">
        <v>5000</v>
      </c>
      <c r="G294" t="s">
        <v>24</v>
      </c>
      <c r="H294" t="s">
        <v>10</v>
      </c>
      <c r="I294" t="s">
        <v>24</v>
      </c>
      <c r="J294" t="s">
        <v>12</v>
      </c>
      <c r="K294" t="s">
        <v>13</v>
      </c>
      <c r="L294" t="s">
        <v>24</v>
      </c>
      <c r="M294" t="s">
        <v>25</v>
      </c>
      <c r="N294" t="s">
        <v>45</v>
      </c>
      <c r="O294">
        <v>1</v>
      </c>
      <c r="P294">
        <v>1</v>
      </c>
      <c r="Q294">
        <v>1</v>
      </c>
      <c r="R294">
        <v>2</v>
      </c>
    </row>
    <row r="295" spans="1:18">
      <c r="A295">
        <v>292</v>
      </c>
      <c r="B295" t="s">
        <v>26</v>
      </c>
      <c r="C295" t="s">
        <v>37</v>
      </c>
      <c r="D295" t="s">
        <v>39</v>
      </c>
      <c r="E295" t="s">
        <v>24</v>
      </c>
      <c r="F295">
        <v>4000</v>
      </c>
      <c r="G295" t="s">
        <v>9</v>
      </c>
      <c r="H295" t="s">
        <v>24</v>
      </c>
      <c r="I295" t="s">
        <v>11</v>
      </c>
      <c r="J295" t="s">
        <v>24</v>
      </c>
      <c r="K295" t="s">
        <v>24</v>
      </c>
      <c r="L295" t="s">
        <v>24</v>
      </c>
      <c r="M295" t="s">
        <v>36</v>
      </c>
    </row>
    <row r="296" spans="1:18">
      <c r="A296">
        <v>293</v>
      </c>
      <c r="B296" t="s">
        <v>26</v>
      </c>
      <c r="C296" t="s">
        <v>22</v>
      </c>
      <c r="D296" t="s">
        <v>24</v>
      </c>
      <c r="E296" t="s">
        <v>23</v>
      </c>
      <c r="F296">
        <v>5000</v>
      </c>
      <c r="G296" t="s">
        <v>24</v>
      </c>
      <c r="H296" t="s">
        <v>10</v>
      </c>
      <c r="I296" t="s">
        <v>24</v>
      </c>
      <c r="J296" t="s">
        <v>12</v>
      </c>
      <c r="K296" t="s">
        <v>13</v>
      </c>
      <c r="L296" t="s">
        <v>24</v>
      </c>
      <c r="M296" t="s">
        <v>25</v>
      </c>
      <c r="N296" t="s">
        <v>45</v>
      </c>
      <c r="O296">
        <v>1</v>
      </c>
      <c r="P296">
        <v>1</v>
      </c>
      <c r="Q296">
        <v>1</v>
      </c>
      <c r="R296">
        <v>1</v>
      </c>
    </row>
    <row r="297" spans="1:18">
      <c r="A297">
        <v>294</v>
      </c>
      <c r="B297" t="s">
        <v>26</v>
      </c>
      <c r="C297" t="s">
        <v>37</v>
      </c>
      <c r="D297" t="s">
        <v>34</v>
      </c>
      <c r="E297" t="s">
        <v>24</v>
      </c>
      <c r="F297">
        <v>4000</v>
      </c>
      <c r="G297" t="s">
        <v>24</v>
      </c>
      <c r="H297" t="s">
        <v>10</v>
      </c>
      <c r="I297" t="s">
        <v>11</v>
      </c>
      <c r="J297" t="s">
        <v>24</v>
      </c>
      <c r="K297" t="s">
        <v>24</v>
      </c>
      <c r="L297" t="s">
        <v>24</v>
      </c>
      <c r="M297" t="s">
        <v>25</v>
      </c>
      <c r="N297" t="s">
        <v>47</v>
      </c>
      <c r="O297">
        <v>1</v>
      </c>
      <c r="P297">
        <v>1</v>
      </c>
      <c r="Q297">
        <v>1</v>
      </c>
      <c r="R297">
        <v>1</v>
      </c>
    </row>
    <row r="298" spans="1:18">
      <c r="A298">
        <v>295</v>
      </c>
      <c r="B298" t="s">
        <v>26</v>
      </c>
      <c r="C298" t="s">
        <v>37</v>
      </c>
      <c r="D298" t="s">
        <v>38</v>
      </c>
      <c r="E298" t="s">
        <v>24</v>
      </c>
      <c r="F298">
        <v>3000</v>
      </c>
      <c r="G298" t="s">
        <v>9</v>
      </c>
      <c r="H298" t="s">
        <v>24</v>
      </c>
      <c r="I298" t="s">
        <v>24</v>
      </c>
      <c r="J298" t="s">
        <v>24</v>
      </c>
      <c r="K298" t="s">
        <v>13</v>
      </c>
      <c r="L298" t="s">
        <v>24</v>
      </c>
      <c r="M298" t="s">
        <v>25</v>
      </c>
      <c r="N298" t="s">
        <v>47</v>
      </c>
      <c r="O298">
        <v>1</v>
      </c>
      <c r="P298">
        <v>1</v>
      </c>
      <c r="Q298">
        <v>1</v>
      </c>
      <c r="R298">
        <v>1</v>
      </c>
    </row>
    <row r="299" spans="1:18">
      <c r="A299">
        <v>296</v>
      </c>
      <c r="B299" t="s">
        <v>26</v>
      </c>
      <c r="C299" t="s">
        <v>22</v>
      </c>
      <c r="D299" t="s">
        <v>24</v>
      </c>
      <c r="E299" t="s">
        <v>23</v>
      </c>
      <c r="F299">
        <v>5000</v>
      </c>
      <c r="G299" t="s">
        <v>24</v>
      </c>
      <c r="H299" t="s">
        <v>10</v>
      </c>
      <c r="I299" t="s">
        <v>24</v>
      </c>
      <c r="J299" t="s">
        <v>12</v>
      </c>
      <c r="K299" t="s">
        <v>13</v>
      </c>
      <c r="L299" t="s">
        <v>24</v>
      </c>
      <c r="M299" t="s">
        <v>25</v>
      </c>
      <c r="N299" t="s">
        <v>45</v>
      </c>
      <c r="O299">
        <v>1</v>
      </c>
      <c r="P299">
        <v>1</v>
      </c>
      <c r="Q299">
        <v>1</v>
      </c>
      <c r="R299">
        <v>1</v>
      </c>
    </row>
    <row r="300" spans="1:18">
      <c r="A300">
        <v>297</v>
      </c>
      <c r="B300" t="s">
        <v>26</v>
      </c>
      <c r="C300" t="s">
        <v>22</v>
      </c>
      <c r="D300" t="s">
        <v>24</v>
      </c>
      <c r="E300" t="s">
        <v>23</v>
      </c>
      <c r="F300">
        <v>6000</v>
      </c>
      <c r="G300" t="s">
        <v>24</v>
      </c>
      <c r="H300" t="s">
        <v>10</v>
      </c>
      <c r="I300" t="s">
        <v>11</v>
      </c>
      <c r="J300" t="s">
        <v>24</v>
      </c>
      <c r="K300" t="s">
        <v>24</v>
      </c>
      <c r="L300" t="s">
        <v>24</v>
      </c>
      <c r="M300" t="s">
        <v>25</v>
      </c>
      <c r="N300" t="s">
        <v>45</v>
      </c>
      <c r="O300">
        <v>1</v>
      </c>
      <c r="P300">
        <v>1</v>
      </c>
      <c r="Q300">
        <v>1</v>
      </c>
      <c r="R300">
        <v>1</v>
      </c>
    </row>
    <row r="301" spans="1:18">
      <c r="A301">
        <v>298</v>
      </c>
      <c r="B301" t="s">
        <v>21</v>
      </c>
      <c r="C301" t="s">
        <v>22</v>
      </c>
      <c r="D301" t="s">
        <v>24</v>
      </c>
      <c r="E301" t="s">
        <v>30</v>
      </c>
      <c r="F301">
        <v>5000</v>
      </c>
      <c r="G301" t="s">
        <v>24</v>
      </c>
      <c r="H301" t="s">
        <v>10</v>
      </c>
      <c r="I301" t="s">
        <v>24</v>
      </c>
      <c r="J301" t="s">
        <v>24</v>
      </c>
      <c r="K301" t="s">
        <v>13</v>
      </c>
      <c r="L301" t="s">
        <v>24</v>
      </c>
      <c r="M301" t="s">
        <v>25</v>
      </c>
      <c r="N301" t="s">
        <v>45</v>
      </c>
      <c r="O301">
        <v>1</v>
      </c>
      <c r="P301">
        <v>1</v>
      </c>
      <c r="Q301">
        <v>1</v>
      </c>
      <c r="R301">
        <v>2</v>
      </c>
    </row>
    <row r="302" spans="1:18">
      <c r="A302">
        <v>299</v>
      </c>
      <c r="B302" t="s">
        <v>26</v>
      </c>
      <c r="C302" t="s">
        <v>37</v>
      </c>
      <c r="D302" t="s">
        <v>34</v>
      </c>
      <c r="E302" t="s">
        <v>24</v>
      </c>
      <c r="F302">
        <v>4000</v>
      </c>
      <c r="G302" t="s">
        <v>9</v>
      </c>
      <c r="H302" t="s">
        <v>10</v>
      </c>
      <c r="I302" t="s">
        <v>11</v>
      </c>
      <c r="J302" t="s">
        <v>24</v>
      </c>
      <c r="K302" t="s">
        <v>24</v>
      </c>
      <c r="L302" t="s">
        <v>24</v>
      </c>
      <c r="M302" t="s">
        <v>25</v>
      </c>
      <c r="N302" t="s">
        <v>47</v>
      </c>
      <c r="O302">
        <v>1</v>
      </c>
      <c r="P302">
        <v>1</v>
      </c>
      <c r="Q302">
        <v>1</v>
      </c>
      <c r="R302">
        <v>1</v>
      </c>
    </row>
    <row r="303" spans="1:18">
      <c r="A303">
        <v>300</v>
      </c>
      <c r="B303" t="s">
        <v>26</v>
      </c>
      <c r="C303" t="s">
        <v>37</v>
      </c>
      <c r="D303" t="s">
        <v>39</v>
      </c>
      <c r="E303" t="s">
        <v>24</v>
      </c>
      <c r="F303">
        <v>3000</v>
      </c>
      <c r="G303" t="s">
        <v>9</v>
      </c>
      <c r="H303" t="s">
        <v>10</v>
      </c>
      <c r="I303" t="s">
        <v>11</v>
      </c>
      <c r="J303" t="s">
        <v>24</v>
      </c>
      <c r="K303" t="s">
        <v>24</v>
      </c>
      <c r="L303" t="s">
        <v>24</v>
      </c>
      <c r="M303" t="s">
        <v>25</v>
      </c>
      <c r="N303" t="s">
        <v>47</v>
      </c>
      <c r="O303">
        <v>1</v>
      </c>
      <c r="P303">
        <v>1</v>
      </c>
      <c r="Q303">
        <v>1</v>
      </c>
      <c r="R303">
        <v>1</v>
      </c>
    </row>
    <row r="304" spans="1:18">
      <c r="A304">
        <v>301</v>
      </c>
      <c r="B304" t="s">
        <v>26</v>
      </c>
      <c r="C304" t="s">
        <v>22</v>
      </c>
      <c r="D304" t="s">
        <v>24</v>
      </c>
      <c r="E304" t="s">
        <v>23</v>
      </c>
      <c r="F304">
        <v>6000</v>
      </c>
      <c r="G304" t="s">
        <v>24</v>
      </c>
      <c r="H304" t="s">
        <v>10</v>
      </c>
      <c r="I304" t="s">
        <v>11</v>
      </c>
      <c r="J304" t="s">
        <v>12</v>
      </c>
      <c r="K304" t="s">
        <v>24</v>
      </c>
      <c r="L304" t="s">
        <v>24</v>
      </c>
      <c r="M304" t="s">
        <v>25</v>
      </c>
      <c r="N304" t="s">
        <v>45</v>
      </c>
      <c r="O304">
        <v>1</v>
      </c>
      <c r="P304">
        <v>1</v>
      </c>
      <c r="Q304">
        <v>1</v>
      </c>
      <c r="R304">
        <v>1</v>
      </c>
    </row>
    <row r="305" spans="1:18">
      <c r="A305">
        <v>302</v>
      </c>
      <c r="B305" t="s">
        <v>26</v>
      </c>
      <c r="C305" t="s">
        <v>37</v>
      </c>
      <c r="D305" t="s">
        <v>29</v>
      </c>
      <c r="E305" t="s">
        <v>24</v>
      </c>
      <c r="F305">
        <v>4000</v>
      </c>
      <c r="G305" t="s">
        <v>24</v>
      </c>
      <c r="H305" t="s">
        <v>10</v>
      </c>
      <c r="I305" t="s">
        <v>11</v>
      </c>
      <c r="J305" t="s">
        <v>24</v>
      </c>
      <c r="K305" t="s">
        <v>24</v>
      </c>
      <c r="L305" t="s">
        <v>24</v>
      </c>
      <c r="M305" t="s">
        <v>25</v>
      </c>
      <c r="N305" t="s">
        <v>47</v>
      </c>
      <c r="O305">
        <v>1</v>
      </c>
      <c r="P305">
        <v>1</v>
      </c>
      <c r="Q305">
        <v>1</v>
      </c>
      <c r="R305">
        <v>1</v>
      </c>
    </row>
    <row r="306" spans="1:18">
      <c r="A306">
        <v>303</v>
      </c>
      <c r="B306" t="s">
        <v>26</v>
      </c>
      <c r="C306" t="s">
        <v>28</v>
      </c>
      <c r="D306" t="s">
        <v>34</v>
      </c>
      <c r="E306" t="s">
        <v>30</v>
      </c>
      <c r="F306">
        <v>5000</v>
      </c>
      <c r="G306" t="s">
        <v>24</v>
      </c>
      <c r="H306" t="s">
        <v>10</v>
      </c>
      <c r="I306" t="s">
        <v>11</v>
      </c>
      <c r="J306" t="s">
        <v>24</v>
      </c>
      <c r="K306" t="s">
        <v>24</v>
      </c>
      <c r="L306" t="s">
        <v>24</v>
      </c>
      <c r="M306" t="s">
        <v>25</v>
      </c>
      <c r="N306" t="s">
        <v>45</v>
      </c>
      <c r="O306">
        <v>1</v>
      </c>
      <c r="P306">
        <v>1</v>
      </c>
      <c r="Q306">
        <v>1</v>
      </c>
      <c r="R306">
        <v>1</v>
      </c>
    </row>
    <row r="307" spans="1:18">
      <c r="A307">
        <v>304</v>
      </c>
      <c r="B307" t="s">
        <v>26</v>
      </c>
      <c r="C307" t="s">
        <v>22</v>
      </c>
      <c r="D307" t="s">
        <v>24</v>
      </c>
      <c r="E307" t="s">
        <v>23</v>
      </c>
      <c r="F307">
        <v>6000</v>
      </c>
      <c r="G307" t="s">
        <v>9</v>
      </c>
      <c r="H307" t="s">
        <v>10</v>
      </c>
      <c r="I307" t="s">
        <v>24</v>
      </c>
      <c r="J307" t="s">
        <v>12</v>
      </c>
      <c r="K307" t="s">
        <v>24</v>
      </c>
      <c r="L307" t="s">
        <v>24</v>
      </c>
      <c r="M307" t="s">
        <v>25</v>
      </c>
      <c r="N307" t="s">
        <v>45</v>
      </c>
      <c r="O307">
        <v>2</v>
      </c>
      <c r="P307">
        <v>2</v>
      </c>
      <c r="Q307">
        <v>2</v>
      </c>
      <c r="R307">
        <v>2</v>
      </c>
    </row>
    <row r="308" spans="1:18">
      <c r="A308">
        <v>305</v>
      </c>
      <c r="B308" t="s">
        <v>21</v>
      </c>
      <c r="C308" t="s">
        <v>37</v>
      </c>
      <c r="D308" t="s">
        <v>38</v>
      </c>
      <c r="E308" t="s">
        <v>24</v>
      </c>
      <c r="F308">
        <v>4000</v>
      </c>
      <c r="G308" t="s">
        <v>9</v>
      </c>
      <c r="H308" t="s">
        <v>10</v>
      </c>
      <c r="I308" t="s">
        <v>11</v>
      </c>
      <c r="J308" t="s">
        <v>24</v>
      </c>
      <c r="K308" t="s">
        <v>24</v>
      </c>
      <c r="L308" t="s">
        <v>24</v>
      </c>
      <c r="M308" t="s">
        <v>25</v>
      </c>
      <c r="N308" t="s">
        <v>47</v>
      </c>
      <c r="O308">
        <v>1</v>
      </c>
      <c r="P308">
        <v>1</v>
      </c>
      <c r="Q308">
        <v>1</v>
      </c>
      <c r="R308">
        <v>1</v>
      </c>
    </row>
    <row r="309" spans="1:18">
      <c r="A309">
        <v>306</v>
      </c>
      <c r="B309" t="s">
        <v>26</v>
      </c>
      <c r="C309" t="s">
        <v>22</v>
      </c>
      <c r="D309" t="s">
        <v>24</v>
      </c>
      <c r="E309" t="s">
        <v>31</v>
      </c>
      <c r="F309">
        <v>5000</v>
      </c>
      <c r="G309" t="s">
        <v>24</v>
      </c>
      <c r="H309" t="s">
        <v>10</v>
      </c>
      <c r="I309" t="s">
        <v>11</v>
      </c>
      <c r="J309" t="s">
        <v>24</v>
      </c>
      <c r="K309" t="s">
        <v>13</v>
      </c>
      <c r="L309" t="s">
        <v>24</v>
      </c>
      <c r="M309" t="s">
        <v>25</v>
      </c>
      <c r="N309" t="s">
        <v>47</v>
      </c>
      <c r="O309">
        <v>1</v>
      </c>
      <c r="P309">
        <v>1</v>
      </c>
      <c r="Q309">
        <v>1</v>
      </c>
      <c r="R309">
        <v>1</v>
      </c>
    </row>
    <row r="310" spans="1:18">
      <c r="A310">
        <v>307</v>
      </c>
      <c r="B310" t="s">
        <v>26</v>
      </c>
      <c r="C310" t="s">
        <v>22</v>
      </c>
      <c r="D310" t="s">
        <v>24</v>
      </c>
      <c r="E310" t="s">
        <v>23</v>
      </c>
      <c r="F310">
        <v>5000</v>
      </c>
      <c r="G310" t="s">
        <v>24</v>
      </c>
      <c r="H310" t="s">
        <v>10</v>
      </c>
      <c r="I310" t="s">
        <v>24</v>
      </c>
      <c r="J310" t="s">
        <v>12</v>
      </c>
      <c r="K310" t="s">
        <v>24</v>
      </c>
      <c r="L310" t="s">
        <v>24</v>
      </c>
      <c r="M310" t="s">
        <v>25</v>
      </c>
      <c r="N310" t="s">
        <v>47</v>
      </c>
      <c r="O310">
        <v>1</v>
      </c>
      <c r="P310">
        <v>1</v>
      </c>
      <c r="Q310">
        <v>1</v>
      </c>
      <c r="R310">
        <v>1</v>
      </c>
    </row>
    <row r="311" spans="1:18">
      <c r="A311">
        <v>308</v>
      </c>
      <c r="B311" t="s">
        <v>26</v>
      </c>
      <c r="C311" t="s">
        <v>22</v>
      </c>
      <c r="D311" t="s">
        <v>24</v>
      </c>
      <c r="E311" t="s">
        <v>23</v>
      </c>
      <c r="F311">
        <v>6000</v>
      </c>
      <c r="G311" t="s">
        <v>24</v>
      </c>
      <c r="H311" t="s">
        <v>10</v>
      </c>
      <c r="I311" t="s">
        <v>11</v>
      </c>
      <c r="J311" t="s">
        <v>24</v>
      </c>
      <c r="K311" t="s">
        <v>24</v>
      </c>
      <c r="L311" t="s">
        <v>24</v>
      </c>
      <c r="M311" t="s">
        <v>25</v>
      </c>
      <c r="N311" t="s">
        <v>47</v>
      </c>
      <c r="O311">
        <v>1</v>
      </c>
      <c r="P311">
        <v>1</v>
      </c>
      <c r="Q311">
        <v>1</v>
      </c>
      <c r="R311">
        <v>1</v>
      </c>
    </row>
    <row r="312" spans="1:18">
      <c r="A312">
        <v>309</v>
      </c>
      <c r="B312" t="s">
        <v>21</v>
      </c>
      <c r="C312" t="s">
        <v>37</v>
      </c>
      <c r="D312" t="s">
        <v>34</v>
      </c>
      <c r="E312" t="s">
        <v>24</v>
      </c>
      <c r="F312">
        <v>4000</v>
      </c>
      <c r="G312" t="s">
        <v>9</v>
      </c>
      <c r="H312" t="s">
        <v>10</v>
      </c>
      <c r="I312" t="s">
        <v>11</v>
      </c>
      <c r="J312" t="s">
        <v>24</v>
      </c>
      <c r="K312" t="s">
        <v>24</v>
      </c>
      <c r="L312" t="s">
        <v>24</v>
      </c>
      <c r="M312" t="s">
        <v>25</v>
      </c>
      <c r="N312" t="s">
        <v>47</v>
      </c>
      <c r="O312">
        <v>1</v>
      </c>
      <c r="P312">
        <v>1</v>
      </c>
      <c r="Q312">
        <v>1</v>
      </c>
      <c r="R312">
        <v>1</v>
      </c>
    </row>
    <row r="313" spans="1:18">
      <c r="A313">
        <v>310</v>
      </c>
      <c r="B313" t="s">
        <v>26</v>
      </c>
      <c r="C313" t="s">
        <v>37</v>
      </c>
      <c r="D313" t="s">
        <v>29</v>
      </c>
      <c r="E313" t="s">
        <v>24</v>
      </c>
      <c r="F313">
        <v>3000</v>
      </c>
      <c r="G313" t="s">
        <v>9</v>
      </c>
      <c r="H313" t="s">
        <v>24</v>
      </c>
      <c r="I313" t="s">
        <v>11</v>
      </c>
      <c r="J313" t="s">
        <v>24</v>
      </c>
      <c r="K313" t="s">
        <v>24</v>
      </c>
      <c r="L313" t="s">
        <v>24</v>
      </c>
      <c r="M313" t="s">
        <v>25</v>
      </c>
      <c r="N313" t="s">
        <v>47</v>
      </c>
      <c r="O313">
        <v>2</v>
      </c>
      <c r="P313">
        <v>2</v>
      </c>
      <c r="Q313">
        <v>2</v>
      </c>
      <c r="R313">
        <v>2</v>
      </c>
    </row>
    <row r="314" spans="1:18">
      <c r="A314">
        <v>311</v>
      </c>
      <c r="B314" t="s">
        <v>26</v>
      </c>
      <c r="C314" t="s">
        <v>37</v>
      </c>
      <c r="D314" t="s">
        <v>34</v>
      </c>
      <c r="E314" t="s">
        <v>24</v>
      </c>
      <c r="F314">
        <v>4000</v>
      </c>
      <c r="G314" t="s">
        <v>24</v>
      </c>
      <c r="H314" t="s">
        <v>10</v>
      </c>
      <c r="I314" t="s">
        <v>11</v>
      </c>
      <c r="J314" t="s">
        <v>24</v>
      </c>
      <c r="K314" t="s">
        <v>24</v>
      </c>
      <c r="L314" t="s">
        <v>24</v>
      </c>
      <c r="M314" t="s">
        <v>25</v>
      </c>
      <c r="N314" t="s">
        <v>47</v>
      </c>
      <c r="O314">
        <v>1</v>
      </c>
      <c r="P314">
        <v>1</v>
      </c>
      <c r="Q314">
        <v>1</v>
      </c>
      <c r="R314">
        <v>1</v>
      </c>
    </row>
    <row r="315" spans="1:18">
      <c r="A315">
        <v>312</v>
      </c>
      <c r="B315" t="s">
        <v>26</v>
      </c>
      <c r="C315" t="s">
        <v>37</v>
      </c>
      <c r="D315" t="s">
        <v>39</v>
      </c>
      <c r="E315" t="s">
        <v>24</v>
      </c>
      <c r="F315">
        <v>4000</v>
      </c>
      <c r="G315" t="s">
        <v>9</v>
      </c>
      <c r="H315" t="s">
        <v>10</v>
      </c>
      <c r="I315" t="s">
        <v>24</v>
      </c>
      <c r="J315" t="s">
        <v>12</v>
      </c>
      <c r="K315" t="s">
        <v>24</v>
      </c>
      <c r="L315" t="s">
        <v>24</v>
      </c>
      <c r="M315" t="s">
        <v>25</v>
      </c>
      <c r="N315" t="s">
        <v>47</v>
      </c>
      <c r="O315">
        <v>1</v>
      </c>
      <c r="P315">
        <v>1</v>
      </c>
      <c r="Q315">
        <v>1</v>
      </c>
      <c r="R315">
        <v>1</v>
      </c>
    </row>
    <row r="316" spans="1:18">
      <c r="A316">
        <v>313</v>
      </c>
      <c r="B316" t="s">
        <v>26</v>
      </c>
      <c r="C316" t="s">
        <v>22</v>
      </c>
      <c r="D316" t="s">
        <v>24</v>
      </c>
      <c r="E316" t="s">
        <v>23</v>
      </c>
      <c r="F316">
        <v>5000</v>
      </c>
      <c r="G316" t="s">
        <v>24</v>
      </c>
      <c r="H316" t="s">
        <v>10</v>
      </c>
      <c r="I316" t="s">
        <v>11</v>
      </c>
      <c r="J316" t="s">
        <v>24</v>
      </c>
      <c r="K316" t="s">
        <v>24</v>
      </c>
      <c r="L316" t="s">
        <v>24</v>
      </c>
      <c r="M316" t="s">
        <v>25</v>
      </c>
      <c r="N316" t="s">
        <v>45</v>
      </c>
      <c r="O316">
        <v>2</v>
      </c>
      <c r="P316">
        <v>2</v>
      </c>
      <c r="Q316">
        <v>2</v>
      </c>
      <c r="R316">
        <v>2</v>
      </c>
    </row>
    <row r="317" spans="1:18">
      <c r="A317">
        <v>314</v>
      </c>
      <c r="B317" t="s">
        <v>26</v>
      </c>
      <c r="C317" t="s">
        <v>22</v>
      </c>
      <c r="D317" t="s">
        <v>24</v>
      </c>
      <c r="E317" t="s">
        <v>23</v>
      </c>
      <c r="F317">
        <v>5000</v>
      </c>
      <c r="G317" t="s">
        <v>24</v>
      </c>
      <c r="H317" t="s">
        <v>10</v>
      </c>
      <c r="I317" t="s">
        <v>24</v>
      </c>
      <c r="J317" t="s">
        <v>12</v>
      </c>
      <c r="K317" t="s">
        <v>24</v>
      </c>
      <c r="L317" t="s">
        <v>24</v>
      </c>
      <c r="M317" t="s">
        <v>25</v>
      </c>
      <c r="N317" t="s">
        <v>47</v>
      </c>
      <c r="O317">
        <v>1</v>
      </c>
      <c r="P317">
        <v>1</v>
      </c>
      <c r="Q317">
        <v>1</v>
      </c>
      <c r="R317">
        <v>1</v>
      </c>
    </row>
    <row r="318" spans="1:18">
      <c r="A318">
        <v>315</v>
      </c>
      <c r="B318" t="s">
        <v>26</v>
      </c>
      <c r="C318" t="s">
        <v>37</v>
      </c>
      <c r="D318" t="s">
        <v>29</v>
      </c>
      <c r="E318" t="s">
        <v>24</v>
      </c>
      <c r="F318">
        <v>4000</v>
      </c>
      <c r="G318" t="s">
        <v>24</v>
      </c>
      <c r="H318" t="s">
        <v>10</v>
      </c>
      <c r="I318" t="s">
        <v>11</v>
      </c>
      <c r="J318" t="s">
        <v>24</v>
      </c>
      <c r="K318" t="s">
        <v>24</v>
      </c>
      <c r="L318" t="s">
        <v>24</v>
      </c>
      <c r="M318" t="s">
        <v>25</v>
      </c>
      <c r="N318" t="s">
        <v>47</v>
      </c>
      <c r="O318">
        <v>1</v>
      </c>
      <c r="P318">
        <v>1</v>
      </c>
      <c r="Q318">
        <v>1</v>
      </c>
      <c r="R318">
        <v>1</v>
      </c>
    </row>
    <row r="319" spans="1:18">
      <c r="A319">
        <v>316</v>
      </c>
      <c r="B319" t="s">
        <v>21</v>
      </c>
      <c r="C319" t="s">
        <v>37</v>
      </c>
      <c r="D319" t="s">
        <v>34</v>
      </c>
      <c r="E319" t="s">
        <v>24</v>
      </c>
      <c r="F319">
        <v>4000</v>
      </c>
      <c r="G319" t="s">
        <v>24</v>
      </c>
      <c r="H319" t="s">
        <v>24</v>
      </c>
      <c r="I319" t="s">
        <v>11</v>
      </c>
      <c r="J319" t="s">
        <v>12</v>
      </c>
      <c r="K319" t="s">
        <v>24</v>
      </c>
      <c r="L319" t="s">
        <v>24</v>
      </c>
      <c r="M319" t="s">
        <v>25</v>
      </c>
      <c r="N319" t="s">
        <v>47</v>
      </c>
      <c r="O319">
        <v>1</v>
      </c>
      <c r="P319">
        <v>1</v>
      </c>
      <c r="Q319">
        <v>1</v>
      </c>
      <c r="R319">
        <v>1</v>
      </c>
    </row>
    <row r="320" spans="1:18">
      <c r="A320">
        <v>317</v>
      </c>
      <c r="B320" t="s">
        <v>26</v>
      </c>
      <c r="C320" t="s">
        <v>22</v>
      </c>
      <c r="D320" t="s">
        <v>24</v>
      </c>
      <c r="E320" t="s">
        <v>33</v>
      </c>
      <c r="F320">
        <v>6000</v>
      </c>
      <c r="G320" t="s">
        <v>24</v>
      </c>
      <c r="H320" t="s">
        <v>10</v>
      </c>
      <c r="I320" t="s">
        <v>24</v>
      </c>
      <c r="J320" t="s">
        <v>12</v>
      </c>
      <c r="K320" t="s">
        <v>24</v>
      </c>
      <c r="L320" t="s">
        <v>24</v>
      </c>
      <c r="M320" t="s">
        <v>25</v>
      </c>
      <c r="N320" t="s">
        <v>45</v>
      </c>
      <c r="O320">
        <v>1</v>
      </c>
      <c r="P320">
        <v>1</v>
      </c>
      <c r="Q320">
        <v>1</v>
      </c>
      <c r="R320">
        <v>1</v>
      </c>
    </row>
    <row r="321" spans="1:18">
      <c r="A321">
        <v>318</v>
      </c>
      <c r="B321" t="s">
        <v>26</v>
      </c>
      <c r="C321" t="s">
        <v>22</v>
      </c>
      <c r="D321" t="s">
        <v>24</v>
      </c>
      <c r="E321" t="s">
        <v>30</v>
      </c>
      <c r="F321">
        <v>5000</v>
      </c>
      <c r="G321" t="s">
        <v>24</v>
      </c>
      <c r="H321" t="s">
        <v>10</v>
      </c>
      <c r="I321" t="s">
        <v>11</v>
      </c>
      <c r="J321" t="s">
        <v>12</v>
      </c>
      <c r="K321" t="s">
        <v>24</v>
      </c>
      <c r="L321" t="s">
        <v>24</v>
      </c>
      <c r="M321" t="s">
        <v>25</v>
      </c>
      <c r="N321" t="s">
        <v>47</v>
      </c>
      <c r="O321">
        <v>1</v>
      </c>
      <c r="P321">
        <v>1</v>
      </c>
      <c r="Q321">
        <v>1</v>
      </c>
      <c r="R321">
        <v>1</v>
      </c>
    </row>
    <row r="322" spans="1:18">
      <c r="A322">
        <v>319</v>
      </c>
      <c r="B322" t="s">
        <v>26</v>
      </c>
      <c r="C322" t="s">
        <v>22</v>
      </c>
      <c r="D322" t="s">
        <v>24</v>
      </c>
      <c r="E322" t="s">
        <v>23</v>
      </c>
      <c r="F322">
        <v>5000</v>
      </c>
      <c r="G322" t="s">
        <v>24</v>
      </c>
      <c r="H322" t="s">
        <v>10</v>
      </c>
      <c r="I322" t="s">
        <v>24</v>
      </c>
      <c r="J322" t="s">
        <v>12</v>
      </c>
      <c r="K322" t="s">
        <v>13</v>
      </c>
      <c r="L322" t="s">
        <v>24</v>
      </c>
      <c r="M322" t="s">
        <v>25</v>
      </c>
      <c r="N322" t="s">
        <v>47</v>
      </c>
      <c r="O322">
        <v>1</v>
      </c>
      <c r="P322">
        <v>1</v>
      </c>
      <c r="Q322">
        <v>1</v>
      </c>
      <c r="R322">
        <v>1</v>
      </c>
    </row>
    <row r="323" spans="1:18">
      <c r="A323">
        <v>320</v>
      </c>
      <c r="B323" t="s">
        <v>26</v>
      </c>
      <c r="C323" t="s">
        <v>37</v>
      </c>
      <c r="D323" t="s">
        <v>39</v>
      </c>
      <c r="E323" t="s">
        <v>24</v>
      </c>
      <c r="F323">
        <v>4000</v>
      </c>
      <c r="G323" t="s">
        <v>9</v>
      </c>
      <c r="H323" t="s">
        <v>10</v>
      </c>
      <c r="I323" t="s">
        <v>24</v>
      </c>
      <c r="J323" t="s">
        <v>24</v>
      </c>
      <c r="K323" t="s">
        <v>13</v>
      </c>
      <c r="L323" t="s">
        <v>24</v>
      </c>
      <c r="M323" t="s">
        <v>25</v>
      </c>
      <c r="N323" t="s">
        <v>47</v>
      </c>
      <c r="O323">
        <v>2</v>
      </c>
      <c r="P323">
        <v>2</v>
      </c>
      <c r="Q323">
        <v>2</v>
      </c>
      <c r="R323">
        <v>2</v>
      </c>
    </row>
    <row r="324" spans="1:18">
      <c r="A324">
        <v>321</v>
      </c>
      <c r="B324" t="s">
        <v>26</v>
      </c>
      <c r="C324" t="s">
        <v>22</v>
      </c>
      <c r="D324" t="s">
        <v>24</v>
      </c>
      <c r="E324" t="s">
        <v>23</v>
      </c>
      <c r="F324">
        <v>5000</v>
      </c>
      <c r="G324" t="s">
        <v>24</v>
      </c>
      <c r="H324" t="s">
        <v>10</v>
      </c>
      <c r="I324" t="s">
        <v>11</v>
      </c>
      <c r="J324" t="s">
        <v>24</v>
      </c>
      <c r="K324" t="s">
        <v>24</v>
      </c>
      <c r="L324" t="s">
        <v>24</v>
      </c>
      <c r="M324" t="s">
        <v>25</v>
      </c>
      <c r="N324" t="s">
        <v>47</v>
      </c>
      <c r="O324">
        <v>1</v>
      </c>
      <c r="P324">
        <v>1</v>
      </c>
      <c r="Q324">
        <v>1</v>
      </c>
      <c r="R324">
        <v>1</v>
      </c>
    </row>
    <row r="325" spans="1:18">
      <c r="A325">
        <v>322</v>
      </c>
      <c r="B325" t="s">
        <v>26</v>
      </c>
      <c r="C325" t="s">
        <v>22</v>
      </c>
      <c r="D325" t="s">
        <v>24</v>
      </c>
      <c r="E325" t="s">
        <v>31</v>
      </c>
      <c r="F325">
        <v>5000</v>
      </c>
      <c r="G325" t="s">
        <v>24</v>
      </c>
      <c r="H325" t="s">
        <v>10</v>
      </c>
      <c r="I325" t="s">
        <v>24</v>
      </c>
      <c r="J325" t="s">
        <v>24</v>
      </c>
      <c r="K325" t="s">
        <v>24</v>
      </c>
      <c r="L325" t="s">
        <v>24</v>
      </c>
      <c r="M325" t="s">
        <v>25</v>
      </c>
      <c r="N325" t="s">
        <v>47</v>
      </c>
      <c r="O325">
        <v>1</v>
      </c>
      <c r="P325">
        <v>1</v>
      </c>
      <c r="Q325">
        <v>1</v>
      </c>
      <c r="R325">
        <v>1</v>
      </c>
    </row>
    <row r="326" spans="1:18">
      <c r="A326">
        <v>323</v>
      </c>
      <c r="B326" t="s">
        <v>26</v>
      </c>
      <c r="C326" t="s">
        <v>37</v>
      </c>
      <c r="D326" t="s">
        <v>39</v>
      </c>
      <c r="E326" t="s">
        <v>24</v>
      </c>
      <c r="F326">
        <v>3000</v>
      </c>
      <c r="G326" t="s">
        <v>24</v>
      </c>
      <c r="H326" t="s">
        <v>10</v>
      </c>
      <c r="I326" t="s">
        <v>24</v>
      </c>
      <c r="J326" t="s">
        <v>24</v>
      </c>
      <c r="K326" t="s">
        <v>24</v>
      </c>
      <c r="L326" t="s">
        <v>24</v>
      </c>
      <c r="M326" t="s">
        <v>25</v>
      </c>
      <c r="N326" t="s">
        <v>47</v>
      </c>
      <c r="O326">
        <v>1</v>
      </c>
      <c r="P326">
        <v>1</v>
      </c>
      <c r="Q326">
        <v>1</v>
      </c>
      <c r="R326">
        <v>1</v>
      </c>
    </row>
    <row r="327" spans="1:18">
      <c r="A327">
        <v>324</v>
      </c>
      <c r="B327" t="s">
        <v>26</v>
      </c>
      <c r="C327" t="s">
        <v>37</v>
      </c>
      <c r="D327" t="s">
        <v>29</v>
      </c>
      <c r="E327" t="s">
        <v>24</v>
      </c>
      <c r="F327">
        <v>3000</v>
      </c>
      <c r="G327" t="s">
        <v>24</v>
      </c>
      <c r="H327" t="s">
        <v>10</v>
      </c>
      <c r="I327" t="s">
        <v>11</v>
      </c>
      <c r="J327" t="s">
        <v>24</v>
      </c>
      <c r="K327" t="s">
        <v>24</v>
      </c>
      <c r="L327" t="s">
        <v>24</v>
      </c>
      <c r="M327" t="s">
        <v>25</v>
      </c>
      <c r="N327" t="s">
        <v>47</v>
      </c>
      <c r="O327">
        <v>1</v>
      </c>
      <c r="P327">
        <v>1</v>
      </c>
      <c r="Q327">
        <v>1</v>
      </c>
      <c r="R327">
        <v>1</v>
      </c>
    </row>
    <row r="328" spans="1:18">
      <c r="A328">
        <v>325</v>
      </c>
      <c r="B328" t="s">
        <v>26</v>
      </c>
      <c r="C328" t="s">
        <v>22</v>
      </c>
      <c r="D328" t="s">
        <v>24</v>
      </c>
      <c r="E328" t="s">
        <v>23</v>
      </c>
      <c r="F328">
        <v>6000</v>
      </c>
      <c r="G328" t="s">
        <v>24</v>
      </c>
      <c r="H328" t="s">
        <v>10</v>
      </c>
      <c r="I328" t="s">
        <v>11</v>
      </c>
      <c r="J328" t="s">
        <v>24</v>
      </c>
      <c r="K328" t="s">
        <v>24</v>
      </c>
      <c r="L328" t="s">
        <v>24</v>
      </c>
      <c r="M328" t="s">
        <v>36</v>
      </c>
    </row>
    <row r="329" spans="1:18">
      <c r="A329">
        <v>326</v>
      </c>
      <c r="B329" t="s">
        <v>26</v>
      </c>
      <c r="C329" t="s">
        <v>22</v>
      </c>
      <c r="D329" t="s">
        <v>24</v>
      </c>
      <c r="E329" t="s">
        <v>23</v>
      </c>
      <c r="F329">
        <v>5000</v>
      </c>
      <c r="G329" t="s">
        <v>24</v>
      </c>
      <c r="H329" t="s">
        <v>10</v>
      </c>
      <c r="I329" t="s">
        <v>24</v>
      </c>
      <c r="J329" t="s">
        <v>12</v>
      </c>
      <c r="K329" t="s">
        <v>24</v>
      </c>
      <c r="L329" t="s">
        <v>24</v>
      </c>
      <c r="M329" t="s">
        <v>25</v>
      </c>
      <c r="N329" t="s">
        <v>47</v>
      </c>
      <c r="O329">
        <v>1</v>
      </c>
      <c r="P329">
        <v>1</v>
      </c>
      <c r="Q329">
        <v>1</v>
      </c>
      <c r="R329">
        <v>1</v>
      </c>
    </row>
    <row r="330" spans="1:18">
      <c r="A330">
        <v>327</v>
      </c>
      <c r="B330" t="s">
        <v>26</v>
      </c>
      <c r="C330" t="s">
        <v>22</v>
      </c>
      <c r="D330" t="s">
        <v>24</v>
      </c>
      <c r="E330" t="s">
        <v>31</v>
      </c>
      <c r="F330">
        <v>5000</v>
      </c>
      <c r="G330" t="s">
        <v>24</v>
      </c>
      <c r="H330" t="s">
        <v>10</v>
      </c>
      <c r="I330" t="s">
        <v>11</v>
      </c>
      <c r="J330" t="s">
        <v>24</v>
      </c>
      <c r="K330" t="s">
        <v>24</v>
      </c>
      <c r="L330" t="s">
        <v>24</v>
      </c>
      <c r="M330" t="s">
        <v>25</v>
      </c>
      <c r="N330" t="s">
        <v>47</v>
      </c>
      <c r="O330">
        <v>1</v>
      </c>
      <c r="P330">
        <v>1</v>
      </c>
      <c r="Q330">
        <v>1</v>
      </c>
      <c r="R330">
        <v>1</v>
      </c>
    </row>
    <row r="331" spans="1:18">
      <c r="A331">
        <v>328</v>
      </c>
      <c r="B331" t="s">
        <v>26</v>
      </c>
      <c r="C331" t="s">
        <v>37</v>
      </c>
      <c r="D331" t="s">
        <v>39</v>
      </c>
      <c r="E331" t="s">
        <v>24</v>
      </c>
      <c r="F331">
        <v>3000</v>
      </c>
      <c r="G331" t="s">
        <v>24</v>
      </c>
      <c r="H331" t="s">
        <v>10</v>
      </c>
      <c r="I331" t="s">
        <v>24</v>
      </c>
      <c r="J331" t="s">
        <v>24</v>
      </c>
      <c r="K331" t="s">
        <v>13</v>
      </c>
      <c r="L331" t="s">
        <v>24</v>
      </c>
      <c r="M331" t="s">
        <v>25</v>
      </c>
      <c r="N331" t="s">
        <v>45</v>
      </c>
      <c r="O331">
        <v>1</v>
      </c>
      <c r="P331">
        <v>1</v>
      </c>
      <c r="Q331">
        <v>1</v>
      </c>
      <c r="R331">
        <v>1</v>
      </c>
    </row>
    <row r="332" spans="1:18">
      <c r="A332">
        <v>329</v>
      </c>
      <c r="B332" t="s">
        <v>26</v>
      </c>
      <c r="C332" t="s">
        <v>22</v>
      </c>
      <c r="D332" t="s">
        <v>24</v>
      </c>
      <c r="E332" t="s">
        <v>23</v>
      </c>
      <c r="F332">
        <v>5000</v>
      </c>
      <c r="G332" t="s">
        <v>24</v>
      </c>
      <c r="H332" t="s">
        <v>10</v>
      </c>
      <c r="I332" t="s">
        <v>24</v>
      </c>
      <c r="J332" t="s">
        <v>12</v>
      </c>
      <c r="K332" t="s">
        <v>24</v>
      </c>
      <c r="L332" t="s">
        <v>24</v>
      </c>
      <c r="M332" t="s">
        <v>25</v>
      </c>
      <c r="N332" t="s">
        <v>47</v>
      </c>
      <c r="O332">
        <v>2</v>
      </c>
      <c r="P332">
        <v>2</v>
      </c>
      <c r="Q332">
        <v>2</v>
      </c>
      <c r="R332">
        <v>2</v>
      </c>
    </row>
    <row r="333" spans="1:18">
      <c r="A333">
        <v>330</v>
      </c>
      <c r="B333" t="s">
        <v>26</v>
      </c>
      <c r="C333" t="s">
        <v>37</v>
      </c>
      <c r="D333" t="s">
        <v>34</v>
      </c>
      <c r="E333" t="s">
        <v>24</v>
      </c>
      <c r="F333">
        <v>4000</v>
      </c>
      <c r="G333" t="s">
        <v>24</v>
      </c>
      <c r="H333" t="s">
        <v>10</v>
      </c>
      <c r="I333" t="s">
        <v>11</v>
      </c>
      <c r="J333" t="s">
        <v>24</v>
      </c>
      <c r="K333" t="s">
        <v>24</v>
      </c>
      <c r="L333" t="s">
        <v>24</v>
      </c>
      <c r="M333" t="s">
        <v>25</v>
      </c>
      <c r="N333" t="s">
        <v>47</v>
      </c>
      <c r="O333">
        <v>1</v>
      </c>
      <c r="P333">
        <v>1</v>
      </c>
      <c r="Q333">
        <v>1</v>
      </c>
      <c r="R333">
        <v>1</v>
      </c>
    </row>
    <row r="334" spans="1:18">
      <c r="A334">
        <v>331</v>
      </c>
      <c r="B334" t="s">
        <v>26</v>
      </c>
      <c r="C334" t="s">
        <v>22</v>
      </c>
      <c r="D334" t="s">
        <v>24</v>
      </c>
      <c r="E334" t="s">
        <v>31</v>
      </c>
      <c r="F334">
        <v>5000</v>
      </c>
      <c r="G334" t="s">
        <v>24</v>
      </c>
      <c r="H334" t="s">
        <v>10</v>
      </c>
      <c r="I334" t="s">
        <v>24</v>
      </c>
      <c r="J334" t="s">
        <v>24</v>
      </c>
      <c r="K334" t="s">
        <v>24</v>
      </c>
      <c r="L334" t="s">
        <v>24</v>
      </c>
      <c r="M334" t="s">
        <v>25</v>
      </c>
      <c r="N334" t="s">
        <v>45</v>
      </c>
      <c r="O334">
        <v>2</v>
      </c>
      <c r="P334">
        <v>2</v>
      </c>
      <c r="Q334">
        <v>2</v>
      </c>
      <c r="R334">
        <v>2</v>
      </c>
    </row>
    <row r="335" spans="1:18">
      <c r="A335">
        <v>332</v>
      </c>
      <c r="B335" t="s">
        <v>26</v>
      </c>
      <c r="C335" t="s">
        <v>37</v>
      </c>
      <c r="D335" t="s">
        <v>34</v>
      </c>
      <c r="E335" t="s">
        <v>24</v>
      </c>
      <c r="F335">
        <v>4000</v>
      </c>
      <c r="G335" t="s">
        <v>24</v>
      </c>
      <c r="H335" t="s">
        <v>10</v>
      </c>
      <c r="I335" t="s">
        <v>24</v>
      </c>
      <c r="J335" t="s">
        <v>24</v>
      </c>
      <c r="K335" t="s">
        <v>24</v>
      </c>
      <c r="L335" t="s">
        <v>24</v>
      </c>
      <c r="M335" t="s">
        <v>25</v>
      </c>
      <c r="N335" t="s">
        <v>47</v>
      </c>
      <c r="O335">
        <v>1</v>
      </c>
      <c r="P335">
        <v>1</v>
      </c>
      <c r="Q335">
        <v>1</v>
      </c>
      <c r="R335">
        <v>1</v>
      </c>
    </row>
    <row r="336" spans="1:18">
      <c r="A336">
        <v>333</v>
      </c>
      <c r="B336" t="s">
        <v>26</v>
      </c>
      <c r="C336" t="s">
        <v>22</v>
      </c>
      <c r="D336" t="s">
        <v>24</v>
      </c>
      <c r="E336" t="s">
        <v>31</v>
      </c>
      <c r="F336">
        <v>4000</v>
      </c>
      <c r="G336" t="s">
        <v>24</v>
      </c>
      <c r="H336" t="s">
        <v>10</v>
      </c>
      <c r="I336" t="s">
        <v>11</v>
      </c>
      <c r="J336" t="s">
        <v>24</v>
      </c>
      <c r="K336" t="s">
        <v>24</v>
      </c>
      <c r="L336" t="s">
        <v>24</v>
      </c>
      <c r="M336" t="s">
        <v>25</v>
      </c>
      <c r="N336" t="s">
        <v>47</v>
      </c>
      <c r="O336">
        <v>1</v>
      </c>
      <c r="P336">
        <v>1</v>
      </c>
      <c r="Q336">
        <v>1</v>
      </c>
      <c r="R336">
        <v>1</v>
      </c>
    </row>
    <row r="337" spans="1:18">
      <c r="A337">
        <v>334</v>
      </c>
      <c r="B337" t="s">
        <v>26</v>
      </c>
      <c r="C337" t="s">
        <v>22</v>
      </c>
      <c r="D337" t="s">
        <v>24</v>
      </c>
      <c r="E337" t="s">
        <v>23</v>
      </c>
      <c r="F337">
        <v>5000</v>
      </c>
      <c r="G337" t="s">
        <v>24</v>
      </c>
      <c r="H337" t="s">
        <v>10</v>
      </c>
      <c r="I337" t="s">
        <v>24</v>
      </c>
      <c r="J337" t="s">
        <v>24</v>
      </c>
      <c r="K337" t="s">
        <v>13</v>
      </c>
      <c r="L337" t="s">
        <v>24</v>
      </c>
      <c r="M337" t="s">
        <v>25</v>
      </c>
      <c r="N337" t="s">
        <v>47</v>
      </c>
      <c r="O337">
        <v>1</v>
      </c>
      <c r="P337">
        <v>1</v>
      </c>
      <c r="Q337">
        <v>2</v>
      </c>
      <c r="R337">
        <v>1</v>
      </c>
    </row>
    <row r="338" spans="1:18">
      <c r="A338">
        <v>335</v>
      </c>
      <c r="B338" t="s">
        <v>26</v>
      </c>
      <c r="C338" t="s">
        <v>22</v>
      </c>
      <c r="D338" t="s">
        <v>24</v>
      </c>
      <c r="E338" t="s">
        <v>23</v>
      </c>
      <c r="F338">
        <v>5000</v>
      </c>
      <c r="G338" t="s">
        <v>24</v>
      </c>
      <c r="H338" t="s">
        <v>10</v>
      </c>
      <c r="I338" t="s">
        <v>24</v>
      </c>
      <c r="J338" t="s">
        <v>24</v>
      </c>
      <c r="K338" t="s">
        <v>24</v>
      </c>
      <c r="L338" t="s">
        <v>24</v>
      </c>
      <c r="M338" t="s">
        <v>25</v>
      </c>
      <c r="N338" t="s">
        <v>45</v>
      </c>
      <c r="O338">
        <v>1</v>
      </c>
      <c r="P338">
        <v>1</v>
      </c>
      <c r="Q338">
        <v>1</v>
      </c>
      <c r="R338">
        <v>1</v>
      </c>
    </row>
    <row r="339" spans="1:18">
      <c r="A339">
        <v>336</v>
      </c>
      <c r="B339" t="s">
        <v>26</v>
      </c>
      <c r="C339" t="s">
        <v>22</v>
      </c>
      <c r="D339" t="s">
        <v>24</v>
      </c>
      <c r="E339" t="s">
        <v>23</v>
      </c>
      <c r="F339">
        <v>5000</v>
      </c>
      <c r="G339" t="s">
        <v>24</v>
      </c>
      <c r="H339" t="s">
        <v>10</v>
      </c>
      <c r="I339" t="s">
        <v>24</v>
      </c>
      <c r="J339" t="s">
        <v>24</v>
      </c>
      <c r="K339" t="s">
        <v>24</v>
      </c>
      <c r="L339" t="s">
        <v>24</v>
      </c>
      <c r="M339" t="s">
        <v>36</v>
      </c>
    </row>
    <row r="340" spans="1:18">
      <c r="A340">
        <v>337</v>
      </c>
      <c r="B340" t="s">
        <v>26</v>
      </c>
      <c r="C340" t="s">
        <v>37</v>
      </c>
      <c r="D340" t="s">
        <v>39</v>
      </c>
      <c r="E340" t="s">
        <v>33</v>
      </c>
      <c r="F340">
        <v>3000</v>
      </c>
      <c r="G340" t="s">
        <v>24</v>
      </c>
      <c r="H340" t="s">
        <v>10</v>
      </c>
      <c r="I340" t="s">
        <v>11</v>
      </c>
      <c r="J340" t="s">
        <v>24</v>
      </c>
      <c r="K340" t="s">
        <v>24</v>
      </c>
      <c r="L340" t="s">
        <v>24</v>
      </c>
      <c r="M340" t="s">
        <v>25</v>
      </c>
      <c r="N340" t="s">
        <v>47</v>
      </c>
      <c r="O340">
        <v>1</v>
      </c>
      <c r="P340">
        <v>1</v>
      </c>
      <c r="Q340">
        <v>1</v>
      </c>
      <c r="R340">
        <v>1</v>
      </c>
    </row>
    <row r="341" spans="1:18">
      <c r="A341">
        <v>338</v>
      </c>
      <c r="B341" t="s">
        <v>21</v>
      </c>
      <c r="C341" t="s">
        <v>22</v>
      </c>
      <c r="D341" t="s">
        <v>24</v>
      </c>
      <c r="E341" t="s">
        <v>23</v>
      </c>
      <c r="F341">
        <v>5000</v>
      </c>
      <c r="G341" t="s">
        <v>24</v>
      </c>
      <c r="H341" t="s">
        <v>10</v>
      </c>
      <c r="I341" t="s">
        <v>24</v>
      </c>
      <c r="J341" t="s">
        <v>24</v>
      </c>
      <c r="K341" t="s">
        <v>24</v>
      </c>
      <c r="L341" t="s">
        <v>24</v>
      </c>
      <c r="M341" t="s">
        <v>25</v>
      </c>
      <c r="N341" t="s">
        <v>45</v>
      </c>
      <c r="O341">
        <v>2</v>
      </c>
      <c r="P341">
        <v>2</v>
      </c>
      <c r="Q341">
        <v>2</v>
      </c>
      <c r="R341">
        <v>2</v>
      </c>
    </row>
    <row r="342" spans="1:18">
      <c r="A342">
        <v>339</v>
      </c>
      <c r="B342" t="s">
        <v>26</v>
      </c>
      <c r="C342" t="s">
        <v>37</v>
      </c>
      <c r="D342" t="s">
        <v>34</v>
      </c>
      <c r="E342" t="s">
        <v>24</v>
      </c>
      <c r="F342">
        <v>4000</v>
      </c>
      <c r="G342" t="s">
        <v>24</v>
      </c>
      <c r="H342" t="s">
        <v>10</v>
      </c>
      <c r="I342" t="s">
        <v>24</v>
      </c>
      <c r="J342" t="s">
        <v>24</v>
      </c>
      <c r="K342" t="s">
        <v>13</v>
      </c>
      <c r="L342" t="s">
        <v>24</v>
      </c>
      <c r="M342" t="s">
        <v>25</v>
      </c>
      <c r="N342" t="s">
        <v>45</v>
      </c>
      <c r="O342">
        <v>1</v>
      </c>
      <c r="P342">
        <v>1</v>
      </c>
      <c r="Q342">
        <v>1</v>
      </c>
      <c r="R342">
        <v>1</v>
      </c>
    </row>
    <row r="343" spans="1:18">
      <c r="A343">
        <v>340</v>
      </c>
      <c r="B343" t="s">
        <v>26</v>
      </c>
      <c r="C343" t="s">
        <v>22</v>
      </c>
      <c r="D343" t="s">
        <v>24</v>
      </c>
      <c r="E343" t="s">
        <v>30</v>
      </c>
      <c r="F343">
        <v>5000</v>
      </c>
      <c r="G343" t="s">
        <v>24</v>
      </c>
      <c r="H343" t="s">
        <v>10</v>
      </c>
      <c r="I343" t="s">
        <v>24</v>
      </c>
      <c r="J343" t="s">
        <v>24</v>
      </c>
      <c r="K343" t="s">
        <v>24</v>
      </c>
      <c r="L343" t="s">
        <v>24</v>
      </c>
      <c r="M343" t="s">
        <v>36</v>
      </c>
    </row>
    <row r="344" spans="1:18">
      <c r="A344">
        <v>341</v>
      </c>
      <c r="B344" t="s">
        <v>26</v>
      </c>
      <c r="C344" t="s">
        <v>22</v>
      </c>
      <c r="D344" t="s">
        <v>24</v>
      </c>
      <c r="E344" t="s">
        <v>23</v>
      </c>
      <c r="F344">
        <v>5000</v>
      </c>
      <c r="G344" t="s">
        <v>24</v>
      </c>
      <c r="H344" t="s">
        <v>10</v>
      </c>
      <c r="I344" t="s">
        <v>11</v>
      </c>
      <c r="J344" t="s">
        <v>24</v>
      </c>
      <c r="K344" t="s">
        <v>24</v>
      </c>
      <c r="L344" t="s">
        <v>24</v>
      </c>
      <c r="M344" t="s">
        <v>25</v>
      </c>
      <c r="N344" t="s">
        <v>45</v>
      </c>
      <c r="O344">
        <v>1</v>
      </c>
      <c r="P344">
        <v>1</v>
      </c>
      <c r="Q344">
        <v>1</v>
      </c>
      <c r="R344">
        <v>1</v>
      </c>
    </row>
    <row r="345" spans="1:18">
      <c r="A345">
        <v>342</v>
      </c>
      <c r="B345" t="s">
        <v>26</v>
      </c>
      <c r="C345" t="s">
        <v>37</v>
      </c>
      <c r="D345" t="s">
        <v>34</v>
      </c>
      <c r="E345" t="s">
        <v>24</v>
      </c>
      <c r="F345">
        <v>4000</v>
      </c>
      <c r="G345" t="s">
        <v>24</v>
      </c>
      <c r="H345" t="s">
        <v>10</v>
      </c>
      <c r="I345" t="s">
        <v>24</v>
      </c>
      <c r="J345" t="s">
        <v>24</v>
      </c>
      <c r="K345" t="s">
        <v>24</v>
      </c>
      <c r="L345" t="s">
        <v>24</v>
      </c>
      <c r="M345" t="s">
        <v>36</v>
      </c>
    </row>
    <row r="346" spans="1:18">
      <c r="A346">
        <v>343</v>
      </c>
      <c r="B346" t="s">
        <v>26</v>
      </c>
      <c r="C346" t="s">
        <v>22</v>
      </c>
      <c r="D346" t="s">
        <v>24</v>
      </c>
      <c r="E346" t="s">
        <v>23</v>
      </c>
      <c r="F346">
        <v>6000</v>
      </c>
      <c r="G346" t="s">
        <v>24</v>
      </c>
      <c r="H346" t="s">
        <v>10</v>
      </c>
      <c r="I346" t="s">
        <v>24</v>
      </c>
      <c r="J346" t="s">
        <v>24</v>
      </c>
      <c r="K346" t="s">
        <v>24</v>
      </c>
      <c r="L346" t="s">
        <v>24</v>
      </c>
      <c r="M346" t="s">
        <v>25</v>
      </c>
      <c r="N346" t="s">
        <v>48</v>
      </c>
      <c r="O346">
        <v>1</v>
      </c>
      <c r="P346">
        <v>1</v>
      </c>
      <c r="Q346">
        <v>1</v>
      </c>
      <c r="R346">
        <v>1</v>
      </c>
    </row>
    <row r="347" spans="1:18">
      <c r="A347">
        <v>344</v>
      </c>
      <c r="B347" t="s">
        <v>26</v>
      </c>
      <c r="C347" t="s">
        <v>22</v>
      </c>
      <c r="D347" t="s">
        <v>24</v>
      </c>
      <c r="E347" t="s">
        <v>23</v>
      </c>
      <c r="F347">
        <v>5000</v>
      </c>
      <c r="G347" t="s">
        <v>24</v>
      </c>
      <c r="H347" t="s">
        <v>10</v>
      </c>
      <c r="I347" t="s">
        <v>24</v>
      </c>
      <c r="J347" t="s">
        <v>12</v>
      </c>
      <c r="K347" t="s">
        <v>24</v>
      </c>
      <c r="L347" t="s">
        <v>24</v>
      </c>
      <c r="M347" t="s">
        <v>25</v>
      </c>
      <c r="N347" t="s">
        <v>45</v>
      </c>
      <c r="O347">
        <v>1</v>
      </c>
      <c r="P347">
        <v>1</v>
      </c>
      <c r="Q347">
        <v>1</v>
      </c>
      <c r="R347">
        <v>1</v>
      </c>
    </row>
    <row r="348" spans="1:18">
      <c r="A348">
        <v>345</v>
      </c>
      <c r="B348" t="s">
        <v>26</v>
      </c>
      <c r="C348" t="s">
        <v>37</v>
      </c>
      <c r="D348" t="s">
        <v>34</v>
      </c>
      <c r="E348" t="s">
        <v>24</v>
      </c>
      <c r="F348">
        <v>4000</v>
      </c>
      <c r="G348" t="s">
        <v>9</v>
      </c>
      <c r="H348" t="s">
        <v>24</v>
      </c>
      <c r="I348" t="s">
        <v>11</v>
      </c>
      <c r="J348" t="s">
        <v>24</v>
      </c>
      <c r="K348" t="s">
        <v>24</v>
      </c>
      <c r="L348" t="s">
        <v>24</v>
      </c>
      <c r="M348" t="s">
        <v>25</v>
      </c>
      <c r="N348" t="s">
        <v>47</v>
      </c>
      <c r="O348">
        <v>2</v>
      </c>
      <c r="P348">
        <v>2</v>
      </c>
      <c r="Q348">
        <v>2</v>
      </c>
      <c r="R348">
        <v>2</v>
      </c>
    </row>
    <row r="349" spans="1:18">
      <c r="A349">
        <v>346</v>
      </c>
      <c r="B349" t="s">
        <v>26</v>
      </c>
      <c r="C349" t="s">
        <v>22</v>
      </c>
      <c r="D349" t="s">
        <v>24</v>
      </c>
      <c r="E349" t="s">
        <v>31</v>
      </c>
      <c r="F349">
        <v>5000</v>
      </c>
      <c r="G349" t="s">
        <v>24</v>
      </c>
      <c r="H349" t="s">
        <v>10</v>
      </c>
      <c r="I349" t="s">
        <v>24</v>
      </c>
      <c r="J349" t="s">
        <v>24</v>
      </c>
      <c r="K349" t="s">
        <v>24</v>
      </c>
      <c r="L349" t="s">
        <v>24</v>
      </c>
      <c r="M349" t="s">
        <v>25</v>
      </c>
      <c r="N349" t="s">
        <v>45</v>
      </c>
      <c r="O349">
        <v>1</v>
      </c>
      <c r="P349">
        <v>1</v>
      </c>
      <c r="Q349">
        <v>2</v>
      </c>
      <c r="R349">
        <v>1</v>
      </c>
    </row>
    <row r="350" spans="1:18">
      <c r="A350">
        <v>347</v>
      </c>
      <c r="B350" t="s">
        <v>26</v>
      </c>
      <c r="C350" t="s">
        <v>37</v>
      </c>
      <c r="D350" t="s">
        <v>39</v>
      </c>
      <c r="E350" t="s">
        <v>24</v>
      </c>
      <c r="F350">
        <v>4000</v>
      </c>
      <c r="G350" t="s">
        <v>24</v>
      </c>
      <c r="H350" t="s">
        <v>10</v>
      </c>
      <c r="I350" t="s">
        <v>24</v>
      </c>
      <c r="J350" t="s">
        <v>24</v>
      </c>
      <c r="K350" t="s">
        <v>24</v>
      </c>
      <c r="L350" t="s">
        <v>24</v>
      </c>
      <c r="M350" t="s">
        <v>25</v>
      </c>
      <c r="N350" t="s">
        <v>47</v>
      </c>
      <c r="O350">
        <v>1</v>
      </c>
      <c r="P350">
        <v>1</v>
      </c>
      <c r="Q350">
        <v>1</v>
      </c>
      <c r="R350">
        <v>1</v>
      </c>
    </row>
    <row r="351" spans="1:18">
      <c r="A351">
        <v>348</v>
      </c>
      <c r="B351" t="s">
        <v>26</v>
      </c>
      <c r="C351" t="s">
        <v>22</v>
      </c>
      <c r="D351" t="s">
        <v>24</v>
      </c>
      <c r="E351" t="s">
        <v>23</v>
      </c>
      <c r="F351">
        <v>5000</v>
      </c>
      <c r="G351" t="s">
        <v>24</v>
      </c>
      <c r="H351" t="s">
        <v>10</v>
      </c>
      <c r="I351" t="s">
        <v>11</v>
      </c>
      <c r="J351" t="s">
        <v>24</v>
      </c>
      <c r="K351" t="s">
        <v>24</v>
      </c>
      <c r="L351" t="s">
        <v>24</v>
      </c>
      <c r="M351" t="s">
        <v>25</v>
      </c>
      <c r="N351" t="s">
        <v>45</v>
      </c>
      <c r="O351">
        <v>1</v>
      </c>
      <c r="P351">
        <v>1</v>
      </c>
      <c r="Q351">
        <v>1</v>
      </c>
      <c r="R351">
        <v>1</v>
      </c>
    </row>
    <row r="352" spans="1:18">
      <c r="A352">
        <v>349</v>
      </c>
      <c r="B352" t="s">
        <v>26</v>
      </c>
      <c r="C352" t="s">
        <v>37</v>
      </c>
      <c r="D352" t="s">
        <v>39</v>
      </c>
      <c r="E352" t="s">
        <v>24</v>
      </c>
      <c r="F352">
        <v>4000</v>
      </c>
      <c r="G352" t="s">
        <v>24</v>
      </c>
      <c r="H352" t="s">
        <v>10</v>
      </c>
      <c r="I352" t="s">
        <v>11</v>
      </c>
      <c r="J352" t="s">
        <v>24</v>
      </c>
      <c r="K352" t="s">
        <v>24</v>
      </c>
      <c r="L352" t="s">
        <v>24</v>
      </c>
      <c r="M352" t="s">
        <v>25</v>
      </c>
      <c r="N352" t="s">
        <v>47</v>
      </c>
      <c r="O352">
        <v>1</v>
      </c>
      <c r="P352">
        <v>1</v>
      </c>
      <c r="Q352">
        <v>1</v>
      </c>
      <c r="R352">
        <v>1</v>
      </c>
    </row>
    <row r="353" spans="1:18">
      <c r="A353">
        <v>350</v>
      </c>
      <c r="B353" t="s">
        <v>26</v>
      </c>
      <c r="C353" t="s">
        <v>37</v>
      </c>
      <c r="D353" t="s">
        <v>34</v>
      </c>
      <c r="E353" t="s">
        <v>24</v>
      </c>
      <c r="F353">
        <v>4000</v>
      </c>
      <c r="G353" t="s">
        <v>24</v>
      </c>
      <c r="H353" t="s">
        <v>10</v>
      </c>
      <c r="I353" t="s">
        <v>24</v>
      </c>
      <c r="J353" t="s">
        <v>24</v>
      </c>
      <c r="K353" t="s">
        <v>24</v>
      </c>
      <c r="L353" t="s">
        <v>24</v>
      </c>
      <c r="M353" t="s">
        <v>25</v>
      </c>
      <c r="N353" t="s">
        <v>47</v>
      </c>
      <c r="O353">
        <v>1</v>
      </c>
      <c r="P353">
        <v>1</v>
      </c>
      <c r="Q353">
        <v>1</v>
      </c>
      <c r="R353">
        <v>1</v>
      </c>
    </row>
    <row r="354" spans="1:18">
      <c r="A354">
        <v>351</v>
      </c>
      <c r="B354" t="s">
        <v>26</v>
      </c>
      <c r="C354" t="s">
        <v>22</v>
      </c>
      <c r="D354" t="s">
        <v>24</v>
      </c>
      <c r="E354" t="s">
        <v>23</v>
      </c>
      <c r="F354">
        <v>5000</v>
      </c>
      <c r="G354" t="s">
        <v>24</v>
      </c>
      <c r="H354" t="s">
        <v>10</v>
      </c>
      <c r="I354" t="s">
        <v>24</v>
      </c>
      <c r="J354" t="s">
        <v>12</v>
      </c>
      <c r="K354" t="s">
        <v>24</v>
      </c>
      <c r="L354" t="s">
        <v>24</v>
      </c>
      <c r="M354" t="s">
        <v>36</v>
      </c>
    </row>
    <row r="355" spans="1:18">
      <c r="A355">
        <v>352</v>
      </c>
      <c r="B355" t="s">
        <v>26</v>
      </c>
      <c r="C355" t="s">
        <v>37</v>
      </c>
      <c r="D355" t="s">
        <v>39</v>
      </c>
      <c r="E355" t="s">
        <v>24</v>
      </c>
      <c r="F355">
        <v>2500</v>
      </c>
      <c r="G355" t="s">
        <v>9</v>
      </c>
      <c r="H355" t="s">
        <v>10</v>
      </c>
      <c r="I355" t="s">
        <v>24</v>
      </c>
      <c r="J355" t="s">
        <v>24</v>
      </c>
      <c r="K355" t="s">
        <v>24</v>
      </c>
      <c r="L355" t="s">
        <v>24</v>
      </c>
      <c r="M355" t="s">
        <v>25</v>
      </c>
      <c r="N355" t="s">
        <v>47</v>
      </c>
      <c r="O355">
        <v>1</v>
      </c>
      <c r="P355">
        <v>1</v>
      </c>
      <c r="Q355">
        <v>1</v>
      </c>
      <c r="R355">
        <v>1</v>
      </c>
    </row>
    <row r="356" spans="1:18">
      <c r="A356">
        <v>353</v>
      </c>
      <c r="B356" t="s">
        <v>26</v>
      </c>
      <c r="C356" t="s">
        <v>22</v>
      </c>
      <c r="D356" t="s">
        <v>24</v>
      </c>
      <c r="E356" t="s">
        <v>31</v>
      </c>
      <c r="F356">
        <v>5000</v>
      </c>
      <c r="G356" t="s">
        <v>24</v>
      </c>
      <c r="H356" t="s">
        <v>10</v>
      </c>
      <c r="I356" t="s">
        <v>24</v>
      </c>
      <c r="J356" t="s">
        <v>24</v>
      </c>
      <c r="K356" t="s">
        <v>24</v>
      </c>
      <c r="L356" t="s">
        <v>24</v>
      </c>
      <c r="M356" t="s">
        <v>25</v>
      </c>
      <c r="N356" t="s">
        <v>45</v>
      </c>
      <c r="O356">
        <v>2</v>
      </c>
      <c r="P356">
        <v>2</v>
      </c>
      <c r="Q356">
        <v>2</v>
      </c>
      <c r="R356">
        <v>2</v>
      </c>
    </row>
    <row r="357" spans="1:18">
      <c r="A357">
        <v>354</v>
      </c>
      <c r="B357" t="s">
        <v>21</v>
      </c>
      <c r="C357" t="s">
        <v>37</v>
      </c>
      <c r="D357" t="s">
        <v>34</v>
      </c>
      <c r="E357" t="s">
        <v>24</v>
      </c>
      <c r="F357">
        <v>4000</v>
      </c>
      <c r="G357" t="s">
        <v>24</v>
      </c>
      <c r="H357" t="s">
        <v>10</v>
      </c>
      <c r="I357" t="s">
        <v>24</v>
      </c>
      <c r="J357" t="s">
        <v>24</v>
      </c>
      <c r="K357" t="s">
        <v>13</v>
      </c>
      <c r="L357" t="s">
        <v>24</v>
      </c>
      <c r="M357" t="s">
        <v>25</v>
      </c>
      <c r="N357" t="s">
        <v>45</v>
      </c>
      <c r="O357">
        <v>2</v>
      </c>
      <c r="P357">
        <v>2</v>
      </c>
      <c r="Q357">
        <v>2</v>
      </c>
      <c r="R357">
        <v>2</v>
      </c>
    </row>
    <row r="358" spans="1:18">
      <c r="A358">
        <v>355</v>
      </c>
      <c r="B358" t="s">
        <v>21</v>
      </c>
      <c r="C358" t="s">
        <v>22</v>
      </c>
      <c r="D358" t="s">
        <v>24</v>
      </c>
      <c r="E358" t="s">
        <v>23</v>
      </c>
      <c r="F358">
        <v>5000</v>
      </c>
      <c r="G358" t="s">
        <v>24</v>
      </c>
      <c r="H358" t="s">
        <v>10</v>
      </c>
      <c r="I358" t="s">
        <v>11</v>
      </c>
      <c r="J358" t="s">
        <v>24</v>
      </c>
      <c r="K358" t="s">
        <v>24</v>
      </c>
      <c r="L358" t="s">
        <v>24</v>
      </c>
      <c r="M358" t="s">
        <v>25</v>
      </c>
      <c r="N358" t="s">
        <v>45</v>
      </c>
      <c r="O358">
        <v>1</v>
      </c>
      <c r="P358">
        <v>1</v>
      </c>
      <c r="Q358">
        <v>1</v>
      </c>
      <c r="R358">
        <v>1</v>
      </c>
    </row>
    <row r="359" spans="1:18">
      <c r="A359">
        <v>356</v>
      </c>
      <c r="B359" t="s">
        <v>26</v>
      </c>
      <c r="C359" t="s">
        <v>22</v>
      </c>
      <c r="D359" t="s">
        <v>24</v>
      </c>
      <c r="E359" t="s">
        <v>30</v>
      </c>
      <c r="F359">
        <v>5000</v>
      </c>
      <c r="G359" t="s">
        <v>24</v>
      </c>
      <c r="H359" t="s">
        <v>10</v>
      </c>
      <c r="I359" t="s">
        <v>24</v>
      </c>
      <c r="J359" t="s">
        <v>24</v>
      </c>
      <c r="K359" t="s">
        <v>24</v>
      </c>
      <c r="L359" t="s">
        <v>24</v>
      </c>
      <c r="M359" t="s">
        <v>25</v>
      </c>
      <c r="N359" t="s">
        <v>45</v>
      </c>
      <c r="O359">
        <v>1</v>
      </c>
      <c r="P359">
        <v>1</v>
      </c>
      <c r="Q359">
        <v>1</v>
      </c>
      <c r="R359">
        <v>1</v>
      </c>
    </row>
    <row r="360" spans="1:18">
      <c r="A360">
        <v>357</v>
      </c>
      <c r="B360" t="s">
        <v>26</v>
      </c>
      <c r="C360" t="s">
        <v>22</v>
      </c>
      <c r="D360" t="s">
        <v>24</v>
      </c>
      <c r="E360" t="s">
        <v>23</v>
      </c>
      <c r="F360">
        <v>5000</v>
      </c>
      <c r="G360" t="s">
        <v>24</v>
      </c>
      <c r="H360" t="s">
        <v>10</v>
      </c>
      <c r="I360" t="s">
        <v>24</v>
      </c>
      <c r="J360" t="s">
        <v>24</v>
      </c>
      <c r="K360" t="s">
        <v>24</v>
      </c>
      <c r="L360" t="s">
        <v>24</v>
      </c>
      <c r="M360" t="s">
        <v>25</v>
      </c>
      <c r="N360" t="s">
        <v>45</v>
      </c>
      <c r="O360">
        <v>1</v>
      </c>
      <c r="P360">
        <v>1</v>
      </c>
      <c r="Q360">
        <v>1</v>
      </c>
      <c r="R360">
        <v>1</v>
      </c>
    </row>
    <row r="361" spans="1:18">
      <c r="A361">
        <v>358</v>
      </c>
      <c r="B361" t="s">
        <v>26</v>
      </c>
      <c r="C361" t="s">
        <v>22</v>
      </c>
      <c r="D361" t="s">
        <v>24</v>
      </c>
      <c r="E361" t="s">
        <v>23</v>
      </c>
      <c r="F361">
        <v>3000</v>
      </c>
      <c r="G361" t="s">
        <v>24</v>
      </c>
      <c r="H361" t="s">
        <v>10</v>
      </c>
      <c r="I361" t="s">
        <v>24</v>
      </c>
      <c r="J361" t="s">
        <v>24</v>
      </c>
      <c r="K361" t="s">
        <v>24</v>
      </c>
      <c r="L361" t="s">
        <v>24</v>
      </c>
      <c r="M361" t="s">
        <v>25</v>
      </c>
      <c r="N361" t="s">
        <v>47</v>
      </c>
      <c r="O361">
        <v>1</v>
      </c>
      <c r="P361">
        <v>1</v>
      </c>
      <c r="Q361">
        <v>3</v>
      </c>
      <c r="R361">
        <v>1</v>
      </c>
    </row>
    <row r="362" spans="1:18">
      <c r="A362">
        <v>359</v>
      </c>
      <c r="B362" t="s">
        <v>26</v>
      </c>
      <c r="C362" t="s">
        <v>22</v>
      </c>
      <c r="D362" t="s">
        <v>24</v>
      </c>
      <c r="E362" t="s">
        <v>30</v>
      </c>
      <c r="F362">
        <v>3000</v>
      </c>
      <c r="G362" t="s">
        <v>24</v>
      </c>
      <c r="H362" t="s">
        <v>10</v>
      </c>
      <c r="I362" t="s">
        <v>24</v>
      </c>
      <c r="J362" t="s">
        <v>24</v>
      </c>
      <c r="K362" t="s">
        <v>24</v>
      </c>
      <c r="L362" t="s">
        <v>24</v>
      </c>
      <c r="M362" t="s">
        <v>25</v>
      </c>
      <c r="N362" t="s">
        <v>47</v>
      </c>
      <c r="O362">
        <v>1</v>
      </c>
      <c r="P362">
        <v>1</v>
      </c>
      <c r="Q362">
        <v>1</v>
      </c>
      <c r="R362">
        <v>1</v>
      </c>
    </row>
    <row r="363" spans="1:18">
      <c r="A363">
        <v>360</v>
      </c>
      <c r="B363" t="s">
        <v>26</v>
      </c>
      <c r="C363" t="s">
        <v>22</v>
      </c>
      <c r="D363" t="s">
        <v>24</v>
      </c>
      <c r="E363" t="s">
        <v>46</v>
      </c>
      <c r="F363">
        <v>5000</v>
      </c>
      <c r="G363" t="s">
        <v>24</v>
      </c>
      <c r="H363" t="s">
        <v>10</v>
      </c>
      <c r="I363" t="s">
        <v>24</v>
      </c>
      <c r="J363" t="s">
        <v>24</v>
      </c>
      <c r="K363" t="s">
        <v>24</v>
      </c>
      <c r="L363" t="s">
        <v>24</v>
      </c>
      <c r="M363" t="s">
        <v>25</v>
      </c>
      <c r="N363" t="s">
        <v>45</v>
      </c>
      <c r="O363">
        <v>1</v>
      </c>
      <c r="P363">
        <v>1</v>
      </c>
      <c r="Q363">
        <v>1</v>
      </c>
      <c r="R363">
        <v>2</v>
      </c>
    </row>
    <row r="364" spans="1:18">
      <c r="A364">
        <v>361</v>
      </c>
      <c r="B364" t="s">
        <v>26</v>
      </c>
      <c r="C364" t="s">
        <v>37</v>
      </c>
      <c r="D364" t="s">
        <v>34</v>
      </c>
      <c r="E364" t="s">
        <v>24</v>
      </c>
      <c r="F364">
        <v>5000</v>
      </c>
      <c r="G364" t="s">
        <v>24</v>
      </c>
      <c r="H364" t="s">
        <v>24</v>
      </c>
      <c r="I364" t="s">
        <v>24</v>
      </c>
      <c r="J364" t="s">
        <v>24</v>
      </c>
      <c r="K364" t="s">
        <v>24</v>
      </c>
      <c r="L364" t="s">
        <v>51</v>
      </c>
      <c r="M364" t="s">
        <v>25</v>
      </c>
      <c r="N364" t="s">
        <v>47</v>
      </c>
      <c r="O364">
        <v>3</v>
      </c>
      <c r="P364">
        <v>3</v>
      </c>
      <c r="Q364">
        <v>3</v>
      </c>
      <c r="R364">
        <v>3</v>
      </c>
    </row>
    <row r="365" spans="1:18">
      <c r="A365">
        <v>362</v>
      </c>
      <c r="B365" t="s">
        <v>26</v>
      </c>
      <c r="C365" t="s">
        <v>22</v>
      </c>
      <c r="D365" t="s">
        <v>24</v>
      </c>
      <c r="E365" t="s">
        <v>46</v>
      </c>
      <c r="F365">
        <v>7000</v>
      </c>
      <c r="G365" t="s">
        <v>24</v>
      </c>
      <c r="H365" t="s">
        <v>10</v>
      </c>
      <c r="I365" t="s">
        <v>24</v>
      </c>
      <c r="J365" t="s">
        <v>24</v>
      </c>
      <c r="K365" t="s">
        <v>24</v>
      </c>
      <c r="L365" t="s">
        <v>24</v>
      </c>
      <c r="M365" t="s">
        <v>25</v>
      </c>
      <c r="N365" t="s">
        <v>45</v>
      </c>
      <c r="O365">
        <v>1</v>
      </c>
      <c r="P365">
        <v>1</v>
      </c>
      <c r="Q365">
        <v>1</v>
      </c>
      <c r="R365">
        <v>1</v>
      </c>
    </row>
    <row r="366" spans="1:18">
      <c r="A366">
        <v>363</v>
      </c>
      <c r="B366" t="s">
        <v>26</v>
      </c>
      <c r="C366" t="s">
        <v>37</v>
      </c>
      <c r="D366" t="s">
        <v>34</v>
      </c>
      <c r="E366" t="s">
        <v>24</v>
      </c>
      <c r="F366">
        <v>3000</v>
      </c>
      <c r="G366" t="s">
        <v>24</v>
      </c>
      <c r="H366" t="s">
        <v>24</v>
      </c>
      <c r="I366" t="s">
        <v>11</v>
      </c>
      <c r="J366" t="s">
        <v>24</v>
      </c>
      <c r="K366" t="s">
        <v>24</v>
      </c>
      <c r="L366" t="s">
        <v>24</v>
      </c>
      <c r="M366" t="s">
        <v>25</v>
      </c>
      <c r="N366" t="s">
        <v>47</v>
      </c>
      <c r="O366">
        <v>1</v>
      </c>
      <c r="P366">
        <v>1</v>
      </c>
      <c r="Q366">
        <v>1</v>
      </c>
      <c r="R366">
        <v>1</v>
      </c>
    </row>
    <row r="367" spans="1:18">
      <c r="A367">
        <v>364</v>
      </c>
      <c r="B367" t="s">
        <v>26</v>
      </c>
      <c r="C367" t="s">
        <v>37</v>
      </c>
      <c r="D367" t="s">
        <v>34</v>
      </c>
      <c r="E367" t="s">
        <v>24</v>
      </c>
      <c r="F367">
        <v>3500</v>
      </c>
      <c r="G367" t="s">
        <v>24</v>
      </c>
      <c r="H367" t="s">
        <v>10</v>
      </c>
      <c r="I367" t="s">
        <v>11</v>
      </c>
      <c r="J367" t="s">
        <v>24</v>
      </c>
      <c r="K367" t="s">
        <v>24</v>
      </c>
      <c r="L367" t="s">
        <v>24</v>
      </c>
      <c r="M367" t="s">
        <v>36</v>
      </c>
    </row>
    <row r="368" spans="1:18">
      <c r="A368">
        <v>365</v>
      </c>
      <c r="B368" t="s">
        <v>26</v>
      </c>
      <c r="C368" t="s">
        <v>37</v>
      </c>
      <c r="D368" t="s">
        <v>34</v>
      </c>
      <c r="E368" t="s">
        <v>24</v>
      </c>
      <c r="F368">
        <v>5000</v>
      </c>
      <c r="G368" t="s">
        <v>24</v>
      </c>
      <c r="H368" t="s">
        <v>10</v>
      </c>
      <c r="I368" t="s">
        <v>24</v>
      </c>
      <c r="J368" t="s">
        <v>24</v>
      </c>
      <c r="K368" t="s">
        <v>24</v>
      </c>
      <c r="L368" t="s">
        <v>24</v>
      </c>
      <c r="M368" t="s">
        <v>25</v>
      </c>
      <c r="N368" t="s">
        <v>45</v>
      </c>
      <c r="O368">
        <v>1</v>
      </c>
      <c r="P368">
        <v>1</v>
      </c>
      <c r="Q368">
        <v>1</v>
      </c>
      <c r="R368">
        <v>1</v>
      </c>
    </row>
    <row r="369" spans="1:18">
      <c r="A369">
        <v>366</v>
      </c>
      <c r="B369" t="s">
        <v>26</v>
      </c>
      <c r="C369" t="s">
        <v>22</v>
      </c>
      <c r="D369" t="s">
        <v>24</v>
      </c>
      <c r="E369" t="s">
        <v>23</v>
      </c>
      <c r="F369">
        <v>5000</v>
      </c>
      <c r="G369" t="s">
        <v>24</v>
      </c>
      <c r="H369" t="s">
        <v>10</v>
      </c>
      <c r="I369" t="s">
        <v>24</v>
      </c>
      <c r="J369" t="s">
        <v>24</v>
      </c>
      <c r="K369" t="s">
        <v>24</v>
      </c>
      <c r="L369" t="s">
        <v>24</v>
      </c>
      <c r="M369" t="s">
        <v>25</v>
      </c>
      <c r="N369" t="s">
        <v>47</v>
      </c>
      <c r="O369">
        <v>1</v>
      </c>
      <c r="P369">
        <v>2</v>
      </c>
      <c r="Q369">
        <v>4</v>
      </c>
      <c r="R369">
        <v>1</v>
      </c>
    </row>
    <row r="370" spans="1:18">
      <c r="A370">
        <v>367</v>
      </c>
      <c r="B370" t="s">
        <v>26</v>
      </c>
      <c r="C370" t="s">
        <v>37</v>
      </c>
      <c r="D370" t="s">
        <v>39</v>
      </c>
      <c r="E370" t="s">
        <v>24</v>
      </c>
      <c r="F370">
        <v>2500</v>
      </c>
      <c r="G370" t="s">
        <v>24</v>
      </c>
      <c r="H370" t="s">
        <v>10</v>
      </c>
      <c r="I370" t="s">
        <v>24</v>
      </c>
      <c r="J370" t="s">
        <v>24</v>
      </c>
      <c r="K370" t="s">
        <v>24</v>
      </c>
      <c r="L370" t="s">
        <v>24</v>
      </c>
      <c r="M370" t="s">
        <v>25</v>
      </c>
      <c r="N370" t="s">
        <v>45</v>
      </c>
      <c r="O370">
        <v>1</v>
      </c>
      <c r="P370">
        <v>1</v>
      </c>
      <c r="Q370">
        <v>4</v>
      </c>
      <c r="R370">
        <v>1</v>
      </c>
    </row>
    <row r="371" spans="1:18">
      <c r="A371">
        <v>368</v>
      </c>
      <c r="B371" t="s">
        <v>26</v>
      </c>
      <c r="C371" t="s">
        <v>37</v>
      </c>
      <c r="D371" t="s">
        <v>34</v>
      </c>
      <c r="E371" t="s">
        <v>24</v>
      </c>
      <c r="F371">
        <v>3000</v>
      </c>
      <c r="G371" t="s">
        <v>24</v>
      </c>
      <c r="H371" t="s">
        <v>10</v>
      </c>
      <c r="I371" t="s">
        <v>24</v>
      </c>
      <c r="J371" t="s">
        <v>24</v>
      </c>
      <c r="K371" t="s">
        <v>24</v>
      </c>
      <c r="L371" t="s">
        <v>24</v>
      </c>
      <c r="M371" t="s">
        <v>25</v>
      </c>
      <c r="N371" t="s">
        <v>47</v>
      </c>
      <c r="O371">
        <v>1</v>
      </c>
      <c r="P371">
        <v>1</v>
      </c>
      <c r="Q371">
        <v>2</v>
      </c>
      <c r="R371">
        <v>1</v>
      </c>
    </row>
    <row r="372" spans="1:18">
      <c r="A372">
        <v>369</v>
      </c>
      <c r="B372" t="s">
        <v>26</v>
      </c>
      <c r="C372" t="s">
        <v>22</v>
      </c>
      <c r="D372" t="s">
        <v>24</v>
      </c>
      <c r="E372" t="s">
        <v>32</v>
      </c>
      <c r="F372">
        <v>4000</v>
      </c>
      <c r="G372" t="s">
        <v>24</v>
      </c>
      <c r="H372" t="s">
        <v>10</v>
      </c>
      <c r="I372" t="s">
        <v>24</v>
      </c>
      <c r="J372" t="s">
        <v>24</v>
      </c>
      <c r="K372" t="s">
        <v>24</v>
      </c>
      <c r="L372" t="s">
        <v>24</v>
      </c>
      <c r="M372" t="s">
        <v>25</v>
      </c>
      <c r="N372" t="s">
        <v>47</v>
      </c>
      <c r="O372">
        <v>1</v>
      </c>
      <c r="P372">
        <v>1</v>
      </c>
      <c r="Q372">
        <v>1</v>
      </c>
      <c r="R372">
        <v>1</v>
      </c>
    </row>
    <row r="373" spans="1:18">
      <c r="A373">
        <v>370</v>
      </c>
      <c r="B373" t="s">
        <v>26</v>
      </c>
      <c r="C373" t="s">
        <v>22</v>
      </c>
      <c r="D373" t="s">
        <v>24</v>
      </c>
      <c r="E373" t="s">
        <v>23</v>
      </c>
      <c r="F373">
        <v>3500</v>
      </c>
      <c r="G373" t="s">
        <v>24</v>
      </c>
      <c r="H373" t="s">
        <v>10</v>
      </c>
      <c r="I373" t="s">
        <v>24</v>
      </c>
      <c r="J373" t="s">
        <v>24</v>
      </c>
      <c r="K373" t="s">
        <v>24</v>
      </c>
      <c r="L373" t="s">
        <v>24</v>
      </c>
      <c r="M373" t="s">
        <v>25</v>
      </c>
      <c r="N373" t="s">
        <v>47</v>
      </c>
      <c r="O373">
        <v>1</v>
      </c>
      <c r="P373">
        <v>1</v>
      </c>
      <c r="Q373">
        <v>4</v>
      </c>
      <c r="R373">
        <v>4</v>
      </c>
    </row>
    <row r="374" spans="1:18">
      <c r="A374">
        <v>371</v>
      </c>
      <c r="B374" t="s">
        <v>26</v>
      </c>
      <c r="C374" t="s">
        <v>37</v>
      </c>
      <c r="D374" t="s">
        <v>34</v>
      </c>
      <c r="E374" t="s">
        <v>24</v>
      </c>
      <c r="F374">
        <v>4000</v>
      </c>
      <c r="G374" t="s">
        <v>24</v>
      </c>
      <c r="H374" t="s">
        <v>10</v>
      </c>
      <c r="I374" t="s">
        <v>24</v>
      </c>
      <c r="J374" t="s">
        <v>24</v>
      </c>
      <c r="K374" t="s">
        <v>24</v>
      </c>
      <c r="L374" t="s">
        <v>24</v>
      </c>
      <c r="M374" t="s">
        <v>36</v>
      </c>
    </row>
    <row r="375" spans="1:18">
      <c r="A375">
        <v>372</v>
      </c>
      <c r="B375" t="s">
        <v>26</v>
      </c>
      <c r="C375" t="s">
        <v>37</v>
      </c>
      <c r="D375" t="s">
        <v>34</v>
      </c>
      <c r="E375" t="s">
        <v>24</v>
      </c>
      <c r="F375">
        <v>3000</v>
      </c>
      <c r="G375" t="s">
        <v>9</v>
      </c>
      <c r="H375" t="s">
        <v>24</v>
      </c>
      <c r="I375" t="s">
        <v>24</v>
      </c>
      <c r="J375" t="s">
        <v>24</v>
      </c>
      <c r="K375" t="s">
        <v>24</v>
      </c>
      <c r="L375" t="s">
        <v>24</v>
      </c>
      <c r="M375" t="s">
        <v>25</v>
      </c>
      <c r="N375" t="s">
        <v>47</v>
      </c>
      <c r="O375">
        <v>1</v>
      </c>
      <c r="P375">
        <v>1</v>
      </c>
      <c r="Q375">
        <v>3</v>
      </c>
      <c r="R375">
        <v>1</v>
      </c>
    </row>
    <row r="376" spans="1:18">
      <c r="A376">
        <v>373</v>
      </c>
      <c r="B376" t="s">
        <v>26</v>
      </c>
      <c r="C376" t="s">
        <v>22</v>
      </c>
      <c r="D376" t="s">
        <v>24</v>
      </c>
      <c r="E376" t="s">
        <v>31</v>
      </c>
      <c r="F376">
        <v>4500</v>
      </c>
      <c r="G376" t="s">
        <v>24</v>
      </c>
      <c r="H376" t="s">
        <v>24</v>
      </c>
      <c r="I376" t="s">
        <v>24</v>
      </c>
      <c r="J376" t="s">
        <v>24</v>
      </c>
      <c r="K376" t="s">
        <v>13</v>
      </c>
      <c r="L376" t="s">
        <v>24</v>
      </c>
      <c r="M376" t="s">
        <v>25</v>
      </c>
      <c r="N376" t="s">
        <v>45</v>
      </c>
      <c r="O376">
        <v>1</v>
      </c>
      <c r="P376">
        <v>1</v>
      </c>
      <c r="Q376">
        <v>1</v>
      </c>
      <c r="R376">
        <v>1</v>
      </c>
    </row>
    <row r="377" spans="1:18">
      <c r="A377">
        <v>374</v>
      </c>
      <c r="B377" t="s">
        <v>26</v>
      </c>
      <c r="C377" t="s">
        <v>22</v>
      </c>
      <c r="D377" t="s">
        <v>24</v>
      </c>
      <c r="E377" t="s">
        <v>32</v>
      </c>
      <c r="F377">
        <v>5000</v>
      </c>
      <c r="G377" t="s">
        <v>9</v>
      </c>
      <c r="H377" t="s">
        <v>10</v>
      </c>
      <c r="I377" t="s">
        <v>24</v>
      </c>
      <c r="J377" t="s">
        <v>24</v>
      </c>
      <c r="K377" t="s">
        <v>24</v>
      </c>
      <c r="L377" t="s">
        <v>24</v>
      </c>
      <c r="M377" t="s">
        <v>50</v>
      </c>
      <c r="N377" t="s">
        <v>47</v>
      </c>
      <c r="O377">
        <v>1</v>
      </c>
      <c r="P377">
        <v>1</v>
      </c>
      <c r="Q377">
        <v>1</v>
      </c>
      <c r="R377">
        <v>1</v>
      </c>
    </row>
    <row r="378" spans="1:18">
      <c r="A378">
        <v>375</v>
      </c>
      <c r="B378" t="s">
        <v>26</v>
      </c>
      <c r="C378" t="s">
        <v>37</v>
      </c>
      <c r="D378" t="s">
        <v>29</v>
      </c>
      <c r="E378" t="s">
        <v>24</v>
      </c>
      <c r="F378">
        <v>5000</v>
      </c>
      <c r="G378" t="s">
        <v>24</v>
      </c>
      <c r="H378" t="s">
        <v>10</v>
      </c>
      <c r="I378" t="s">
        <v>24</v>
      </c>
      <c r="J378" t="s">
        <v>24</v>
      </c>
      <c r="K378" t="s">
        <v>24</v>
      </c>
      <c r="L378" t="s">
        <v>24</v>
      </c>
      <c r="M378" t="s">
        <v>36</v>
      </c>
    </row>
    <row r="379" spans="1:18">
      <c r="A379">
        <v>376</v>
      </c>
      <c r="B379" t="s">
        <v>26</v>
      </c>
      <c r="C379" t="s">
        <v>37</v>
      </c>
      <c r="D379" t="s">
        <v>34</v>
      </c>
      <c r="E379" t="s">
        <v>24</v>
      </c>
      <c r="F379">
        <v>3000</v>
      </c>
      <c r="G379" t="s">
        <v>24</v>
      </c>
      <c r="H379" t="s">
        <v>10</v>
      </c>
      <c r="I379" t="s">
        <v>24</v>
      </c>
      <c r="J379" t="s">
        <v>24</v>
      </c>
      <c r="K379" t="s">
        <v>24</v>
      </c>
      <c r="L379" t="s">
        <v>52</v>
      </c>
      <c r="M379" t="s">
        <v>36</v>
      </c>
    </row>
    <row r="380" spans="1:18">
      <c r="A380">
        <v>377</v>
      </c>
      <c r="B380" t="s">
        <v>26</v>
      </c>
      <c r="C380" t="s">
        <v>37</v>
      </c>
      <c r="D380" t="s">
        <v>34</v>
      </c>
      <c r="E380" t="s">
        <v>24</v>
      </c>
      <c r="F380">
        <v>5000</v>
      </c>
      <c r="G380" t="s">
        <v>24</v>
      </c>
      <c r="H380" t="s">
        <v>24</v>
      </c>
      <c r="I380" t="s">
        <v>24</v>
      </c>
      <c r="J380" t="s">
        <v>24</v>
      </c>
      <c r="K380" t="s">
        <v>13</v>
      </c>
      <c r="L380" t="s">
        <v>24</v>
      </c>
      <c r="M380" t="s">
        <v>25</v>
      </c>
      <c r="N380" t="s">
        <v>47</v>
      </c>
      <c r="O380">
        <v>1</v>
      </c>
      <c r="P380">
        <v>1</v>
      </c>
      <c r="Q380">
        <v>1</v>
      </c>
      <c r="R380">
        <v>1</v>
      </c>
    </row>
    <row r="381" spans="1:18">
      <c r="A381">
        <v>378</v>
      </c>
      <c r="B381" t="s">
        <v>26</v>
      </c>
      <c r="C381" t="s">
        <v>22</v>
      </c>
      <c r="D381" t="s">
        <v>24</v>
      </c>
      <c r="E381" t="s">
        <v>23</v>
      </c>
      <c r="F381">
        <v>5000</v>
      </c>
      <c r="G381" t="s">
        <v>24</v>
      </c>
      <c r="H381" t="s">
        <v>10</v>
      </c>
      <c r="I381" t="s">
        <v>24</v>
      </c>
      <c r="J381" t="s">
        <v>24</v>
      </c>
      <c r="K381" t="s">
        <v>24</v>
      </c>
      <c r="L381" t="s">
        <v>24</v>
      </c>
      <c r="M381" t="s">
        <v>25</v>
      </c>
      <c r="N381" t="s">
        <v>47</v>
      </c>
      <c r="O381">
        <v>1</v>
      </c>
      <c r="P381">
        <v>1</v>
      </c>
      <c r="Q381">
        <v>1</v>
      </c>
      <c r="R381">
        <v>1</v>
      </c>
    </row>
    <row r="382" spans="1:18">
      <c r="A382">
        <v>379</v>
      </c>
      <c r="B382" t="s">
        <v>26</v>
      </c>
      <c r="C382" t="s">
        <v>37</v>
      </c>
      <c r="D382" t="s">
        <v>34</v>
      </c>
      <c r="E382" t="s">
        <v>24</v>
      </c>
      <c r="F382">
        <v>3000</v>
      </c>
      <c r="G382" t="s">
        <v>9</v>
      </c>
      <c r="H382" t="s">
        <v>24</v>
      </c>
      <c r="I382" t="s">
        <v>24</v>
      </c>
      <c r="J382" t="s">
        <v>24</v>
      </c>
      <c r="K382" t="s">
        <v>24</v>
      </c>
      <c r="L382" t="s">
        <v>24</v>
      </c>
      <c r="M382" t="s">
        <v>25</v>
      </c>
      <c r="N382" t="s">
        <v>47</v>
      </c>
      <c r="O382">
        <v>1</v>
      </c>
      <c r="P382">
        <v>1</v>
      </c>
      <c r="Q382">
        <v>3</v>
      </c>
      <c r="R382">
        <v>4</v>
      </c>
    </row>
    <row r="383" spans="1:18">
      <c r="A383">
        <v>380</v>
      </c>
      <c r="B383" t="s">
        <v>26</v>
      </c>
      <c r="C383" t="s">
        <v>37</v>
      </c>
      <c r="D383" t="s">
        <v>34</v>
      </c>
      <c r="E383" t="s">
        <v>24</v>
      </c>
      <c r="F383">
        <v>3000</v>
      </c>
      <c r="G383" t="s">
        <v>24</v>
      </c>
      <c r="H383" t="s">
        <v>24</v>
      </c>
      <c r="I383" t="s">
        <v>24</v>
      </c>
      <c r="J383" t="s">
        <v>24</v>
      </c>
      <c r="K383" t="s">
        <v>13</v>
      </c>
      <c r="L383" t="s">
        <v>24</v>
      </c>
      <c r="M383" t="s">
        <v>25</v>
      </c>
      <c r="N383" t="s">
        <v>47</v>
      </c>
      <c r="O383">
        <v>1</v>
      </c>
      <c r="P383">
        <v>1</v>
      </c>
      <c r="Q383">
        <v>1</v>
      </c>
      <c r="R383">
        <v>1</v>
      </c>
    </row>
    <row r="384" spans="1:18">
      <c r="A384">
        <v>381</v>
      </c>
      <c r="B384" t="s">
        <v>26</v>
      </c>
      <c r="C384" t="s">
        <v>37</v>
      </c>
      <c r="D384" t="s">
        <v>34</v>
      </c>
      <c r="E384" t="s">
        <v>24</v>
      </c>
      <c r="F384">
        <v>5000</v>
      </c>
      <c r="G384" t="s">
        <v>24</v>
      </c>
      <c r="H384" t="s">
        <v>10</v>
      </c>
      <c r="I384" t="s">
        <v>24</v>
      </c>
      <c r="J384" t="s">
        <v>24</v>
      </c>
      <c r="K384" t="s">
        <v>13</v>
      </c>
      <c r="L384" t="s">
        <v>24</v>
      </c>
      <c r="M384" t="s">
        <v>25</v>
      </c>
      <c r="N384" t="s">
        <v>47</v>
      </c>
      <c r="O384">
        <v>1</v>
      </c>
      <c r="P384">
        <v>1</v>
      </c>
      <c r="Q384">
        <v>1</v>
      </c>
      <c r="R384">
        <v>1</v>
      </c>
    </row>
    <row r="385" spans="1:18">
      <c r="A385">
        <v>382</v>
      </c>
      <c r="B385" t="s">
        <v>26</v>
      </c>
      <c r="C385" t="s">
        <v>22</v>
      </c>
      <c r="D385" t="s">
        <v>24</v>
      </c>
      <c r="E385" t="s">
        <v>23</v>
      </c>
      <c r="F385">
        <v>4000</v>
      </c>
      <c r="G385" t="s">
        <v>24</v>
      </c>
      <c r="H385" t="s">
        <v>10</v>
      </c>
      <c r="I385" t="s">
        <v>24</v>
      </c>
      <c r="J385" t="s">
        <v>24</v>
      </c>
      <c r="K385" t="s">
        <v>24</v>
      </c>
      <c r="L385" t="s">
        <v>24</v>
      </c>
      <c r="M385" t="s">
        <v>36</v>
      </c>
    </row>
    <row r="386" spans="1:18">
      <c r="A386">
        <v>383</v>
      </c>
      <c r="B386" t="s">
        <v>26</v>
      </c>
      <c r="C386" t="s">
        <v>22</v>
      </c>
      <c r="D386" t="s">
        <v>24</v>
      </c>
      <c r="E386" t="s">
        <v>46</v>
      </c>
      <c r="F386">
        <v>4000</v>
      </c>
      <c r="G386" t="s">
        <v>24</v>
      </c>
      <c r="H386" t="s">
        <v>10</v>
      </c>
      <c r="I386" t="s">
        <v>24</v>
      </c>
      <c r="J386" t="s">
        <v>24</v>
      </c>
      <c r="K386" t="s">
        <v>24</v>
      </c>
      <c r="L386" t="s">
        <v>24</v>
      </c>
      <c r="M386" t="s">
        <v>25</v>
      </c>
      <c r="N386" t="s">
        <v>45</v>
      </c>
      <c r="O386">
        <v>1</v>
      </c>
      <c r="P386">
        <v>1</v>
      </c>
      <c r="Q386">
        <v>1</v>
      </c>
      <c r="R386">
        <v>1</v>
      </c>
    </row>
    <row r="387" spans="1:18">
      <c r="A387">
        <v>384</v>
      </c>
      <c r="B387" t="s">
        <v>26</v>
      </c>
      <c r="C387" t="s">
        <v>22</v>
      </c>
      <c r="D387" t="s">
        <v>24</v>
      </c>
      <c r="E387" t="s">
        <v>23</v>
      </c>
      <c r="F387">
        <v>5000</v>
      </c>
      <c r="G387" t="s">
        <v>24</v>
      </c>
      <c r="H387" t="s">
        <v>10</v>
      </c>
      <c r="I387" t="s">
        <v>24</v>
      </c>
      <c r="J387" t="s">
        <v>24</v>
      </c>
      <c r="K387" t="s">
        <v>24</v>
      </c>
      <c r="L387" t="s">
        <v>24</v>
      </c>
      <c r="M387" t="s">
        <v>36</v>
      </c>
    </row>
    <row r="388" spans="1:18">
      <c r="A388">
        <v>385</v>
      </c>
      <c r="B388" t="s">
        <v>26</v>
      </c>
      <c r="C388" t="s">
        <v>22</v>
      </c>
      <c r="D388" t="s">
        <v>24</v>
      </c>
      <c r="E388" t="s">
        <v>23</v>
      </c>
      <c r="F388">
        <v>3000</v>
      </c>
      <c r="G388" t="s">
        <v>24</v>
      </c>
      <c r="H388" t="s">
        <v>10</v>
      </c>
      <c r="I388" t="s">
        <v>24</v>
      </c>
      <c r="J388" t="s">
        <v>24</v>
      </c>
      <c r="K388" t="s">
        <v>13</v>
      </c>
      <c r="L388" t="s">
        <v>24</v>
      </c>
      <c r="M388" t="s">
        <v>25</v>
      </c>
      <c r="N388" t="s">
        <v>47</v>
      </c>
      <c r="O388">
        <v>1</v>
      </c>
      <c r="P388">
        <v>1</v>
      </c>
      <c r="Q388">
        <v>1</v>
      </c>
      <c r="R388">
        <v>1</v>
      </c>
    </row>
    <row r="389" spans="1:18">
      <c r="A389">
        <v>386</v>
      </c>
      <c r="B389" t="s">
        <v>26</v>
      </c>
      <c r="C389" t="s">
        <v>37</v>
      </c>
      <c r="D389" t="s">
        <v>34</v>
      </c>
      <c r="E389" t="s">
        <v>24</v>
      </c>
      <c r="F389">
        <v>4000</v>
      </c>
      <c r="G389" t="s">
        <v>24</v>
      </c>
      <c r="H389" t="s">
        <v>10</v>
      </c>
      <c r="I389" t="s">
        <v>24</v>
      </c>
      <c r="J389" t="s">
        <v>24</v>
      </c>
      <c r="K389" t="s">
        <v>24</v>
      </c>
      <c r="L389" t="s">
        <v>24</v>
      </c>
      <c r="M389" t="s">
        <v>36</v>
      </c>
    </row>
    <row r="390" spans="1:18">
      <c r="A390">
        <v>387</v>
      </c>
      <c r="B390" t="s">
        <v>26</v>
      </c>
      <c r="C390" t="s">
        <v>22</v>
      </c>
      <c r="D390" t="s">
        <v>24</v>
      </c>
      <c r="E390" t="s">
        <v>23</v>
      </c>
      <c r="F390">
        <v>5000</v>
      </c>
      <c r="G390" t="s">
        <v>24</v>
      </c>
      <c r="H390" t="s">
        <v>10</v>
      </c>
      <c r="I390" t="s">
        <v>24</v>
      </c>
      <c r="J390" t="s">
        <v>24</v>
      </c>
      <c r="K390" t="s">
        <v>24</v>
      </c>
      <c r="L390" t="s">
        <v>24</v>
      </c>
      <c r="M390" t="s">
        <v>25</v>
      </c>
      <c r="N390" t="s">
        <v>47</v>
      </c>
      <c r="O390">
        <v>1</v>
      </c>
      <c r="P390">
        <v>1</v>
      </c>
      <c r="Q390">
        <v>2</v>
      </c>
      <c r="R390">
        <v>1</v>
      </c>
    </row>
    <row r="391" spans="1:18">
      <c r="A391">
        <v>388</v>
      </c>
      <c r="B391" t="s">
        <v>26</v>
      </c>
      <c r="C391" t="s">
        <v>22</v>
      </c>
      <c r="D391" t="s">
        <v>24</v>
      </c>
      <c r="E391" t="s">
        <v>23</v>
      </c>
      <c r="F391">
        <v>5000</v>
      </c>
      <c r="G391" t="s">
        <v>24</v>
      </c>
      <c r="H391" t="s">
        <v>10</v>
      </c>
      <c r="I391" t="s">
        <v>24</v>
      </c>
      <c r="J391" t="s">
        <v>12</v>
      </c>
      <c r="K391" t="s">
        <v>24</v>
      </c>
      <c r="L391" t="s">
        <v>24</v>
      </c>
      <c r="M391" t="s">
        <v>25</v>
      </c>
      <c r="N391" t="s">
        <v>45</v>
      </c>
      <c r="O391">
        <v>1</v>
      </c>
      <c r="P391">
        <v>1</v>
      </c>
      <c r="Q391">
        <v>1</v>
      </c>
      <c r="R391">
        <v>1</v>
      </c>
    </row>
    <row r="392" spans="1:18">
      <c r="A392">
        <v>389</v>
      </c>
      <c r="B392" t="s">
        <v>26</v>
      </c>
      <c r="C392" t="s">
        <v>22</v>
      </c>
      <c r="D392" t="s">
        <v>24</v>
      </c>
      <c r="E392" t="s">
        <v>53</v>
      </c>
      <c r="F392">
        <v>4000</v>
      </c>
      <c r="G392" t="s">
        <v>24</v>
      </c>
      <c r="H392" t="s">
        <v>10</v>
      </c>
      <c r="I392" t="s">
        <v>24</v>
      </c>
      <c r="J392" t="s">
        <v>24</v>
      </c>
      <c r="K392" t="s">
        <v>13</v>
      </c>
      <c r="L392" t="s">
        <v>24</v>
      </c>
      <c r="M392" t="s">
        <v>25</v>
      </c>
      <c r="N392" t="s">
        <v>47</v>
      </c>
      <c r="O392">
        <v>1</v>
      </c>
      <c r="P392">
        <v>1</v>
      </c>
      <c r="Q392">
        <v>1</v>
      </c>
      <c r="R392">
        <v>1</v>
      </c>
    </row>
    <row r="393" spans="1:18">
      <c r="A393">
        <v>390</v>
      </c>
      <c r="B393" t="s">
        <v>26</v>
      </c>
      <c r="C393" t="s">
        <v>22</v>
      </c>
      <c r="D393" t="s">
        <v>24</v>
      </c>
      <c r="E393" t="s">
        <v>31</v>
      </c>
      <c r="F393">
        <v>3000</v>
      </c>
      <c r="G393" t="s">
        <v>24</v>
      </c>
      <c r="H393" t="s">
        <v>10</v>
      </c>
      <c r="I393" t="s">
        <v>24</v>
      </c>
      <c r="J393" t="s">
        <v>24</v>
      </c>
      <c r="K393" t="s">
        <v>24</v>
      </c>
      <c r="L393" t="s">
        <v>24</v>
      </c>
      <c r="M393" t="s">
        <v>36</v>
      </c>
    </row>
    <row r="394" spans="1:18">
      <c r="A394">
        <v>391</v>
      </c>
      <c r="B394" t="s">
        <v>26</v>
      </c>
      <c r="C394" t="s">
        <v>37</v>
      </c>
      <c r="D394" t="s">
        <v>34</v>
      </c>
      <c r="E394" t="s">
        <v>24</v>
      </c>
      <c r="F394">
        <v>5000</v>
      </c>
      <c r="G394" t="s">
        <v>24</v>
      </c>
      <c r="H394" t="s">
        <v>24</v>
      </c>
      <c r="I394" t="s">
        <v>11</v>
      </c>
      <c r="J394" t="s">
        <v>24</v>
      </c>
      <c r="K394" t="s">
        <v>24</v>
      </c>
      <c r="L394" t="s">
        <v>24</v>
      </c>
      <c r="M394" t="s">
        <v>25</v>
      </c>
      <c r="N394" t="s">
        <v>47</v>
      </c>
      <c r="O394">
        <v>2</v>
      </c>
      <c r="P394">
        <v>2</v>
      </c>
      <c r="Q394">
        <v>2</v>
      </c>
      <c r="R394">
        <v>4</v>
      </c>
    </row>
    <row r="395" spans="1:18">
      <c r="A395">
        <v>392</v>
      </c>
      <c r="B395" t="s">
        <v>26</v>
      </c>
      <c r="C395" t="s">
        <v>22</v>
      </c>
      <c r="D395" t="s">
        <v>24</v>
      </c>
      <c r="E395" t="s">
        <v>54</v>
      </c>
      <c r="F395">
        <v>5000</v>
      </c>
      <c r="G395" t="s">
        <v>24</v>
      </c>
      <c r="H395" t="s">
        <v>10</v>
      </c>
      <c r="I395" t="s">
        <v>24</v>
      </c>
      <c r="J395" t="s">
        <v>12</v>
      </c>
      <c r="K395" t="s">
        <v>24</v>
      </c>
      <c r="L395" t="s">
        <v>24</v>
      </c>
      <c r="M395" t="s">
        <v>25</v>
      </c>
      <c r="N395" t="s">
        <v>48</v>
      </c>
      <c r="O395">
        <v>1</v>
      </c>
      <c r="P395">
        <v>1</v>
      </c>
      <c r="Q395">
        <v>1</v>
      </c>
      <c r="R395">
        <v>1</v>
      </c>
    </row>
    <row r="396" spans="1:18">
      <c r="A396">
        <v>393</v>
      </c>
      <c r="B396" t="s">
        <v>26</v>
      </c>
      <c r="C396" t="s">
        <v>22</v>
      </c>
      <c r="D396" t="s">
        <v>24</v>
      </c>
      <c r="E396" t="s">
        <v>30</v>
      </c>
      <c r="F396">
        <v>5000</v>
      </c>
      <c r="G396" t="s">
        <v>9</v>
      </c>
      <c r="H396" t="s">
        <v>10</v>
      </c>
      <c r="I396" t="s">
        <v>24</v>
      </c>
      <c r="J396" t="s">
        <v>24</v>
      </c>
      <c r="K396" t="s">
        <v>24</v>
      </c>
      <c r="L396" t="s">
        <v>24</v>
      </c>
      <c r="M396" t="s">
        <v>25</v>
      </c>
      <c r="N396" t="s">
        <v>47</v>
      </c>
      <c r="O396">
        <v>2</v>
      </c>
      <c r="P396">
        <v>1</v>
      </c>
      <c r="Q396">
        <v>1</v>
      </c>
      <c r="R396">
        <v>1</v>
      </c>
    </row>
    <row r="397" spans="1:18">
      <c r="A397">
        <v>394</v>
      </c>
      <c r="B397" t="s">
        <v>26</v>
      </c>
      <c r="C397" t="s">
        <v>22</v>
      </c>
      <c r="D397" t="s">
        <v>24</v>
      </c>
      <c r="E397" t="s">
        <v>35</v>
      </c>
      <c r="F397">
        <v>5000</v>
      </c>
      <c r="G397" t="s">
        <v>24</v>
      </c>
      <c r="H397" t="s">
        <v>10</v>
      </c>
      <c r="I397" t="s">
        <v>11</v>
      </c>
      <c r="J397" t="s">
        <v>24</v>
      </c>
      <c r="K397" t="s">
        <v>24</v>
      </c>
      <c r="L397" t="s">
        <v>24</v>
      </c>
      <c r="M397" t="s">
        <v>25</v>
      </c>
      <c r="N397" t="s">
        <v>45</v>
      </c>
      <c r="O397">
        <v>1</v>
      </c>
      <c r="P397">
        <v>2</v>
      </c>
      <c r="Q397">
        <v>2</v>
      </c>
      <c r="R397">
        <v>3</v>
      </c>
    </row>
    <row r="398" spans="1:18">
      <c r="A398">
        <v>395</v>
      </c>
      <c r="B398" t="s">
        <v>26</v>
      </c>
      <c r="C398" t="s">
        <v>37</v>
      </c>
      <c r="D398" t="s">
        <v>29</v>
      </c>
      <c r="E398" t="s">
        <v>24</v>
      </c>
      <c r="F398">
        <v>7000</v>
      </c>
      <c r="G398" t="s">
        <v>24</v>
      </c>
      <c r="H398" t="s">
        <v>10</v>
      </c>
      <c r="I398" t="s">
        <v>11</v>
      </c>
      <c r="J398" t="s">
        <v>12</v>
      </c>
      <c r="K398" t="s">
        <v>24</v>
      </c>
      <c r="L398" t="s">
        <v>24</v>
      </c>
      <c r="M398" t="s">
        <v>36</v>
      </c>
    </row>
    <row r="399" spans="1:18">
      <c r="A399">
        <v>396</v>
      </c>
      <c r="B399" t="s">
        <v>26</v>
      </c>
      <c r="C399" t="s">
        <v>22</v>
      </c>
      <c r="D399" t="s">
        <v>24</v>
      </c>
      <c r="E399" t="s">
        <v>33</v>
      </c>
      <c r="F399">
        <v>5000</v>
      </c>
      <c r="G399" t="s">
        <v>24</v>
      </c>
      <c r="H399" t="s">
        <v>10</v>
      </c>
      <c r="I399" t="s">
        <v>24</v>
      </c>
      <c r="J399" t="s">
        <v>12</v>
      </c>
      <c r="K399" t="s">
        <v>24</v>
      </c>
      <c r="L399" t="s">
        <v>24</v>
      </c>
      <c r="M399" t="s">
        <v>25</v>
      </c>
      <c r="N399" t="s">
        <v>47</v>
      </c>
      <c r="O399">
        <v>2</v>
      </c>
      <c r="P399">
        <v>1</v>
      </c>
      <c r="Q399">
        <v>1</v>
      </c>
      <c r="R399">
        <v>1</v>
      </c>
    </row>
    <row r="400" spans="1:18">
      <c r="A400">
        <v>397</v>
      </c>
      <c r="B400" t="s">
        <v>26</v>
      </c>
      <c r="C400" t="s">
        <v>22</v>
      </c>
      <c r="D400" t="s">
        <v>24</v>
      </c>
      <c r="E400" t="s">
        <v>23</v>
      </c>
      <c r="F400">
        <v>4000</v>
      </c>
      <c r="G400" t="s">
        <v>9</v>
      </c>
      <c r="H400" t="s">
        <v>24</v>
      </c>
      <c r="I400" t="s">
        <v>24</v>
      </c>
      <c r="J400" t="s">
        <v>24</v>
      </c>
      <c r="K400" t="s">
        <v>24</v>
      </c>
      <c r="L400" t="s">
        <v>24</v>
      </c>
      <c r="M400" t="s">
        <v>25</v>
      </c>
      <c r="N400" t="s">
        <v>45</v>
      </c>
      <c r="O400">
        <v>2</v>
      </c>
      <c r="P400">
        <v>2</v>
      </c>
      <c r="Q400">
        <v>3</v>
      </c>
      <c r="R400">
        <v>3</v>
      </c>
    </row>
    <row r="401" spans="1:18">
      <c r="A401">
        <v>398</v>
      </c>
      <c r="B401" t="s">
        <v>26</v>
      </c>
      <c r="C401" t="s">
        <v>37</v>
      </c>
      <c r="D401" t="s">
        <v>34</v>
      </c>
      <c r="E401" t="s">
        <v>24</v>
      </c>
      <c r="F401">
        <v>5000</v>
      </c>
      <c r="G401" t="s">
        <v>24</v>
      </c>
      <c r="H401" t="s">
        <v>10</v>
      </c>
      <c r="I401" t="s">
        <v>24</v>
      </c>
      <c r="J401" t="s">
        <v>24</v>
      </c>
      <c r="K401" t="s">
        <v>24</v>
      </c>
      <c r="L401" t="s">
        <v>24</v>
      </c>
      <c r="M401" t="s">
        <v>25</v>
      </c>
      <c r="N401" t="s">
        <v>45</v>
      </c>
      <c r="O401">
        <v>2</v>
      </c>
      <c r="P401">
        <v>2</v>
      </c>
      <c r="Q401">
        <v>3</v>
      </c>
      <c r="R401">
        <v>3</v>
      </c>
    </row>
    <row r="402" spans="1:18">
      <c r="A402">
        <v>399</v>
      </c>
      <c r="B402" t="s">
        <v>26</v>
      </c>
      <c r="C402" t="s">
        <v>22</v>
      </c>
      <c r="D402" t="s">
        <v>24</v>
      </c>
      <c r="E402" t="s">
        <v>23</v>
      </c>
      <c r="F402">
        <v>5000</v>
      </c>
      <c r="G402" t="s">
        <v>24</v>
      </c>
      <c r="H402" t="s">
        <v>10</v>
      </c>
      <c r="I402" t="s">
        <v>24</v>
      </c>
      <c r="J402" t="s">
        <v>24</v>
      </c>
      <c r="K402" t="s">
        <v>24</v>
      </c>
      <c r="L402" t="s">
        <v>24</v>
      </c>
      <c r="M402" t="s">
        <v>25</v>
      </c>
      <c r="N402" t="s">
        <v>47</v>
      </c>
      <c r="O402">
        <v>1</v>
      </c>
      <c r="P402">
        <v>1</v>
      </c>
      <c r="Q402">
        <v>1</v>
      </c>
      <c r="R402">
        <v>1</v>
      </c>
    </row>
    <row r="403" spans="1:18">
      <c r="A403">
        <v>400</v>
      </c>
      <c r="B403" t="s">
        <v>26</v>
      </c>
      <c r="C403" t="s">
        <v>37</v>
      </c>
      <c r="D403" t="s">
        <v>34</v>
      </c>
      <c r="E403" t="s">
        <v>24</v>
      </c>
      <c r="F403">
        <v>3000</v>
      </c>
      <c r="G403" t="s">
        <v>9</v>
      </c>
      <c r="H403" t="s">
        <v>10</v>
      </c>
      <c r="I403" t="s">
        <v>11</v>
      </c>
      <c r="J403" t="s">
        <v>24</v>
      </c>
      <c r="K403" t="s">
        <v>24</v>
      </c>
      <c r="L403" t="s">
        <v>24</v>
      </c>
      <c r="M403" t="s">
        <v>25</v>
      </c>
      <c r="N403" t="s">
        <v>47</v>
      </c>
      <c r="O403">
        <v>1</v>
      </c>
      <c r="P403">
        <v>1</v>
      </c>
      <c r="Q403">
        <v>1</v>
      </c>
      <c r="R403">
        <v>1</v>
      </c>
    </row>
  </sheetData>
  <mergeCells count="4">
    <mergeCell ref="D2:E2"/>
    <mergeCell ref="G2:L2"/>
    <mergeCell ref="O2:R2"/>
    <mergeCell ref="C1:R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1" sqref="B11"/>
    </sheetView>
  </sheetViews>
  <sheetFormatPr baseColWidth="10" defaultRowHeight="15"/>
  <cols>
    <col min="1" max="1" width="13.7109375" customWidth="1"/>
  </cols>
  <sheetData>
    <row r="1" spans="1:2">
      <c r="A1" t="s">
        <v>77</v>
      </c>
    </row>
    <row r="3" spans="1:2">
      <c r="A3" t="s">
        <v>78</v>
      </c>
    </row>
    <row r="4" spans="1:2">
      <c r="A4" s="33" t="s">
        <v>79</v>
      </c>
      <c r="B4" s="33" t="s">
        <v>80</v>
      </c>
    </row>
    <row r="5" spans="1:2">
      <c r="A5" s="33" t="s">
        <v>9</v>
      </c>
      <c r="B5" s="33">
        <v>248</v>
      </c>
    </row>
    <row r="6" spans="1:2">
      <c r="A6" s="33" t="s">
        <v>10</v>
      </c>
      <c r="B6" s="33">
        <v>468</v>
      </c>
    </row>
    <row r="7" spans="1:2">
      <c r="A7" s="33" t="s">
        <v>11</v>
      </c>
      <c r="B7" s="33">
        <v>140</v>
      </c>
    </row>
    <row r="8" spans="1:2">
      <c r="A8" s="33" t="s">
        <v>81</v>
      </c>
      <c r="B8" s="33">
        <v>144</v>
      </c>
    </row>
    <row r="9" spans="1:2">
      <c r="A9" s="33" t="s">
        <v>82</v>
      </c>
      <c r="B9" s="33">
        <v>77</v>
      </c>
    </row>
    <row r="10" spans="1:2">
      <c r="A10" s="33" t="s">
        <v>83</v>
      </c>
      <c r="B10" s="33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Encuesta Real</vt:lpstr>
      <vt:lpstr>tabla dinamica</vt:lpstr>
      <vt:lpstr>Encuesta Real (2)</vt:lpstr>
      <vt:lpstr>Formato 2 (P.C.E.D.R.O)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Administardor</dc:creator>
  <cp:lastModifiedBy>David</cp:lastModifiedBy>
  <dcterms:created xsi:type="dcterms:W3CDTF">2009-07-26T14:09:55Z</dcterms:created>
  <dcterms:modified xsi:type="dcterms:W3CDTF">2009-09-25T12:47:17Z</dcterms:modified>
</cp:coreProperties>
</file>