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<sst xmlns="http://schemas.openxmlformats.org/spreadsheetml/2006/main" count="38" uniqueCount="34">
  <si>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Inversion</t>
  </si>
  <si>
    <t>Valor Recuperacion</t>
  </si>
  <si>
    <t>Costos Fijos</t>
  </si>
  <si>
    <t>Mano de Obra</t>
  </si>
  <si>
    <t>Costos Variables</t>
  </si>
  <si>
    <t>Produccion</t>
  </si>
  <si>
    <t>Venta</t>
  </si>
  <si>
    <t>Pago</t>
  </si>
  <si>
    <t>Deposito</t>
  </si>
  <si>
    <t>Alquiler</t>
  </si>
  <si>
    <t>Otros Costos Fijos</t>
  </si>
  <si>
    <t>Precio</t>
  </si>
  <si>
    <t>Ingresos Venta</t>
  </si>
  <si>
    <t>Flujo Neto</t>
  </si>
  <si>
    <t>Balance</t>
  </si>
  <si>
    <t>Caja y bancos</t>
  </si>
  <si>
    <t>Activos</t>
  </si>
  <si>
    <t>Inventarios</t>
  </si>
  <si>
    <t>Activo Fijo</t>
  </si>
  <si>
    <t>Depositos Garantia</t>
  </si>
  <si>
    <t>Pasivo y Patrimonio</t>
  </si>
  <si>
    <t>Ctas x Pagar</t>
  </si>
  <si>
    <t>Capital Social</t>
  </si>
  <si>
    <t>Utilidad</t>
  </si>
  <si>
    <t>Flujo de Caja</t>
  </si>
  <si>
    <t>P&amp;G</t>
  </si>
  <si>
    <t>Ventas</t>
  </si>
  <si>
    <t>Costos de Ventas</t>
  </si>
  <si>
    <t>Depreciacion</t>
  </si>
  <si>
    <t>Margen Bruto</t>
  </si>
  <si>
    <t>Unidades</t>
  </si>
  <si>
    <t>Costo Variable $</t>
  </si>
  <si>
    <t>Flujo Descontado</t>
  </si>
  <si>
    <t>VAN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</si>
</sst>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\);_(* &quot;-&quot;??_);_(@_)"/>
    <numFmt numFmtId="165" formatCode="_(* #,##0.0_);[Red]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 quotePrefix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1">
      <selection activeCell="C25" sqref="C25"/>
    </sheetView>
  </sheetViews>
  <sheetFormatPr defaultColWidth="9.140625" defaultRowHeight="12.75"/>
  <cols>
    <col min="1" max="1" width="4.7109375" style="0" customWidth="1"/>
    <col min="2" max="2" width="18.7109375" style="0" customWidth="1"/>
  </cols>
  <sheetData>
    <row r="1" spans="2:6" ht="12.75">
      <c r="B1" s="1" t="s">
        <v>10</v>
      </c>
      <c r="C1" s="2">
        <v>1000</v>
      </c>
      <c r="D1" s="2"/>
      <c r="E1" s="2"/>
      <c r="F1" s="2"/>
    </row>
    <row r="2" spans="2:6" ht="12.75">
      <c r="B2" t="s">
        <v>9</v>
      </c>
      <c r="C2" s="2">
        <v>400</v>
      </c>
      <c r="D2" s="2"/>
      <c r="E2" s="2"/>
      <c r="F2" s="2"/>
    </row>
    <row r="3" spans="2:6" ht="12.75">
      <c r="B3" t="s">
        <v>3</v>
      </c>
      <c r="C3" s="2">
        <v>300</v>
      </c>
      <c r="D3" s="2"/>
      <c r="E3" s="2"/>
      <c r="F3" s="2"/>
    </row>
    <row r="4" spans="2:6" ht="12.75">
      <c r="B4" t="s">
        <v>4</v>
      </c>
      <c r="C4" s="8">
        <v>1.5</v>
      </c>
      <c r="D4" s="2"/>
      <c r="E4" s="2"/>
      <c r="F4" s="2"/>
    </row>
    <row r="5" spans="2:6" ht="12.75">
      <c r="B5" t="s">
        <v>11</v>
      </c>
      <c r="C5" s="8">
        <v>2.5</v>
      </c>
      <c r="D5" s="2"/>
      <c r="E5" s="2"/>
      <c r="F5" s="2"/>
    </row>
    <row r="6" spans="1:6" ht="12.75">
      <c r="A6" s="5" t="s">
        <v>30</v>
      </c>
      <c r="C6" s="2"/>
      <c r="D6" s="2"/>
      <c r="E6" s="2"/>
      <c r="F6" s="2"/>
    </row>
    <row r="7" spans="2:6" ht="12.75">
      <c r="B7" t="s">
        <v>5</v>
      </c>
      <c r="C7" s="2">
        <v>2000</v>
      </c>
      <c r="D7" s="2">
        <f>D8</f>
        <v>24000</v>
      </c>
      <c r="E7" s="2">
        <f>E8</f>
        <v>24000</v>
      </c>
      <c r="F7" s="2">
        <f>2000*12</f>
        <v>24000</v>
      </c>
    </row>
    <row r="8" spans="2:6" ht="12.75">
      <c r="B8" t="s">
        <v>6</v>
      </c>
      <c r="C8" s="2"/>
      <c r="D8" s="2">
        <f>2000*12</f>
        <v>24000</v>
      </c>
      <c r="E8" s="2">
        <f>2000*12</f>
        <v>24000</v>
      </c>
      <c r="F8" s="2">
        <f>F7+C7</f>
        <v>26000</v>
      </c>
    </row>
    <row r="9" spans="2:6" ht="12.75">
      <c r="B9" t="s">
        <v>7</v>
      </c>
      <c r="C9" s="2"/>
      <c r="D9" s="2">
        <f>C7*11</f>
        <v>22000</v>
      </c>
      <c r="E9" s="2">
        <f>E7</f>
        <v>24000</v>
      </c>
      <c r="F9" s="2">
        <f>C7*14</f>
        <v>28000</v>
      </c>
    </row>
    <row r="10" spans="1:6" ht="12.75">
      <c r="A10" s="7" t="s">
        <v>31</v>
      </c>
      <c r="C10" s="2"/>
      <c r="D10" s="2"/>
      <c r="E10" s="2"/>
      <c r="F10" s="2"/>
    </row>
    <row r="11" spans="2:6" ht="12.75">
      <c r="B11" t="s">
        <v>5</v>
      </c>
      <c r="C11" s="2">
        <f>C7*$C$4</f>
        <v>3000</v>
      </c>
      <c r="D11" s="2">
        <f>D7*$C$4</f>
        <v>36000</v>
      </c>
      <c r="E11" s="2">
        <f>E7*$C$4</f>
        <v>36000</v>
      </c>
      <c r="F11" s="2">
        <f>F7*$C$4</f>
        <v>36000</v>
      </c>
    </row>
    <row r="12" spans="2:6" ht="12.75">
      <c r="B12" t="s">
        <v>6</v>
      </c>
      <c r="C12" s="2">
        <f aca="true" t="shared" si="0" ref="C12:F13">C8*$C$4</f>
        <v>0</v>
      </c>
      <c r="D12" s="2">
        <f t="shared" si="0"/>
        <v>36000</v>
      </c>
      <c r="E12" s="2">
        <f t="shared" si="0"/>
        <v>36000</v>
      </c>
      <c r="F12" s="2">
        <f t="shared" si="0"/>
        <v>39000</v>
      </c>
    </row>
    <row r="13" spans="2:6" ht="12.75">
      <c r="B13" t="s">
        <v>7</v>
      </c>
      <c r="C13" s="2">
        <f>C9*$C$4</f>
        <v>0</v>
      </c>
      <c r="D13" s="2">
        <f>D9*$C$4</f>
        <v>33000</v>
      </c>
      <c r="E13" s="2">
        <f>E9*$C$4</f>
        <v>36000</v>
      </c>
      <c r="F13" s="2">
        <f>F9*$C$4</f>
        <v>42000</v>
      </c>
    </row>
    <row r="14" spans="3:6" ht="12.75">
      <c r="C14" s="2"/>
      <c r="D14" s="2"/>
      <c r="E14" s="2"/>
      <c r="F14" s="2"/>
    </row>
    <row r="15" spans="3:6" ht="12.75">
      <c r="C15" s="4">
        <v>0</v>
      </c>
      <c r="D15" s="4">
        <v>1</v>
      </c>
      <c r="E15" s="4">
        <v>2</v>
      </c>
      <c r="F15" s="4">
        <v>3</v>
      </c>
    </row>
    <row r="16" spans="1:6" ht="12.75">
      <c r="A16" s="5" t="s">
        <v>24</v>
      </c>
      <c r="C16" s="4"/>
      <c r="D16" s="4"/>
      <c r="E16" s="4"/>
      <c r="F16" s="4"/>
    </row>
    <row r="17" spans="2:6" ht="12.75">
      <c r="B17" t="s">
        <v>0</v>
      </c>
      <c r="C17" s="2">
        <v>-2000</v>
      </c>
      <c r="D17" s="2"/>
      <c r="E17" s="2"/>
      <c r="F17" s="2"/>
    </row>
    <row r="18" spans="2:6" ht="12.75">
      <c r="B18" t="s">
        <v>1</v>
      </c>
      <c r="C18" s="2"/>
      <c r="D18" s="2"/>
      <c r="E18" s="2"/>
      <c r="F18" s="2">
        <v>800</v>
      </c>
    </row>
    <row r="19" spans="2:6" ht="12.75">
      <c r="B19" t="s">
        <v>8</v>
      </c>
      <c r="C19" s="2">
        <f>-C2*2</f>
        <v>-800</v>
      </c>
      <c r="D19" s="2"/>
      <c r="E19" s="2"/>
      <c r="F19" s="2">
        <f>-C19</f>
        <v>800</v>
      </c>
    </row>
    <row r="20" spans="2:6" ht="12.75">
      <c r="B20" t="s">
        <v>2</v>
      </c>
      <c r="C20" s="2">
        <f>-SUM($C$1:$C$3)</f>
        <v>-1700</v>
      </c>
      <c r="D20" s="2">
        <f>-SUM($C$1:$C$3)*12</f>
        <v>-20400</v>
      </c>
      <c r="E20" s="2">
        <f>-SUM($C$1:$C$3)*12</f>
        <v>-20400</v>
      </c>
      <c r="F20" s="2">
        <f>-SUM($C$1:$C$3)*12</f>
        <v>-20400</v>
      </c>
    </row>
    <row r="21" spans="2:6" ht="12.75">
      <c r="B21" t="s">
        <v>4</v>
      </c>
      <c r="C21" s="2">
        <f>-C9*$C$4</f>
        <v>0</v>
      </c>
      <c r="D21" s="2">
        <f>-D13</f>
        <v>-33000</v>
      </c>
      <c r="E21" s="2">
        <f>-E13</f>
        <v>-36000</v>
      </c>
      <c r="F21" s="2">
        <f>-F13</f>
        <v>-42000</v>
      </c>
    </row>
    <row r="22" spans="2:6" ht="12.75">
      <c r="B22" t="s">
        <v>12</v>
      </c>
      <c r="C22" s="2">
        <f>C8*$C$5</f>
        <v>0</v>
      </c>
      <c r="D22" s="2">
        <f>D8*$C$5</f>
        <v>60000</v>
      </c>
      <c r="E22" s="2">
        <f>E8*$C$5</f>
        <v>60000</v>
      </c>
      <c r="F22" s="2">
        <f>F8*$C$5</f>
        <v>65000</v>
      </c>
    </row>
    <row r="23" spans="2:6" ht="12.75">
      <c r="B23" t="s">
        <v>13</v>
      </c>
      <c r="C23" s="3">
        <f>SUM(C17:C22)</f>
        <v>-4500</v>
      </c>
      <c r="D23" s="3">
        <f>SUM(D17:D22)</f>
        <v>6600</v>
      </c>
      <c r="E23" s="3">
        <f>SUM(E17:E22)</f>
        <v>3600</v>
      </c>
      <c r="F23" s="3">
        <f>SUM(F17:F22)</f>
        <v>4200</v>
      </c>
    </row>
    <row r="24" spans="1:6" ht="12.75">
      <c r="A24" s="10">
        <v>0.15</v>
      </c>
      <c r="B24" s="1" t="s">
        <v>32</v>
      </c>
      <c r="C24" s="9">
        <f>C23/(1+$A$24)^C15</f>
        <v>-4500</v>
      </c>
      <c r="D24" s="9">
        <f>D23/(1+$A$24)^D15</f>
        <v>5739.130434782609</v>
      </c>
      <c r="E24" s="9">
        <f>E23/(1+$A$24)^E15</f>
        <v>2722.1172022684314</v>
      </c>
      <c r="F24" s="9">
        <f>F23/(1+$A$24)^F15</f>
        <v>2761.5681762143513</v>
      </c>
    </row>
    <row r="25" spans="2:3" ht="12.75">
      <c r="B25" t="s">
        <v>33</v>
      </c>
      <c r="C25" s="2">
        <f>SUM(C24:F24)</f>
        <v>6722.815813265392</v>
      </c>
    </row>
    <row r="27" spans="1:6" ht="12.75">
      <c r="A27" s="5" t="s">
        <v>14</v>
      </c>
      <c r="C27" s="2">
        <f>C28-C34</f>
        <v>0</v>
      </c>
      <c r="D27" s="2">
        <f>D28-D34</f>
        <v>0</v>
      </c>
      <c r="E27" s="2">
        <f>E28-E34</f>
        <v>0</v>
      </c>
      <c r="F27" s="2">
        <f>F28-F34</f>
        <v>0</v>
      </c>
    </row>
    <row r="28" spans="1:6" ht="12.75">
      <c r="A28" t="s">
        <v>16</v>
      </c>
      <c r="C28" s="6">
        <f>SUM(C29:C32)</f>
        <v>3000</v>
      </c>
      <c r="D28" s="6">
        <f>SUM(D29:D32)</f>
        <v>9200</v>
      </c>
      <c r="E28" s="6">
        <f>SUM(E29:E32)</f>
        <v>12400</v>
      </c>
      <c r="F28" s="6">
        <f>SUM(F29:F32)</f>
        <v>9900</v>
      </c>
    </row>
    <row r="29" spans="2:6" ht="12.75">
      <c r="B29" t="s">
        <v>15</v>
      </c>
      <c r="C29" s="2">
        <f>C17+C19+C20</f>
        <v>-4500</v>
      </c>
      <c r="D29" s="2">
        <f>C29+D23</f>
        <v>2100</v>
      </c>
      <c r="E29" s="2">
        <f>D29+E23</f>
        <v>5700</v>
      </c>
      <c r="F29" s="2">
        <f>E29+F23</f>
        <v>9900</v>
      </c>
    </row>
    <row r="30" spans="2:6" ht="12.75">
      <c r="B30" t="s">
        <v>17</v>
      </c>
      <c r="C30" s="2">
        <f>C11-C20</f>
        <v>4700</v>
      </c>
      <c r="D30" s="2">
        <f>C30-D20+D11+D41</f>
        <v>4700</v>
      </c>
      <c r="E30" s="2">
        <f>D30-E20+E11+E41</f>
        <v>4700</v>
      </c>
      <c r="F30" s="2">
        <f>E30-F20+F11+F41</f>
        <v>0</v>
      </c>
    </row>
    <row r="31" spans="2:6" ht="12.75">
      <c r="B31" t="s">
        <v>18</v>
      </c>
      <c r="C31" s="2">
        <f>-C17</f>
        <v>2000</v>
      </c>
      <c r="D31" s="2">
        <f>C31+D42</f>
        <v>1600</v>
      </c>
      <c r="E31" s="2">
        <f>D31+E42</f>
        <v>1200</v>
      </c>
      <c r="F31" s="2">
        <f>E31+F42-F18</f>
        <v>0</v>
      </c>
    </row>
    <row r="32" spans="2:6" ht="12.75">
      <c r="B32" t="s">
        <v>19</v>
      </c>
      <c r="C32" s="2">
        <f>-C19</f>
        <v>800</v>
      </c>
      <c r="D32" s="2">
        <f>C32-D19</f>
        <v>800</v>
      </c>
      <c r="E32" s="2">
        <f>D32-E19</f>
        <v>800</v>
      </c>
      <c r="F32" s="2">
        <f>E32-F19</f>
        <v>0</v>
      </c>
    </row>
    <row r="33" spans="3:6" ht="12.75">
      <c r="C33" s="2"/>
      <c r="D33" s="2"/>
      <c r="E33" s="2"/>
      <c r="F33" s="2"/>
    </row>
    <row r="34" spans="1:6" ht="12.75">
      <c r="A34" t="s">
        <v>20</v>
      </c>
      <c r="C34" s="6">
        <f>SUM(C35:C37)</f>
        <v>3000</v>
      </c>
      <c r="D34" s="6">
        <f>SUM(D35:D37)</f>
        <v>9200</v>
      </c>
      <c r="E34" s="6">
        <f>SUM(E35:E37)</f>
        <v>12400</v>
      </c>
      <c r="F34" s="6">
        <f>SUM(F35:F37)</f>
        <v>9900</v>
      </c>
    </row>
    <row r="35" spans="2:6" ht="12.75">
      <c r="B35" t="s">
        <v>21</v>
      </c>
      <c r="C35" s="2">
        <f>C11</f>
        <v>3000</v>
      </c>
      <c r="D35" s="2">
        <f>C35+(D11-D13)</f>
        <v>6000</v>
      </c>
      <c r="E35" s="2">
        <f>D35+(E11-E13)</f>
        <v>6000</v>
      </c>
      <c r="F35" s="2">
        <f>E35+(F11-F13)</f>
        <v>0</v>
      </c>
    </row>
    <row r="36" spans="2:6" ht="12.75">
      <c r="B36" t="s">
        <v>22</v>
      </c>
      <c r="C36" s="2"/>
      <c r="D36" s="2"/>
      <c r="E36" s="2"/>
      <c r="F36" s="2"/>
    </row>
    <row r="37" spans="2:6" ht="12.75">
      <c r="B37" t="s">
        <v>23</v>
      </c>
      <c r="C37" s="2">
        <f>C43</f>
        <v>0</v>
      </c>
      <c r="D37" s="2">
        <f>D43</f>
        <v>3200</v>
      </c>
      <c r="E37" s="2">
        <f>E43+D37</f>
        <v>6400</v>
      </c>
      <c r="F37" s="2">
        <f>F43+E37</f>
        <v>9900</v>
      </c>
    </row>
    <row r="39" ht="12.75">
      <c r="A39" s="5" t="s">
        <v>25</v>
      </c>
    </row>
    <row r="40" spans="2:6" ht="12.75">
      <c r="B40" t="s">
        <v>26</v>
      </c>
      <c r="C40" s="2">
        <f>C22</f>
        <v>0</v>
      </c>
      <c r="D40" s="2">
        <f>D22</f>
        <v>60000</v>
      </c>
      <c r="E40" s="2">
        <f>E22</f>
        <v>60000</v>
      </c>
      <c r="F40" s="2">
        <f>F22</f>
        <v>65000</v>
      </c>
    </row>
    <row r="41" spans="2:6" ht="12.75">
      <c r="B41" t="s">
        <v>27</v>
      </c>
      <c r="C41">
        <v>0</v>
      </c>
      <c r="D41" s="2">
        <f>D20-D12</f>
        <v>-56400</v>
      </c>
      <c r="E41" s="2">
        <f>E20-E12</f>
        <v>-56400</v>
      </c>
      <c r="F41" s="2">
        <f>F20-F12+C20</f>
        <v>-61100</v>
      </c>
    </row>
    <row r="42" spans="2:6" ht="12.75">
      <c r="B42" t="s">
        <v>28</v>
      </c>
      <c r="C42">
        <v>0</v>
      </c>
      <c r="D42" s="2">
        <f>$C$17/5</f>
        <v>-400</v>
      </c>
      <c r="E42" s="2">
        <f>$C$17/5</f>
        <v>-400</v>
      </c>
      <c r="F42" s="2">
        <f>$C$17/5</f>
        <v>-400</v>
      </c>
    </row>
    <row r="43" spans="2:6" ht="12.75">
      <c r="B43" t="s">
        <v>29</v>
      </c>
      <c r="C43" s="3">
        <f>SUM(C40:C42)</f>
        <v>0</v>
      </c>
      <c r="D43" s="3">
        <f>SUM(D40:D42)</f>
        <v>3200</v>
      </c>
      <c r="E43" s="3">
        <f>SUM(E40:E42)</f>
        <v>3200</v>
      </c>
      <c r="F43" s="3">
        <f>SUM(F40:F42)</f>
        <v>3500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Barcillo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Barcillo Barzinister</dc:creator>
  <cp:keywords/>
  <dc:description/>
  <cp:lastModifiedBy>Barcillo Barzinister</cp:lastModifiedBy>
  <dcterms:created xsi:type="dcterms:W3CDTF">2003-07-07T22:03:33Z</dcterms:created>
  <dcterms:modified xsi:type="dcterms:W3CDTF">2003-07-07T22:43:47Z</dcterms:modified>
  <cp:category/>
  <cp:version/>
  <cp:contentType/>
  <cp:contentStatus/>
</cp:coreProperties>
</file>