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5640" activeTab="3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</sheets>
  <definedNames/>
  <calcPr fullCalcOnLoad="1"/>
</workbook>
</file>

<file path=xl/sharedStrings.xml><?xml version="1.0" encoding="utf-8"?>
<sst xmlns="http://schemas.openxmlformats.org/spreadsheetml/2006/main" count="86" uniqueCount="31">
  <si>
    <t>Factores</t>
  </si>
  <si>
    <t>Ponderación</t>
  </si>
  <si>
    <t>Medios y Costos de Transporte</t>
  </si>
  <si>
    <t>Disponibilidad y Costo de Mano de Obra</t>
  </si>
  <si>
    <t>Acceso a  la materia prima y Cercanía de las fuentes de abastecimiento</t>
  </si>
  <si>
    <t>Comunicaciones</t>
  </si>
  <si>
    <t>Seguridad</t>
  </si>
  <si>
    <t>TOTAL</t>
  </si>
  <si>
    <t>ZONA A</t>
  </si>
  <si>
    <t>ZONA B</t>
  </si>
  <si>
    <t>ZONA C</t>
  </si>
  <si>
    <t xml:space="preserve">Calificación </t>
  </si>
  <si>
    <t>Acceso a  la M.P. y Cercanía de las fuentes de abastecimiento</t>
  </si>
  <si>
    <t>Transporte</t>
  </si>
  <si>
    <t>M.O.</t>
  </si>
  <si>
    <t>M.P.</t>
  </si>
  <si>
    <t>Localización</t>
  </si>
  <si>
    <t>A</t>
  </si>
  <si>
    <t>B</t>
  </si>
  <si>
    <t>C</t>
  </si>
  <si>
    <t>Total Ci</t>
  </si>
  <si>
    <t>Inverso</t>
  </si>
  <si>
    <t>FOi</t>
  </si>
  <si>
    <t>Determinación del Valor Relativo                                                                                                                                                                                          Costos Anuales (miles)</t>
  </si>
  <si>
    <t>Factores (j)</t>
  </si>
  <si>
    <t>Comparaciones Pareadas</t>
  </si>
  <si>
    <t>Suma de Preferencias</t>
  </si>
  <si>
    <t>Indice Wj</t>
  </si>
  <si>
    <t>Ri1</t>
  </si>
  <si>
    <t>Total</t>
  </si>
  <si>
    <t>FACTOR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</si>
</sst>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000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/>
      <top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2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9" fontId="0" fillId="0" borderId="11" xfId="54" applyFont="1" applyBorder="1" applyAlignment="1">
      <alignment horizontal="center" vertical="center"/>
    </xf>
    <xf numFmtId="9" fontId="0" fillId="0" borderId="12" xfId="54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9" fontId="0" fillId="0" borderId="14" xfId="54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9" fontId="0" fillId="0" borderId="16" xfId="54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0" fillId="0" borderId="21" xfId="48" applyNumberFormat="1" applyFont="1" applyBorder="1" applyAlignment="1">
      <alignment horizontal="center" vertical="center"/>
    </xf>
    <xf numFmtId="0" fontId="0" fillId="0" borderId="21" xfId="48" applyNumberFormat="1" applyFont="1" applyBorder="1" applyAlignment="1">
      <alignment horizontal="center"/>
    </xf>
    <xf numFmtId="172" fontId="0" fillId="0" borderId="21" xfId="48" applyNumberFormat="1" applyFont="1" applyBorder="1" applyAlignment="1">
      <alignment horizontal="center"/>
    </xf>
    <xf numFmtId="0" fontId="0" fillId="0" borderId="11" xfId="48" applyNumberFormat="1" applyFont="1" applyBorder="1" applyAlignment="1">
      <alignment horizontal="center"/>
    </xf>
    <xf numFmtId="0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2" xfId="0" applyNumberFormat="1" applyBorder="1" applyAlignment="1">
      <alignment horizontal="right"/>
    </xf>
    <xf numFmtId="172" fontId="0" fillId="0" borderId="22" xfId="0" applyNumberFormat="1" applyBorder="1" applyAlignment="1">
      <alignment horizontal="center" vertical="center"/>
    </xf>
    <xf numFmtId="0" fontId="0" fillId="0" borderId="23" xfId="0" applyNumberForma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4" xfId="54" applyNumberFormat="1" applyFon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21" xfId="54" applyNumberFormat="1" applyFon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54" applyNumberFormat="1" applyFon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4" fillId="0" borderId="27" xfId="54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54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54" applyNumberFormat="1" applyFon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0" fontId="0" fillId="0" borderId="10" xfId="54" applyNumberFormat="1" applyFont="1" applyBorder="1" applyAlignment="1">
      <alignment horizontal="center" vertical="center"/>
    </xf>
    <xf numFmtId="0" fontId="0" fillId="0" borderId="13" xfId="54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9"/>
  <sheetViews>
    <sheetView zoomScalePageLayoutView="0" workbookViewId="0" topLeftCell="A1">
      <selection activeCell="C3" sqref="C3:D9"/>
    </sheetView>
  </sheetViews>
  <sheetFormatPr defaultColWidth="11.421875" defaultRowHeight="15"/>
  <cols>
    <col min="2" max="2" width="2.57421875" style="0" customWidth="1"/>
    <col min="3" max="3" width="64.421875" style="0" customWidth="1"/>
    <col min="4" max="4" width="12.7109375" style="0" customWidth="1"/>
    <col min="5" max="5" width="2.00390625" style="0" customWidth="1"/>
  </cols>
  <sheetData>
    <row r="2" ht="5.25" customHeight="1" thickBot="1"/>
    <row r="3" spans="3:4" ht="15.75" thickBot="1">
      <c r="C3" s="8" t="s">
        <v>0</v>
      </c>
      <c r="D3" s="9" t="s">
        <v>1</v>
      </c>
    </row>
    <row r="4" spans="3:4" ht="15">
      <c r="C4" s="6" t="s">
        <v>2</v>
      </c>
      <c r="D4" s="7">
        <v>0.21</v>
      </c>
    </row>
    <row r="5" spans="3:4" ht="15">
      <c r="C5" s="1" t="s">
        <v>3</v>
      </c>
      <c r="D5" s="2">
        <v>0.2</v>
      </c>
    </row>
    <row r="6" spans="3:4" ht="15">
      <c r="C6" s="1" t="s">
        <v>4</v>
      </c>
      <c r="D6" s="2">
        <v>0.26</v>
      </c>
    </row>
    <row r="7" spans="3:4" ht="15">
      <c r="C7" s="1" t="s">
        <v>5</v>
      </c>
      <c r="D7" s="2">
        <v>0.18</v>
      </c>
    </row>
    <row r="8" spans="3:4" ht="15.75" thickBot="1">
      <c r="C8" s="1" t="s">
        <v>6</v>
      </c>
      <c r="D8" s="3">
        <v>0.15</v>
      </c>
    </row>
    <row r="9" spans="3:4" ht="16.5" thickBot="1" thickTop="1">
      <c r="C9" s="4" t="s">
        <v>7</v>
      </c>
      <c r="D9" s="5">
        <f>SUM(D4:D8)</f>
        <v>1</v>
      </c>
    </row>
    <row r="10" ht="6.75" customHeight="1"/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J10"/>
  <sheetViews>
    <sheetView zoomScalePageLayoutView="0" workbookViewId="0" topLeftCell="D1">
      <selection activeCell="C3" sqref="C3:J10"/>
    </sheetView>
  </sheetViews>
  <sheetFormatPr defaultColWidth="11.421875" defaultRowHeight="15"/>
  <cols>
    <col min="2" max="2" width="1.57421875" style="0" customWidth="1"/>
    <col min="3" max="3" width="56.8515625" style="0" customWidth="1"/>
    <col min="4" max="4" width="12.140625" style="0" bestFit="1" customWidth="1"/>
    <col min="5" max="5" width="11.57421875" style="0" bestFit="1" customWidth="1"/>
    <col min="6" max="6" width="12.140625" style="0" bestFit="1" customWidth="1"/>
    <col min="7" max="7" width="11.57421875" style="0" bestFit="1" customWidth="1"/>
    <col min="8" max="8" width="12.140625" style="0" bestFit="1" customWidth="1"/>
    <col min="9" max="9" width="11.57421875" style="0" bestFit="1" customWidth="1"/>
    <col min="10" max="10" width="12.140625" style="0" bestFit="1" customWidth="1"/>
    <col min="11" max="11" width="1.7109375" style="0" customWidth="1"/>
  </cols>
  <sheetData>
    <row r="2" ht="6.75" customHeight="1" thickBot="1"/>
    <row r="3" spans="5:10" ht="15.75" thickBot="1">
      <c r="E3" s="73" t="s">
        <v>8</v>
      </c>
      <c r="F3" s="74"/>
      <c r="G3" s="73" t="s">
        <v>9</v>
      </c>
      <c r="H3" s="74"/>
      <c r="I3" s="73" t="s">
        <v>10</v>
      </c>
      <c r="J3" s="74"/>
    </row>
    <row r="4" spans="3:10" ht="15.75" thickBot="1">
      <c r="C4" s="8" t="s">
        <v>0</v>
      </c>
      <c r="D4" s="10" t="s">
        <v>1</v>
      </c>
      <c r="E4" s="17" t="s">
        <v>11</v>
      </c>
      <c r="F4" s="19" t="s">
        <v>1</v>
      </c>
      <c r="G4" s="17" t="s">
        <v>11</v>
      </c>
      <c r="H4" s="18" t="s">
        <v>1</v>
      </c>
      <c r="I4" s="20" t="s">
        <v>11</v>
      </c>
      <c r="J4" s="18" t="s">
        <v>1</v>
      </c>
    </row>
    <row r="5" spans="3:10" ht="15">
      <c r="C5" s="6" t="s">
        <v>2</v>
      </c>
      <c r="D5" s="7">
        <v>0.21</v>
      </c>
      <c r="E5" s="13">
        <v>8</v>
      </c>
      <c r="F5" s="14">
        <f>$D$5*E5</f>
        <v>1.68</v>
      </c>
      <c r="G5" s="13">
        <v>8</v>
      </c>
      <c r="H5" s="14">
        <f>$D$5*G5</f>
        <v>1.68</v>
      </c>
      <c r="I5" s="13">
        <v>6</v>
      </c>
      <c r="J5" s="14">
        <f>$D$5*I5</f>
        <v>1.26</v>
      </c>
    </row>
    <row r="6" spans="3:10" ht="15">
      <c r="C6" s="1" t="s">
        <v>3</v>
      </c>
      <c r="D6" s="2">
        <v>0.2</v>
      </c>
      <c r="E6" s="15">
        <v>7</v>
      </c>
      <c r="F6" s="14">
        <f>$D$5*E6</f>
        <v>1.47</v>
      </c>
      <c r="G6" s="15">
        <v>9</v>
      </c>
      <c r="H6" s="14">
        <f>$D$5*G6</f>
        <v>1.89</v>
      </c>
      <c r="I6" s="15">
        <v>6</v>
      </c>
      <c r="J6" s="14">
        <f>$D$5*I6</f>
        <v>1.26</v>
      </c>
    </row>
    <row r="7" spans="3:10" ht="15">
      <c r="C7" s="1" t="s">
        <v>12</v>
      </c>
      <c r="D7" s="2">
        <v>0.26</v>
      </c>
      <c r="E7" s="15">
        <v>7</v>
      </c>
      <c r="F7" s="14">
        <f>$D$5*E7</f>
        <v>1.47</v>
      </c>
      <c r="G7" s="15">
        <v>8</v>
      </c>
      <c r="H7" s="14">
        <f>$D$5*G7</f>
        <v>1.68</v>
      </c>
      <c r="I7" s="15">
        <v>7</v>
      </c>
      <c r="J7" s="14">
        <f>$D$5*I7</f>
        <v>1.47</v>
      </c>
    </row>
    <row r="8" spans="3:10" ht="15">
      <c r="C8" s="1" t="s">
        <v>5</v>
      </c>
      <c r="D8" s="2">
        <v>0.18</v>
      </c>
      <c r="E8" s="15">
        <v>6</v>
      </c>
      <c r="F8" s="14">
        <f>$D$5*E8</f>
        <v>1.26</v>
      </c>
      <c r="G8" s="15">
        <v>6</v>
      </c>
      <c r="H8" s="14">
        <f>$D$5*G8</f>
        <v>1.26</v>
      </c>
      <c r="I8" s="15">
        <v>7</v>
      </c>
      <c r="J8" s="14">
        <f>$D$5*I8</f>
        <v>1.47</v>
      </c>
    </row>
    <row r="9" spans="3:10" ht="15.75" thickBot="1">
      <c r="C9" s="1" t="s">
        <v>6</v>
      </c>
      <c r="D9" s="3">
        <v>0.15</v>
      </c>
      <c r="E9" s="15">
        <v>6</v>
      </c>
      <c r="F9" s="22">
        <f>$D$5*E9</f>
        <v>1.26</v>
      </c>
      <c r="G9" s="15">
        <v>6</v>
      </c>
      <c r="H9" s="22">
        <f>$D$5*G9</f>
        <v>1.26</v>
      </c>
      <c r="I9" s="15">
        <v>7</v>
      </c>
      <c r="J9" s="22">
        <f>$D$5*I9</f>
        <v>1.47</v>
      </c>
    </row>
    <row r="10" spans="3:10" ht="16.5" thickBot="1" thickTop="1">
      <c r="C10" s="4" t="s">
        <v>7</v>
      </c>
      <c r="D10" s="5">
        <f>SUM(D5:D9)</f>
        <v>1</v>
      </c>
      <c r="E10" s="16"/>
      <c r="F10" s="21">
        <f>SUM(F5:F9)</f>
        <v>7.14</v>
      </c>
      <c r="G10" s="16"/>
      <c r="H10" s="23">
        <f>SUM(H5:H9)</f>
        <v>7.77</v>
      </c>
      <c r="I10" s="16"/>
      <c r="J10" s="21">
        <f>SUM(J5:J9)</f>
        <v>6.93</v>
      </c>
    </row>
    <row r="11" ht="6.75" customHeight="1"/>
  </sheetData>
  <sheetProtection/>
  <mergeCells count="3">
    <mergeCell ref="E3:F3"/>
    <mergeCell ref="G3:H3"/>
    <mergeCell ref="I3:J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3:K14"/>
  <sheetViews>
    <sheetView zoomScalePageLayoutView="0" workbookViewId="0" topLeftCell="B1">
      <selection activeCell="I18" sqref="I18"/>
    </sheetView>
  </sheetViews>
  <sheetFormatPr defaultColWidth="11.421875" defaultRowHeight="15"/>
  <cols>
    <col min="3" max="3" width="13.00390625" style="0" customWidth="1"/>
    <col min="4" max="4" width="10.28125" style="0" customWidth="1"/>
    <col min="5" max="5" width="7.8515625" style="0" customWidth="1"/>
    <col min="6" max="6" width="7.7109375" style="0" customWidth="1"/>
    <col min="7" max="7" width="15.00390625" style="0" customWidth="1"/>
    <col min="8" max="9" width="9.7109375" style="0" customWidth="1"/>
    <col min="10" max="10" width="9.140625" style="0" customWidth="1"/>
    <col min="11" max="11" width="9.421875" style="0" customWidth="1"/>
  </cols>
  <sheetData>
    <row r="2" ht="15.75" thickBot="1"/>
    <row r="3" spans="3:11" ht="30.75" customHeight="1" thickBot="1">
      <c r="C3" s="75" t="s">
        <v>23</v>
      </c>
      <c r="D3" s="76"/>
      <c r="E3" s="76"/>
      <c r="F3" s="76"/>
      <c r="G3" s="76"/>
      <c r="H3" s="76"/>
      <c r="I3" s="76"/>
      <c r="J3" s="76"/>
      <c r="K3" s="77"/>
    </row>
    <row r="4" spans="3:11" ht="15">
      <c r="C4" s="33" t="s">
        <v>16</v>
      </c>
      <c r="D4" s="34" t="s">
        <v>13</v>
      </c>
      <c r="E4" s="34" t="s">
        <v>14</v>
      </c>
      <c r="F4" s="34" t="s">
        <v>15</v>
      </c>
      <c r="G4" s="34" t="s">
        <v>5</v>
      </c>
      <c r="H4" s="34" t="s">
        <v>6</v>
      </c>
      <c r="I4" s="35" t="s">
        <v>20</v>
      </c>
      <c r="J4" s="35" t="s">
        <v>21</v>
      </c>
      <c r="K4" s="36" t="s">
        <v>22</v>
      </c>
    </row>
    <row r="5" spans="3:11" ht="15">
      <c r="C5" s="1" t="s">
        <v>17</v>
      </c>
      <c r="D5" s="24">
        <v>4</v>
      </c>
      <c r="E5" s="25">
        <v>9</v>
      </c>
      <c r="F5" s="25">
        <v>10</v>
      </c>
      <c r="G5" s="25">
        <v>6</v>
      </c>
      <c r="H5" s="25">
        <v>8</v>
      </c>
      <c r="I5" s="25">
        <f>SUM(D5:H5)</f>
        <v>37</v>
      </c>
      <c r="J5" s="26">
        <f>1/I5</f>
        <v>0.02702702702702703</v>
      </c>
      <c r="K5" s="27">
        <f>J5/$J$8</f>
        <v>0.3395940270648623</v>
      </c>
    </row>
    <row r="6" spans="3:11" ht="15">
      <c r="C6" s="1" t="s">
        <v>18</v>
      </c>
      <c r="D6" s="24">
        <v>4.5</v>
      </c>
      <c r="E6" s="25">
        <v>7</v>
      </c>
      <c r="F6" s="25">
        <v>9</v>
      </c>
      <c r="G6" s="25">
        <v>7</v>
      </c>
      <c r="H6" s="25">
        <v>8</v>
      </c>
      <c r="I6" s="25">
        <f>SUM(D6:H6)</f>
        <v>35.5</v>
      </c>
      <c r="J6" s="26">
        <f>1/I6</f>
        <v>0.028169014084507043</v>
      </c>
      <c r="K6" s="27">
        <f>J6/$J$8</f>
        <v>0.35394307046196916</v>
      </c>
    </row>
    <row r="7" spans="3:11" ht="15">
      <c r="C7" s="1" t="s">
        <v>19</v>
      </c>
      <c r="D7" s="24">
        <v>5</v>
      </c>
      <c r="E7" s="25">
        <v>9</v>
      </c>
      <c r="F7" s="25">
        <v>12</v>
      </c>
      <c r="G7" s="25">
        <v>8</v>
      </c>
      <c r="H7" s="25">
        <v>7</v>
      </c>
      <c r="I7" s="25">
        <f>SUM(D7:H7)</f>
        <v>41</v>
      </c>
      <c r="J7" s="26">
        <f>1/I7</f>
        <v>0.024390243902439025</v>
      </c>
      <c r="K7" s="27">
        <f>J7/$J$8</f>
        <v>0.30646290247316843</v>
      </c>
    </row>
    <row r="8" spans="3:11" ht="15.75" thickBot="1">
      <c r="C8" s="12"/>
      <c r="D8" s="28"/>
      <c r="E8" s="28"/>
      <c r="F8" s="28"/>
      <c r="G8" s="28"/>
      <c r="H8" s="29"/>
      <c r="I8" s="30" t="s">
        <v>7</v>
      </c>
      <c r="J8" s="31">
        <f>SUM(J5:J7)</f>
        <v>0.07958628501397311</v>
      </c>
      <c r="K8" s="32"/>
    </row>
    <row r="12" ht="15">
      <c r="G12">
        <f>300*12</f>
        <v>3600</v>
      </c>
    </row>
    <row r="14" ht="15">
      <c r="I14">
        <f>600*12</f>
        <v>7200</v>
      </c>
    </row>
  </sheetData>
  <sheetProtection/>
  <mergeCells count="1">
    <mergeCell ref="C3:K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D5:V23"/>
  <sheetViews>
    <sheetView showGridLines="0" tabSelected="1" zoomScalePageLayoutView="0" workbookViewId="0" topLeftCell="F1">
      <selection activeCell="V21" sqref="V21"/>
    </sheetView>
  </sheetViews>
  <sheetFormatPr defaultColWidth="11.421875" defaultRowHeight="15"/>
  <cols>
    <col min="4" max="4" width="15.421875" style="0" bestFit="1" customWidth="1"/>
    <col min="5" max="14" width="3.7109375" style="0" customWidth="1"/>
    <col min="15" max="15" width="11.28125" style="0" customWidth="1"/>
    <col min="16" max="16" width="10.00390625" style="0" customWidth="1"/>
    <col min="18" max="18" width="16.140625" style="0" customWidth="1"/>
    <col min="19" max="19" width="7.421875" style="0" customWidth="1"/>
    <col min="20" max="20" width="7.7109375" style="0" customWidth="1"/>
    <col min="21" max="21" width="8.140625" style="0" customWidth="1"/>
  </cols>
  <sheetData>
    <row r="4" ht="15.75" thickBot="1"/>
    <row r="5" spans="5:22" ht="15.75" thickBot="1">
      <c r="E5" s="85" t="s">
        <v>25</v>
      </c>
      <c r="F5" s="86"/>
      <c r="G5" s="86"/>
      <c r="H5" s="86"/>
      <c r="I5" s="86"/>
      <c r="J5" s="86"/>
      <c r="K5" s="86"/>
      <c r="L5" s="86"/>
      <c r="M5" s="86"/>
      <c r="N5" s="87"/>
      <c r="O5" s="83" t="s">
        <v>26</v>
      </c>
      <c r="P5" s="78" t="s">
        <v>27</v>
      </c>
      <c r="S5" s="80" t="s">
        <v>25</v>
      </c>
      <c r="T5" s="81"/>
      <c r="U5" s="82"/>
      <c r="V5" s="78" t="s">
        <v>27</v>
      </c>
    </row>
    <row r="6" spans="4:22" ht="15.75" thickBot="1">
      <c r="D6" s="68" t="s">
        <v>24</v>
      </c>
      <c r="E6" s="71">
        <v>1</v>
      </c>
      <c r="F6" s="72">
        <v>2</v>
      </c>
      <c r="G6" s="72">
        <v>3</v>
      </c>
      <c r="H6" s="72">
        <v>4</v>
      </c>
      <c r="I6" s="72">
        <v>5</v>
      </c>
      <c r="J6" s="72">
        <v>6</v>
      </c>
      <c r="K6" s="72">
        <v>7</v>
      </c>
      <c r="L6" s="72">
        <v>8</v>
      </c>
      <c r="M6" s="72">
        <v>9</v>
      </c>
      <c r="N6" s="60">
        <v>10</v>
      </c>
      <c r="O6" s="84"/>
      <c r="P6" s="79"/>
      <c r="R6" s="8" t="s">
        <v>24</v>
      </c>
      <c r="S6" s="10" t="s">
        <v>17</v>
      </c>
      <c r="T6" s="17" t="s">
        <v>18</v>
      </c>
      <c r="U6" s="18" t="s">
        <v>19</v>
      </c>
      <c r="V6" s="79"/>
    </row>
    <row r="7" spans="4:22" ht="15">
      <c r="D7" s="61" t="s">
        <v>13</v>
      </c>
      <c r="E7" s="63">
        <v>1</v>
      </c>
      <c r="F7" s="64">
        <v>1</v>
      </c>
      <c r="G7" s="64">
        <v>1</v>
      </c>
      <c r="H7" s="64">
        <v>1</v>
      </c>
      <c r="I7" s="64"/>
      <c r="J7" s="64"/>
      <c r="K7" s="64"/>
      <c r="L7" s="64"/>
      <c r="M7" s="64"/>
      <c r="N7" s="65"/>
      <c r="O7" s="59">
        <f>SUM(E7:N7)</f>
        <v>4</v>
      </c>
      <c r="P7" s="44">
        <f>O7/$O$12</f>
        <v>0.26666666666666666</v>
      </c>
      <c r="R7" s="6" t="s">
        <v>13</v>
      </c>
      <c r="S7" s="38">
        <v>0.5</v>
      </c>
      <c r="T7" s="39">
        <v>0.5</v>
      </c>
      <c r="U7" s="40">
        <v>0</v>
      </c>
      <c r="V7" s="44">
        <v>0.26666666666666666</v>
      </c>
    </row>
    <row r="8" spans="4:22" ht="15">
      <c r="D8" s="62" t="s">
        <v>14</v>
      </c>
      <c r="E8" s="66">
        <v>1</v>
      </c>
      <c r="F8" s="42"/>
      <c r="G8" s="42"/>
      <c r="H8" s="42"/>
      <c r="I8" s="42">
        <v>1</v>
      </c>
      <c r="J8" s="42">
        <v>1</v>
      </c>
      <c r="K8" s="42">
        <v>1</v>
      </c>
      <c r="L8" s="42"/>
      <c r="M8" s="42"/>
      <c r="N8" s="43"/>
      <c r="O8" s="59">
        <f>SUM(E8:N8)</f>
        <v>4</v>
      </c>
      <c r="P8" s="44">
        <f>O8/$O$12</f>
        <v>0.26666666666666666</v>
      </c>
      <c r="R8" s="1" t="s">
        <v>14</v>
      </c>
      <c r="S8" s="41">
        <v>0.25</v>
      </c>
      <c r="T8" s="42">
        <v>0.5</v>
      </c>
      <c r="U8" s="43">
        <v>0.25</v>
      </c>
      <c r="V8" s="44">
        <v>0.26666666666666666</v>
      </c>
    </row>
    <row r="9" spans="4:22" ht="15">
      <c r="D9" s="62" t="s">
        <v>15</v>
      </c>
      <c r="E9" s="66"/>
      <c r="F9" s="42">
        <v>1</v>
      </c>
      <c r="G9" s="42"/>
      <c r="H9" s="42"/>
      <c r="I9" s="42">
        <v>1</v>
      </c>
      <c r="J9" s="42"/>
      <c r="K9" s="42"/>
      <c r="L9" s="42">
        <v>1</v>
      </c>
      <c r="M9" s="42">
        <v>1</v>
      </c>
      <c r="N9" s="43"/>
      <c r="O9" s="59">
        <f>SUM(E9:N9)</f>
        <v>4</v>
      </c>
      <c r="P9" s="44">
        <f>O9/$O$12</f>
        <v>0.26666666666666666</v>
      </c>
      <c r="R9" s="1" t="s">
        <v>15</v>
      </c>
      <c r="S9" s="41">
        <v>0.5</v>
      </c>
      <c r="T9" s="42">
        <v>0.5</v>
      </c>
      <c r="U9" s="43">
        <v>0</v>
      </c>
      <c r="V9" s="44">
        <v>0.26666666666666666</v>
      </c>
    </row>
    <row r="10" spans="4:22" ht="15">
      <c r="D10" s="62" t="s">
        <v>5</v>
      </c>
      <c r="E10" s="66"/>
      <c r="F10" s="42"/>
      <c r="G10" s="42">
        <v>1</v>
      </c>
      <c r="H10" s="42"/>
      <c r="I10" s="42"/>
      <c r="J10" s="42">
        <v>0</v>
      </c>
      <c r="K10" s="42"/>
      <c r="L10" s="42">
        <v>0</v>
      </c>
      <c r="M10" s="42"/>
      <c r="N10" s="43">
        <v>1</v>
      </c>
      <c r="O10" s="59">
        <f>SUM(E10:N10)</f>
        <v>2</v>
      </c>
      <c r="P10" s="44">
        <f>O10/$O$12</f>
        <v>0.13333333333333333</v>
      </c>
      <c r="R10" s="1" t="s">
        <v>5</v>
      </c>
      <c r="S10" s="41">
        <v>0.5</v>
      </c>
      <c r="T10" s="42">
        <v>0</v>
      </c>
      <c r="U10" s="43">
        <v>0.5</v>
      </c>
      <c r="V10" s="44">
        <v>0.13333333333333333</v>
      </c>
    </row>
    <row r="11" spans="4:22" ht="15.75" thickBot="1">
      <c r="D11" s="70" t="s">
        <v>6</v>
      </c>
      <c r="E11" s="67"/>
      <c r="F11" s="48"/>
      <c r="G11" s="48"/>
      <c r="H11" s="48">
        <v>0</v>
      </c>
      <c r="I11" s="48"/>
      <c r="J11" s="48"/>
      <c r="K11" s="48">
        <v>0</v>
      </c>
      <c r="L11" s="48"/>
      <c r="M11" s="48">
        <v>0</v>
      </c>
      <c r="N11" s="49">
        <v>1</v>
      </c>
      <c r="O11" s="59">
        <f>SUM(E11:N11)</f>
        <v>1</v>
      </c>
      <c r="P11" s="44">
        <f>O11/$O$12</f>
        <v>0.06666666666666667</v>
      </c>
      <c r="R11" s="4" t="s">
        <v>6</v>
      </c>
      <c r="S11" s="47">
        <v>0.5</v>
      </c>
      <c r="T11" s="48">
        <v>0</v>
      </c>
      <c r="U11" s="49">
        <v>0.5</v>
      </c>
      <c r="V11" s="46">
        <v>0.06666666666666667</v>
      </c>
    </row>
    <row r="12" spans="4:16" ht="15.75" thickBot="1">
      <c r="D12" s="88" t="s">
        <v>7</v>
      </c>
      <c r="E12" s="89"/>
      <c r="F12" s="89"/>
      <c r="G12" s="89"/>
      <c r="H12" s="89"/>
      <c r="I12" s="89"/>
      <c r="J12" s="89"/>
      <c r="K12" s="89"/>
      <c r="L12" s="89"/>
      <c r="M12" s="89"/>
      <c r="N12" s="90"/>
      <c r="O12" s="69">
        <f>SUM(O7:O11)</f>
        <v>15</v>
      </c>
      <c r="P12" s="37">
        <f>SUM(P7:P11)</f>
        <v>1</v>
      </c>
    </row>
    <row r="16" ht="15.75" customHeight="1">
      <c r="P16" s="11"/>
    </row>
    <row r="17" ht="15">
      <c r="P17" s="11"/>
    </row>
    <row r="18" spans="16:21" ht="15">
      <c r="P18" s="45"/>
      <c r="S18">
        <v>0.3395940270648623</v>
      </c>
      <c r="T18">
        <v>0.35394307046196916</v>
      </c>
      <c r="U18">
        <v>0.30646290247316843</v>
      </c>
    </row>
    <row r="19" spans="16:21" ht="15">
      <c r="P19" s="45"/>
      <c r="S19">
        <f>(S7*$V$7)+(S8*$V$8)+(S9*$V$9)+(S10*$V$10)+(S11*$V$11)</f>
        <v>0.43333333333333335</v>
      </c>
      <c r="T19">
        <f>(T7*$V$7)+(T8*$V$8)+(T9*$V$9)+(T10*$V$10)+(T11*$V$11)</f>
        <v>0.4</v>
      </c>
      <c r="U19">
        <f>(U7*$V$7)+(U8*$V$8)+(U9*$V$9)+(U10*$V$10)+(U11*$V$11)</f>
        <v>0.16666666666666666</v>
      </c>
    </row>
    <row r="20" ht="15">
      <c r="P20" s="45"/>
    </row>
    <row r="21" spans="16:21" ht="15">
      <c r="P21" s="45"/>
      <c r="S21">
        <f>(0.75*S18)+(0.25*S19)</f>
        <v>0.36302885363198006</v>
      </c>
      <c r="T21">
        <f>(0.75*T18)+(0.25*T19)</f>
        <v>0.3654573028464768</v>
      </c>
      <c r="U21">
        <f>(0.75*U18)+(0.25*U19)</f>
        <v>0.271513843521543</v>
      </c>
    </row>
    <row r="22" ht="15">
      <c r="P22" s="45"/>
    </row>
    <row r="23" ht="15">
      <c r="P23" s="11"/>
    </row>
  </sheetData>
  <sheetProtection/>
  <mergeCells count="6">
    <mergeCell ref="E5:N5"/>
    <mergeCell ref="D12:N12"/>
    <mergeCell ref="P5:P6"/>
    <mergeCell ref="S5:U5"/>
    <mergeCell ref="V5:V6"/>
    <mergeCell ref="O5:O6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4:AB11"/>
  <sheetViews>
    <sheetView showGridLines="0" zoomScalePageLayoutView="0" workbookViewId="0" topLeftCell="A1">
      <selection activeCell="AB7" sqref="AB7:AB9"/>
    </sheetView>
  </sheetViews>
  <sheetFormatPr defaultColWidth="11.421875" defaultRowHeight="15"/>
  <cols>
    <col min="2" max="2" width="0.5625" style="0" customWidth="1"/>
    <col min="3" max="3" width="9.140625" style="0" customWidth="1"/>
    <col min="4" max="6" width="3.28125" style="0" customWidth="1"/>
    <col min="7" max="7" width="9.421875" style="0" customWidth="1"/>
    <col min="8" max="8" width="4.140625" style="0" customWidth="1"/>
    <col min="9" max="11" width="3.28125" style="0" customWidth="1"/>
    <col min="12" max="12" width="9.57421875" style="0" customWidth="1"/>
    <col min="13" max="13" width="4.140625" style="0" customWidth="1"/>
    <col min="14" max="16" width="3.28125" style="0" customWidth="1"/>
    <col min="17" max="17" width="9.7109375" style="0" customWidth="1"/>
    <col min="18" max="18" width="4.00390625" style="0" customWidth="1"/>
    <col min="19" max="21" width="3.28125" style="0" customWidth="1"/>
    <col min="22" max="22" width="9.57421875" style="0" customWidth="1"/>
    <col min="23" max="23" width="4.00390625" style="0" customWidth="1"/>
    <col min="24" max="26" width="3.28125" style="0" customWidth="1"/>
    <col min="27" max="27" width="9.7109375" style="0" customWidth="1"/>
    <col min="28" max="28" width="4.140625" style="0" customWidth="1"/>
  </cols>
  <sheetData>
    <row r="3" ht="3" customHeight="1"/>
    <row r="4" spans="3:28" ht="15">
      <c r="C4" s="51" t="s">
        <v>30</v>
      </c>
      <c r="D4" s="91" t="s">
        <v>13</v>
      </c>
      <c r="E4" s="91"/>
      <c r="F4" s="91"/>
      <c r="G4" s="91"/>
      <c r="H4" s="91"/>
      <c r="I4" s="91" t="s">
        <v>14</v>
      </c>
      <c r="J4" s="91"/>
      <c r="K4" s="91"/>
      <c r="L4" s="91"/>
      <c r="M4" s="91"/>
      <c r="N4" s="91" t="s">
        <v>15</v>
      </c>
      <c r="O4" s="91"/>
      <c r="P4" s="91"/>
      <c r="Q4" s="91"/>
      <c r="R4" s="91"/>
      <c r="S4" s="91" t="s">
        <v>5</v>
      </c>
      <c r="T4" s="91"/>
      <c r="U4" s="91"/>
      <c r="V4" s="91"/>
      <c r="W4" s="91"/>
      <c r="X4" s="91" t="s">
        <v>6</v>
      </c>
      <c r="Y4" s="91"/>
      <c r="Z4" s="91"/>
      <c r="AA4" s="91"/>
      <c r="AB4" s="91"/>
    </row>
    <row r="5" spans="3:28" ht="30.75" customHeight="1">
      <c r="C5" s="95" t="s">
        <v>16</v>
      </c>
      <c r="D5" s="95" t="s">
        <v>25</v>
      </c>
      <c r="E5" s="95"/>
      <c r="F5" s="95"/>
      <c r="G5" s="95" t="s">
        <v>26</v>
      </c>
      <c r="H5" s="91" t="s">
        <v>28</v>
      </c>
      <c r="I5" s="95" t="s">
        <v>25</v>
      </c>
      <c r="J5" s="95"/>
      <c r="K5" s="95"/>
      <c r="L5" s="95" t="s">
        <v>26</v>
      </c>
      <c r="M5" s="91" t="s">
        <v>28</v>
      </c>
      <c r="N5" s="95" t="s">
        <v>25</v>
      </c>
      <c r="O5" s="95"/>
      <c r="P5" s="95"/>
      <c r="Q5" s="95" t="s">
        <v>26</v>
      </c>
      <c r="R5" s="91" t="s">
        <v>28</v>
      </c>
      <c r="S5" s="92" t="s">
        <v>25</v>
      </c>
      <c r="T5" s="93"/>
      <c r="U5" s="94"/>
      <c r="V5" s="95" t="s">
        <v>26</v>
      </c>
      <c r="W5" s="91" t="s">
        <v>28</v>
      </c>
      <c r="X5" s="92" t="s">
        <v>25</v>
      </c>
      <c r="Y5" s="93"/>
      <c r="Z5" s="94"/>
      <c r="AA5" s="95" t="s">
        <v>26</v>
      </c>
      <c r="AB5" s="91" t="s">
        <v>28</v>
      </c>
    </row>
    <row r="6" spans="3:28" ht="15">
      <c r="C6" s="95"/>
      <c r="D6" s="52">
        <v>1</v>
      </c>
      <c r="E6" s="51">
        <v>2</v>
      </c>
      <c r="F6" s="51">
        <v>3</v>
      </c>
      <c r="G6" s="95"/>
      <c r="H6" s="91"/>
      <c r="I6" s="52">
        <v>1</v>
      </c>
      <c r="J6" s="51">
        <v>2</v>
      </c>
      <c r="K6" s="51">
        <v>3</v>
      </c>
      <c r="L6" s="95"/>
      <c r="M6" s="91"/>
      <c r="N6" s="52">
        <v>1</v>
      </c>
      <c r="O6" s="51">
        <v>2</v>
      </c>
      <c r="P6" s="51">
        <v>3</v>
      </c>
      <c r="Q6" s="95"/>
      <c r="R6" s="91"/>
      <c r="S6" s="52">
        <v>1</v>
      </c>
      <c r="T6" s="51">
        <v>2</v>
      </c>
      <c r="U6" s="51">
        <v>3</v>
      </c>
      <c r="V6" s="95"/>
      <c r="W6" s="91"/>
      <c r="X6" s="52">
        <v>1</v>
      </c>
      <c r="Y6" s="51">
        <v>2</v>
      </c>
      <c r="Z6" s="51">
        <v>3</v>
      </c>
      <c r="AA6" s="95"/>
      <c r="AB6" s="91"/>
    </row>
    <row r="7" spans="3:28" ht="15">
      <c r="C7" s="51" t="s">
        <v>17</v>
      </c>
      <c r="D7" s="53">
        <v>1</v>
      </c>
      <c r="E7" s="54">
        <v>1</v>
      </c>
      <c r="F7" s="55"/>
      <c r="G7" s="56">
        <f>SUM(D7:F7)</f>
        <v>2</v>
      </c>
      <c r="H7" s="56">
        <f>G7/$G$10</f>
        <v>0.5</v>
      </c>
      <c r="I7" s="53">
        <v>1</v>
      </c>
      <c r="J7" s="54">
        <v>0</v>
      </c>
      <c r="K7" s="55"/>
      <c r="L7" s="56">
        <f>SUM(I7:K7)</f>
        <v>1</v>
      </c>
      <c r="M7" s="56">
        <f>L7/$L$10</f>
        <v>0.25</v>
      </c>
      <c r="N7" s="53">
        <v>1</v>
      </c>
      <c r="O7" s="54">
        <v>1</v>
      </c>
      <c r="P7" s="55"/>
      <c r="Q7" s="56">
        <f>SUM(N7:P7)</f>
        <v>2</v>
      </c>
      <c r="R7" s="56">
        <f>Q7/$Q$10</f>
        <v>0.5</v>
      </c>
      <c r="S7" s="53">
        <v>1</v>
      </c>
      <c r="T7" s="54">
        <v>1</v>
      </c>
      <c r="U7" s="55"/>
      <c r="V7" s="56">
        <f>SUM(S7:U7)</f>
        <v>2</v>
      </c>
      <c r="W7" s="56">
        <f>V7/$V$10</f>
        <v>0.5</v>
      </c>
      <c r="X7" s="53">
        <v>1</v>
      </c>
      <c r="Y7" s="54">
        <v>1</v>
      </c>
      <c r="Z7" s="55"/>
      <c r="AA7" s="56">
        <f>SUM(X7:Z7)</f>
        <v>2</v>
      </c>
      <c r="AB7" s="56">
        <f>AA7/$AA$10</f>
        <v>0.5</v>
      </c>
    </row>
    <row r="8" spans="3:28" ht="15">
      <c r="C8" s="51" t="s">
        <v>18</v>
      </c>
      <c r="D8" s="53">
        <v>1</v>
      </c>
      <c r="E8" s="54"/>
      <c r="F8" s="55">
        <v>1</v>
      </c>
      <c r="G8" s="56">
        <f>SUM(D8:F8)</f>
        <v>2</v>
      </c>
      <c r="H8" s="56">
        <f>G8/$G$10</f>
        <v>0.5</v>
      </c>
      <c r="I8" s="53">
        <v>1</v>
      </c>
      <c r="J8" s="54"/>
      <c r="K8" s="55">
        <v>1</v>
      </c>
      <c r="L8" s="56">
        <f>SUM(I8:K8)</f>
        <v>2</v>
      </c>
      <c r="M8" s="56">
        <f>L8/$L$10</f>
        <v>0.5</v>
      </c>
      <c r="N8" s="53">
        <v>1</v>
      </c>
      <c r="O8" s="54"/>
      <c r="P8" s="55">
        <v>1</v>
      </c>
      <c r="Q8" s="56">
        <f>SUM(N8:P8)</f>
        <v>2</v>
      </c>
      <c r="R8" s="56">
        <f>Q8/$Q$10</f>
        <v>0.5</v>
      </c>
      <c r="S8" s="53">
        <v>0</v>
      </c>
      <c r="T8" s="54"/>
      <c r="U8" s="55">
        <v>0</v>
      </c>
      <c r="V8" s="56">
        <f>SUM(S8:U8)</f>
        <v>0</v>
      </c>
      <c r="W8" s="56">
        <f>V8/$V$10</f>
        <v>0</v>
      </c>
      <c r="X8" s="53">
        <v>0</v>
      </c>
      <c r="Y8" s="54"/>
      <c r="Z8" s="55">
        <v>0</v>
      </c>
      <c r="AA8" s="56">
        <f>SUM(X8:Z8)</f>
        <v>0</v>
      </c>
      <c r="AB8" s="56">
        <f>AA8/$AA$10</f>
        <v>0</v>
      </c>
    </row>
    <row r="9" spans="3:28" ht="15">
      <c r="C9" s="51" t="s">
        <v>19</v>
      </c>
      <c r="D9" s="53"/>
      <c r="E9" s="54">
        <v>0</v>
      </c>
      <c r="F9" s="55">
        <v>0</v>
      </c>
      <c r="G9" s="56">
        <f>SUM(D9:F9)</f>
        <v>0</v>
      </c>
      <c r="H9" s="56">
        <f>G9/$G$10</f>
        <v>0</v>
      </c>
      <c r="I9" s="53"/>
      <c r="J9" s="54">
        <v>1</v>
      </c>
      <c r="K9" s="55">
        <v>0</v>
      </c>
      <c r="L9" s="56">
        <f>SUM(I9:K9)</f>
        <v>1</v>
      </c>
      <c r="M9" s="56">
        <f>L9/$L$10</f>
        <v>0.25</v>
      </c>
      <c r="N9" s="53"/>
      <c r="O9" s="54">
        <v>0</v>
      </c>
      <c r="P9" s="55">
        <v>0</v>
      </c>
      <c r="Q9" s="56">
        <f>SUM(N9:P9)</f>
        <v>0</v>
      </c>
      <c r="R9" s="56">
        <f>Q9/$Q$10</f>
        <v>0</v>
      </c>
      <c r="S9" s="53"/>
      <c r="T9" s="54">
        <v>1</v>
      </c>
      <c r="U9" s="55">
        <v>1</v>
      </c>
      <c r="V9" s="56">
        <f>SUM(S9:U9)</f>
        <v>2</v>
      </c>
      <c r="W9" s="56">
        <f>V9/$V$10</f>
        <v>0.5</v>
      </c>
      <c r="X9" s="53"/>
      <c r="Y9" s="54">
        <v>1</v>
      </c>
      <c r="Z9" s="55">
        <v>1</v>
      </c>
      <c r="AA9" s="56">
        <f>SUM(X9:Z9)</f>
        <v>2</v>
      </c>
      <c r="AB9" s="56">
        <f>AA9/$AA$10</f>
        <v>0.5</v>
      </c>
    </row>
    <row r="10" spans="3:28" ht="15">
      <c r="C10" s="56" t="s">
        <v>29</v>
      </c>
      <c r="D10" s="57"/>
      <c r="E10" s="58"/>
      <c r="F10" s="58"/>
      <c r="G10" s="56">
        <f>SUM(G7:G9)</f>
        <v>4</v>
      </c>
      <c r="H10" s="56">
        <f>SUM(H7:H9)</f>
        <v>1</v>
      </c>
      <c r="I10" s="57"/>
      <c r="J10" s="58"/>
      <c r="K10" s="58"/>
      <c r="L10" s="56">
        <f>SUM(L7:L9)</f>
        <v>4</v>
      </c>
      <c r="M10" s="56">
        <f>SUM(M7:M9)</f>
        <v>1</v>
      </c>
      <c r="N10" s="57"/>
      <c r="O10" s="58"/>
      <c r="P10" s="58"/>
      <c r="Q10" s="56">
        <f>SUM(Q7:Q9)</f>
        <v>4</v>
      </c>
      <c r="R10" s="56">
        <f>SUM(R7:R9)</f>
        <v>1</v>
      </c>
      <c r="S10" s="57"/>
      <c r="T10" s="58"/>
      <c r="U10" s="58"/>
      <c r="V10" s="56">
        <f>SUM(V7:V9)</f>
        <v>4</v>
      </c>
      <c r="W10" s="56">
        <f>SUM(W7:W9)</f>
        <v>1</v>
      </c>
      <c r="X10" s="57"/>
      <c r="Y10" s="58"/>
      <c r="Z10" s="58"/>
      <c r="AA10" s="56">
        <f>SUM(AA7:AA9)</f>
        <v>4</v>
      </c>
      <c r="AB10" s="56">
        <f>SUM(AB7:AB9)</f>
        <v>1</v>
      </c>
    </row>
    <row r="11" spans="3:28" ht="15"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</row>
  </sheetData>
  <sheetProtection/>
  <mergeCells count="21">
    <mergeCell ref="Q5:Q6"/>
    <mergeCell ref="R5:R6"/>
    <mergeCell ref="C5:C6"/>
    <mergeCell ref="D4:H4"/>
    <mergeCell ref="I4:M4"/>
    <mergeCell ref="N4:R4"/>
    <mergeCell ref="D5:F5"/>
    <mergeCell ref="G5:G6"/>
    <mergeCell ref="H5:H6"/>
    <mergeCell ref="I5:K5"/>
    <mergeCell ref="L5:L6"/>
    <mergeCell ref="M5:M6"/>
    <mergeCell ref="N5:P5"/>
    <mergeCell ref="S4:W4"/>
    <mergeCell ref="X4:AB4"/>
    <mergeCell ref="S5:U5"/>
    <mergeCell ref="V5:V6"/>
    <mergeCell ref="W5:W6"/>
    <mergeCell ref="X5:Z5"/>
    <mergeCell ref="AA5:AA6"/>
    <mergeCell ref="AB5:AB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Sadistic Duck Productions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magatapi</cp:lastModifiedBy>
  <dcterms:created xsi:type="dcterms:W3CDTF">2009-12-18T02:44:17Z</dcterms:created>
  <dcterms:modified xsi:type="dcterms:W3CDTF">2009-12-18T18:03:33Z</dcterms:modified>
  <cp:category/>
  <cp:version/>
  <cp:contentType/>
  <cp:contentStatus/>
</cp:coreProperties>
</file>