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84" activeTab="8"/>
  </bookViews>
  <sheets>
    <sheet name="Componentes" sheetId="1" r:id="rId1"/>
    <sheet name="Puertas" sheetId="2" r:id="rId2"/>
    <sheet name="Equipo incendio" sheetId="3" r:id="rId3"/>
    <sheet name="Cisterna" sheetId="4" r:id="rId4"/>
    <sheet name="Maquinas" sheetId="5" r:id="rId5"/>
    <sheet name="Obra civil" sheetId="6" r:id="rId6"/>
    <sheet name="Salarios" sheetId="7" r:id="rId7"/>
    <sheet name="Costo final" sheetId="8" r:id="rId8"/>
    <sheet name="Consumo electrico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<sst xmlns="http://schemas.openxmlformats.org/spreadsheetml/2006/main" count="102" uniqueCount="79">
  <si>
    <t>Generador de aire caliente modelo 61D-6</t>
  </si>
  <si>
    <t>Ventiladores modelo Axian Solid 8-800T 30-3</t>
  </si>
  <si>
    <t>Visualizador de temperatura y humedad</t>
  </si>
  <si>
    <t xml:space="preserve">Modelo El DN-109TH </t>
  </si>
  <si>
    <t xml:space="preserve">Lana de vidrio </t>
  </si>
  <si>
    <t>Puertas del Secador</t>
  </si>
  <si>
    <t>Plancha de acero galvanizada</t>
  </si>
  <si>
    <t>Cantidad</t>
  </si>
  <si>
    <t>Precio $</t>
  </si>
  <si>
    <t>Total $</t>
  </si>
  <si>
    <t>Angulos de 12 m</t>
  </si>
  <si>
    <t>Equipo contra incendio</t>
  </si>
  <si>
    <t xml:space="preserve">  Descripcion</t>
  </si>
  <si>
    <t>Montaje del trim</t>
  </si>
  <si>
    <t>Valvula de alarma modelo J-1</t>
  </si>
  <si>
    <t>Camara de retardo Modelo C-1</t>
  </si>
  <si>
    <t>Trim de ventilacion</t>
  </si>
  <si>
    <t>Válvula de prueba</t>
  </si>
  <si>
    <t>Válvula de retención</t>
  </si>
  <si>
    <t>Manómetro de agua</t>
  </si>
  <si>
    <t>Válvula en angulo para manómetro</t>
  </si>
  <si>
    <t>Válvula de drenaje principal</t>
  </si>
  <si>
    <t>Orificios de restriccion</t>
  </si>
  <si>
    <t>Rociadores</t>
  </si>
  <si>
    <t xml:space="preserve">46 metros de tuberia </t>
  </si>
  <si>
    <t>Codos y 1 T</t>
  </si>
  <si>
    <t>Bomba centrifuga</t>
  </si>
  <si>
    <t>Tumbado</t>
  </si>
  <si>
    <t>COMPONENTES DEL SECADOR</t>
  </si>
  <si>
    <t xml:space="preserve">Puertas </t>
  </si>
  <si>
    <t>580,00</t>
  </si>
  <si>
    <t>Consumo de energía eléctrica de los equipos por mes</t>
  </si>
  <si>
    <t>Secado</t>
  </si>
  <si>
    <t>Corte</t>
  </si>
  <si>
    <t>Cepillado</t>
  </si>
  <si>
    <t>Clavado</t>
  </si>
  <si>
    <t>Empacado</t>
  </si>
  <si>
    <t>Transporte</t>
  </si>
  <si>
    <t>Fases</t>
  </si>
  <si>
    <t># de Personas</t>
  </si>
  <si>
    <t>Total</t>
  </si>
  <si>
    <t>Ventiladores</t>
  </si>
  <si>
    <t>Equipo</t>
  </si>
  <si>
    <t>Kw</t>
  </si>
  <si>
    <t>Kw final</t>
  </si>
  <si>
    <t>Bomba</t>
  </si>
  <si>
    <t>Cortadora</t>
  </si>
  <si>
    <t>Cepilladora</t>
  </si>
  <si>
    <t>Clavadora</t>
  </si>
  <si>
    <t>Salario Final $</t>
  </si>
  <si>
    <t>Salario $</t>
  </si>
  <si>
    <t>Maquinas Herramientas</t>
  </si>
  <si>
    <r>
      <t>Sierra de mesa Profesional 205mm / 8"</t>
    </r>
    <r>
      <rPr>
        <sz val="14"/>
        <color indexed="8"/>
        <rFont val="Arial"/>
        <family val="2"/>
      </rPr>
      <t xml:space="preserve"> </t>
    </r>
  </si>
  <si>
    <t xml:space="preserve">                    Lijadora orbital LO 300</t>
  </si>
  <si>
    <t xml:space="preserve">Total </t>
  </si>
  <si>
    <t>Maquinas para madera</t>
  </si>
  <si>
    <t>PRECIO $</t>
  </si>
  <si>
    <t>COSTO FINAL</t>
  </si>
  <si>
    <t>ITEMS</t>
  </si>
  <si>
    <t>DESCRIPCION</t>
  </si>
  <si>
    <t>OBRA CIVIL</t>
  </si>
  <si>
    <t>Items</t>
  </si>
  <si>
    <t>Descripción</t>
  </si>
  <si>
    <t>Componentes del secador</t>
  </si>
  <si>
    <t xml:space="preserve">    Descripcion</t>
  </si>
  <si>
    <t xml:space="preserve">     Descripción</t>
  </si>
  <si>
    <t>Salarios mensuales</t>
  </si>
  <si>
    <t>Unidad</t>
  </si>
  <si>
    <t>Precio Unitario</t>
  </si>
  <si>
    <t>Precio Total</t>
  </si>
  <si>
    <t>CISTERNA</t>
  </si>
  <si>
    <t>SUBTOTAL</t>
  </si>
  <si>
    <t>IVA  12  %</t>
  </si>
  <si>
    <t xml:space="preserve">TOTAL </t>
  </si>
  <si>
    <r>
      <t>m</t>
    </r>
    <r>
      <rPr>
        <vertAlign val="superscript"/>
        <sz val="12"/>
        <rFont val="Arial"/>
        <family val="2"/>
      </rPr>
      <t>3</t>
    </r>
  </si>
  <si>
    <t>Cisterna</t>
  </si>
  <si>
    <t>Horas</t>
  </si>
  <si>
    <t>Kw-Horas</t>
  </si>
  <si>
    <t>Motor del generador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</si>
</sst>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\ #,##0.00;[Red]&quot;$&quot;\ #,##0.00"/>
    <numFmt numFmtId="169" formatCode="#,##0.00;[Red]#,##0.00"/>
    <numFmt numFmtId="170" formatCode="0.00;[Red]0.00"/>
    <numFmt numFmtId="171" formatCode="0.000;[Red]0.000"/>
    <numFmt numFmtId="172" formatCode="0;[Red]0"/>
  </numFmts>
  <fonts count="12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Courier"/>
      <family val="0"/>
    </font>
    <font>
      <sz val="10"/>
      <name val="Times New Roman"/>
      <family val="0"/>
    </font>
    <font>
      <b/>
      <sz val="10"/>
      <name val="Arial"/>
      <family val="2"/>
    </font>
    <font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/>
    </xf>
    <xf numFmtId="168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168" fontId="1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1" xfId="0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21" applyFont="1">
      <alignment/>
      <protection/>
    </xf>
    <xf numFmtId="0" fontId="1" fillId="0" borderId="1" xfId="21" applyFont="1" applyBorder="1" applyAlignment="1">
      <alignment horizontal="center" vertical="center" wrapText="1"/>
      <protection/>
    </xf>
    <xf numFmtId="4" fontId="1" fillId="0" borderId="1" xfId="21" applyNumberFormat="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justify" wrapText="1"/>
      <protection/>
    </xf>
    <xf numFmtId="0" fontId="1" fillId="0" borderId="1" xfId="21" applyFont="1" applyBorder="1" applyAlignment="1">
      <alignment wrapText="1"/>
      <protection/>
    </xf>
    <xf numFmtId="0" fontId="1" fillId="0" borderId="1" xfId="21" applyFont="1" applyBorder="1" applyAlignment="1">
      <alignment horizontal="center" wrapText="1"/>
      <protection/>
    </xf>
    <xf numFmtId="3" fontId="1" fillId="0" borderId="1" xfId="21" applyNumberFormat="1" applyFont="1" applyBorder="1" applyAlignment="1">
      <alignment horizontal="right" wrapText="1"/>
      <protection/>
    </xf>
    <xf numFmtId="4" fontId="1" fillId="0" borderId="1" xfId="21" applyNumberFormat="1" applyFont="1" applyBorder="1" applyAlignment="1">
      <alignment horizontal="right" wrapText="1"/>
      <protection/>
    </xf>
    <xf numFmtId="4" fontId="2" fillId="0" borderId="1" xfId="22" applyNumberFormat="1" applyFont="1" applyFill="1" applyBorder="1" applyAlignment="1" applyProtection="1">
      <alignment horizontal="right"/>
      <protection/>
    </xf>
    <xf numFmtId="0" fontId="1" fillId="0" borderId="0" xfId="21" applyFont="1" applyBorder="1">
      <alignment/>
      <protection/>
    </xf>
    <xf numFmtId="4" fontId="4" fillId="0" borderId="1" xfId="21" applyNumberFormat="1" applyFont="1" applyBorder="1">
      <alignment/>
      <protection/>
    </xf>
    <xf numFmtId="0" fontId="4" fillId="0" borderId="1" xfId="21" applyFont="1" applyBorder="1" applyAlignment="1">
      <alignment horizontal="justify" wrapText="1"/>
      <protection/>
    </xf>
    <xf numFmtId="168" fontId="4" fillId="0" borderId="1" xfId="21" applyNumberFormat="1" applyFont="1" applyBorder="1">
      <alignment/>
      <protection/>
    </xf>
    <xf numFmtId="168" fontId="1" fillId="0" borderId="1" xfId="0" applyNumberFormat="1" applyFont="1" applyBorder="1" applyAlignment="1">
      <alignment/>
    </xf>
    <xf numFmtId="171" fontId="1" fillId="0" borderId="0" xfId="0" applyNumberFormat="1" applyFont="1" applyAlignment="1">
      <alignment horizontal="center"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0" fontId="1" fillId="0" borderId="1" xfId="0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A" xfId="21"/>
    <cellStyle name="Normal_VINCES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6"/>
      <sheetName val="5"/>
      <sheetName val="4"/>
      <sheetName val="3"/>
      <sheetName val="2"/>
      <sheetName val="1"/>
      <sheetName val="LISTA"/>
      <sheetName val="tabla"/>
      <sheetName val="crono"/>
      <sheetName val="M de O"/>
    </sheetNames>
    <sheetDataSet>
      <sheetData sheetId="8">
        <row r="5">
          <cell r="B5" t="str">
            <v>CUADRO DE CANTIDADES Y PRECIOS</v>
          </cell>
        </row>
        <row r="7">
          <cell r="B7" t="str">
            <v>Rubro</v>
          </cell>
          <cell r="C7" t="str">
            <v>Descripción</v>
          </cell>
          <cell r="D7" t="str">
            <v>Unidad</v>
          </cell>
          <cell r="E7" t="str">
            <v>Cantidad</v>
          </cell>
          <cell r="F7" t="str">
            <v>Precio Unitario</v>
          </cell>
          <cell r="G7" t="str">
            <v>Precio Total</v>
          </cell>
        </row>
        <row r="8">
          <cell r="B8" t="str">
            <v>1.- RUBROS PLANTEADOS</v>
          </cell>
        </row>
        <row r="9">
          <cell r="B9">
            <v>1.1</v>
          </cell>
          <cell r="C9" t="str">
            <v>CONSTRUCCIÓN DE 4 m DE PARED</v>
          </cell>
          <cell r="D9" t="str">
            <v>m2</v>
          </cell>
          <cell r="E9">
            <v>304</v>
          </cell>
          <cell r="F9">
            <v>32.02</v>
          </cell>
          <cell r="G9">
            <v>9734.08</v>
          </cell>
        </row>
        <row r="10">
          <cell r="B10">
            <v>1.2</v>
          </cell>
          <cell r="C10" t="str">
            <v>ZAPATAS</v>
          </cell>
          <cell r="D10" t="str">
            <v>m3</v>
          </cell>
          <cell r="E10">
            <v>63.75</v>
          </cell>
          <cell r="F10">
            <v>145.46</v>
          </cell>
          <cell r="G10">
            <v>9273.08</v>
          </cell>
        </row>
        <row r="11">
          <cell r="B11">
            <v>1.3</v>
          </cell>
          <cell r="C11" t="str">
            <v>PILARES</v>
          </cell>
          <cell r="D11" t="str">
            <v>m3</v>
          </cell>
          <cell r="E11">
            <v>11.520000000000001</v>
          </cell>
          <cell r="F11">
            <v>380.69</v>
          </cell>
          <cell r="G11">
            <v>4385.55</v>
          </cell>
        </row>
        <row r="12">
          <cell r="B12">
            <v>1.4</v>
          </cell>
          <cell r="C12" t="str">
            <v>VIGAS</v>
          </cell>
          <cell r="D12" t="str">
            <v>m3</v>
          </cell>
          <cell r="E12">
            <v>10.080000000000002</v>
          </cell>
          <cell r="F12">
            <v>238.8</v>
          </cell>
          <cell r="G12">
            <v>2407.1</v>
          </cell>
        </row>
        <row r="13">
          <cell r="B13">
            <v>1.5</v>
          </cell>
          <cell r="C13" t="str">
            <v>NERVIOS</v>
          </cell>
          <cell r="D13" t="str">
            <v>m3</v>
          </cell>
          <cell r="E13">
            <v>10.800000000000002</v>
          </cell>
          <cell r="F13">
            <v>549.22</v>
          </cell>
          <cell r="G13">
            <v>5931.58</v>
          </cell>
        </row>
        <row r="14">
          <cell r="B14">
            <v>1.6</v>
          </cell>
          <cell r="C14" t="str">
            <v>LOSAS</v>
          </cell>
          <cell r="D14" t="str">
            <v>m3</v>
          </cell>
          <cell r="E14">
            <v>19.200000000000003</v>
          </cell>
          <cell r="F14">
            <v>79.83</v>
          </cell>
          <cell r="G14">
            <v>1532.74</v>
          </cell>
        </row>
        <row r="15">
          <cell r="B15">
            <v>1.7</v>
          </cell>
          <cell r="C15" t="str">
            <v>PLATAFORMAS</v>
          </cell>
          <cell r="D15" t="str">
            <v>m3</v>
          </cell>
          <cell r="E15">
            <v>57.60000000000001</v>
          </cell>
          <cell r="F15">
            <v>299.97</v>
          </cell>
          <cell r="G15">
            <v>17278.27</v>
          </cell>
        </row>
        <row r="16">
          <cell r="D16" t="str">
            <v>  </v>
          </cell>
          <cell r="G16">
            <v>50542.399999999994</v>
          </cell>
        </row>
        <row r="17">
          <cell r="D17" t="str">
            <v>IVA  12  %</v>
          </cell>
          <cell r="G17">
            <v>6065.087999999999</v>
          </cell>
        </row>
        <row r="18">
          <cell r="D18" t="str">
            <v>TOTAL </v>
          </cell>
          <cell r="G18">
            <v>56607.48799999999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5"/>
  <sheetViews>
    <sheetView workbookViewId="0" topLeftCell="A4">
      <selection activeCell="H31" sqref="H31"/>
    </sheetView>
  </sheetViews>
  <sheetFormatPr defaultColWidth="11.421875" defaultRowHeight="12.75"/>
  <cols>
    <col min="1" max="1" width="6.57421875" style="0" customWidth="1"/>
    <col min="5" max="5" width="8.28125" style="0" customWidth="1"/>
    <col min="6" max="6" width="10.7109375" style="0" customWidth="1"/>
    <col min="7" max="7" width="14.28125" style="0" customWidth="1"/>
  </cols>
  <sheetData>
    <row r="5" spans="1:7" ht="15.75">
      <c r="A5" s="5"/>
      <c r="B5" s="19" t="s">
        <v>63</v>
      </c>
      <c r="C5" s="19"/>
      <c r="D5" s="5"/>
      <c r="E5" s="5"/>
      <c r="F5" s="5"/>
      <c r="G5" s="5"/>
    </row>
    <row r="6" spans="1:7" ht="15">
      <c r="A6" s="5"/>
      <c r="B6" s="5"/>
      <c r="C6" s="5"/>
      <c r="D6" s="5"/>
      <c r="E6" s="5"/>
      <c r="F6" s="5"/>
      <c r="G6" s="5"/>
    </row>
    <row r="7" spans="1:7" ht="15.75">
      <c r="A7" s="21" t="s">
        <v>61</v>
      </c>
      <c r="B7" s="21" t="s">
        <v>62</v>
      </c>
      <c r="C7" s="21"/>
      <c r="D7" s="21"/>
      <c r="E7" s="21"/>
      <c r="F7" s="21" t="s">
        <v>7</v>
      </c>
      <c r="G7" s="22" t="s">
        <v>8</v>
      </c>
    </row>
    <row r="8" spans="1:7" ht="15">
      <c r="A8" s="14"/>
      <c r="B8" s="14"/>
      <c r="C8" s="14"/>
      <c r="D8" s="14"/>
      <c r="E8" s="14"/>
      <c r="F8" s="14"/>
      <c r="G8" s="14"/>
    </row>
    <row r="9" spans="1:7" ht="15">
      <c r="A9" s="15">
        <v>1</v>
      </c>
      <c r="B9" s="14" t="s">
        <v>0</v>
      </c>
      <c r="C9" s="14"/>
      <c r="D9" s="14"/>
      <c r="E9" s="14"/>
      <c r="F9" s="15">
        <v>1</v>
      </c>
      <c r="G9" s="23" t="s">
        <v>30</v>
      </c>
    </row>
    <row r="10" spans="1:7" ht="15">
      <c r="A10" s="14"/>
      <c r="B10" s="14"/>
      <c r="C10" s="14"/>
      <c r="D10" s="14"/>
      <c r="E10" s="14"/>
      <c r="F10" s="15"/>
      <c r="G10" s="15"/>
    </row>
    <row r="11" spans="1:7" ht="15">
      <c r="A11" s="15">
        <v>2</v>
      </c>
      <c r="B11" s="14" t="s">
        <v>1</v>
      </c>
      <c r="C11" s="14"/>
      <c r="D11" s="14"/>
      <c r="E11" s="14"/>
      <c r="F11" s="15">
        <v>3</v>
      </c>
      <c r="G11" s="24">
        <v>3076.94</v>
      </c>
    </row>
    <row r="12" spans="1:7" ht="15">
      <c r="A12" s="15"/>
      <c r="B12" s="14"/>
      <c r="C12" s="14"/>
      <c r="D12" s="14"/>
      <c r="E12" s="14"/>
      <c r="F12" s="15"/>
      <c r="G12" s="15"/>
    </row>
    <row r="13" spans="1:7" ht="15">
      <c r="A13" s="15">
        <v>3</v>
      </c>
      <c r="B13" s="14" t="s">
        <v>11</v>
      </c>
      <c r="C13" s="14"/>
      <c r="D13" s="14"/>
      <c r="E13" s="14"/>
      <c r="F13" s="15">
        <v>1</v>
      </c>
      <c r="G13" s="15">
        <v>2854.81</v>
      </c>
    </row>
    <row r="14" spans="1:7" ht="15">
      <c r="A14" s="15"/>
      <c r="B14" s="14"/>
      <c r="C14" s="14"/>
      <c r="D14" s="14"/>
      <c r="E14" s="14"/>
      <c r="F14" s="15"/>
      <c r="G14" s="15"/>
    </row>
    <row r="15" spans="1:7" ht="15">
      <c r="A15" s="15">
        <v>4</v>
      </c>
      <c r="B15" s="14" t="s">
        <v>2</v>
      </c>
      <c r="C15" s="14"/>
      <c r="D15" s="14"/>
      <c r="E15" s="14"/>
      <c r="F15" s="15">
        <v>1</v>
      </c>
      <c r="G15" s="25">
        <v>539.5</v>
      </c>
    </row>
    <row r="16" spans="1:7" ht="15">
      <c r="A16" s="15"/>
      <c r="B16" s="14" t="s">
        <v>3</v>
      </c>
      <c r="C16" s="14"/>
      <c r="D16" s="14"/>
      <c r="E16" s="14"/>
      <c r="F16" s="15"/>
      <c r="G16" s="15"/>
    </row>
    <row r="17" spans="1:7" ht="15">
      <c r="A17" s="15"/>
      <c r="B17" s="14"/>
      <c r="C17" s="14"/>
      <c r="D17" s="14"/>
      <c r="E17" s="14"/>
      <c r="F17" s="15"/>
      <c r="G17" s="15"/>
    </row>
    <row r="18" spans="1:7" ht="15">
      <c r="A18" s="15">
        <v>5</v>
      </c>
      <c r="B18" s="14" t="s">
        <v>26</v>
      </c>
      <c r="C18" s="14"/>
      <c r="D18" s="14"/>
      <c r="E18" s="14"/>
      <c r="F18" s="15">
        <v>1</v>
      </c>
      <c r="G18" s="25">
        <v>222</v>
      </c>
    </row>
    <row r="19" spans="1:7" ht="15">
      <c r="A19" s="15"/>
      <c r="B19" s="14"/>
      <c r="C19" s="14"/>
      <c r="D19" s="14"/>
      <c r="E19" s="14"/>
      <c r="F19" s="15"/>
      <c r="G19" s="15"/>
    </row>
    <row r="20" spans="1:7" ht="15">
      <c r="A20" s="15">
        <v>6</v>
      </c>
      <c r="B20" s="14" t="s">
        <v>29</v>
      </c>
      <c r="C20" s="14"/>
      <c r="D20" s="14"/>
      <c r="E20" s="14"/>
      <c r="F20" s="15">
        <v>2</v>
      </c>
      <c r="G20" s="26">
        <v>1318.6</v>
      </c>
    </row>
    <row r="21" spans="1:7" ht="15">
      <c r="A21" s="15"/>
      <c r="B21" s="14"/>
      <c r="C21" s="14"/>
      <c r="D21" s="14"/>
      <c r="E21" s="14"/>
      <c r="F21" s="15"/>
      <c r="G21" s="15"/>
    </row>
    <row r="22" spans="1:7" ht="15">
      <c r="A22" s="15">
        <v>7</v>
      </c>
      <c r="B22" s="14" t="s">
        <v>55</v>
      </c>
      <c r="C22" s="14"/>
      <c r="D22" s="14"/>
      <c r="E22" s="14"/>
      <c r="F22" s="15">
        <v>3</v>
      </c>
      <c r="G22" s="15">
        <v>658</v>
      </c>
    </row>
    <row r="23" spans="1:7" ht="15">
      <c r="A23" s="15"/>
      <c r="B23" s="14"/>
      <c r="C23" s="14"/>
      <c r="D23" s="14"/>
      <c r="E23" s="14"/>
      <c r="F23" s="15"/>
      <c r="G23" s="15"/>
    </row>
    <row r="24" spans="1:7" ht="15">
      <c r="A24" s="15">
        <v>8</v>
      </c>
      <c r="B24" s="14" t="s">
        <v>75</v>
      </c>
      <c r="C24" s="14"/>
      <c r="D24" s="14"/>
      <c r="E24" s="14"/>
      <c r="F24" s="15">
        <v>1</v>
      </c>
      <c r="G24" s="15">
        <v>3875.44</v>
      </c>
    </row>
    <row r="25" spans="1:7" ht="15">
      <c r="A25" s="20"/>
      <c r="B25" s="17"/>
      <c r="C25" s="17"/>
      <c r="D25" s="17"/>
      <c r="E25" s="17"/>
      <c r="F25" s="20"/>
      <c r="G25" s="20"/>
    </row>
    <row r="26" spans="1:7" ht="15">
      <c r="A26" s="20"/>
      <c r="B26" s="34" t="s">
        <v>40</v>
      </c>
      <c r="C26" s="28"/>
      <c r="D26" s="28"/>
      <c r="E26" s="28"/>
      <c r="F26" s="29"/>
      <c r="G26" s="30">
        <f>SUM(G9:G24)</f>
        <v>12545.29</v>
      </c>
    </row>
    <row r="27" spans="1:7" ht="12.75">
      <c r="A27" s="3"/>
      <c r="F27" s="3"/>
      <c r="G27" s="3"/>
    </row>
    <row r="28" spans="1:7" ht="12.75">
      <c r="A28" s="3"/>
      <c r="G28" s="3"/>
    </row>
    <row r="29" spans="1:7" ht="12.75">
      <c r="A29" s="3"/>
      <c r="G29" s="3"/>
    </row>
    <row r="30" spans="6:7" ht="12.75">
      <c r="F30" s="2"/>
      <c r="G30" s="3"/>
    </row>
    <row r="31" spans="1:7" ht="12.75">
      <c r="A31" s="3"/>
      <c r="G31" s="3"/>
    </row>
    <row r="32" spans="1:7" ht="15">
      <c r="A32" s="3"/>
      <c r="B32" s="1"/>
      <c r="E32" s="3"/>
      <c r="G32" s="4"/>
    </row>
    <row r="33" ht="12.75">
      <c r="G33" s="3"/>
    </row>
    <row r="34" ht="12.75">
      <c r="G34" s="3"/>
    </row>
    <row r="35" ht="12.75">
      <c r="G35" s="3"/>
    </row>
  </sheetData>
  <printOptions/>
  <pageMargins left="0.96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F24" sqref="F24"/>
    </sheetView>
  </sheetViews>
  <sheetFormatPr defaultColWidth="11.421875" defaultRowHeight="12.75"/>
  <cols>
    <col min="1" max="1" width="7.28125" style="0" customWidth="1"/>
    <col min="2" max="2" width="12.8515625" style="0" customWidth="1"/>
    <col min="4" max="4" width="7.28125" style="0" customWidth="1"/>
    <col min="5" max="5" width="11.57421875" style="0" customWidth="1"/>
    <col min="6" max="6" width="9.28125" style="0" customWidth="1"/>
    <col min="7" max="7" width="11.8515625" style="0" customWidth="1"/>
  </cols>
  <sheetData>
    <row r="2" spans="1:7" ht="15.75">
      <c r="A2" s="5"/>
      <c r="B2" s="8" t="s">
        <v>5</v>
      </c>
      <c r="C2" s="8"/>
      <c r="D2" s="5"/>
      <c r="E2" s="5"/>
      <c r="F2" s="5"/>
      <c r="G2" s="5"/>
    </row>
    <row r="3" spans="1:7" ht="15">
      <c r="A3" s="5"/>
      <c r="B3" s="5"/>
      <c r="C3" s="5"/>
      <c r="D3" s="5"/>
      <c r="E3" s="5"/>
      <c r="F3" s="5"/>
      <c r="G3" s="5"/>
    </row>
    <row r="4" spans="1:7" ht="15.75">
      <c r="A4" s="9" t="s">
        <v>61</v>
      </c>
      <c r="B4" s="31" t="s">
        <v>12</v>
      </c>
      <c r="C4" s="9"/>
      <c r="D4" s="9"/>
      <c r="E4" s="31" t="s">
        <v>7</v>
      </c>
      <c r="F4" s="31" t="s">
        <v>8</v>
      </c>
      <c r="G4" s="31" t="s">
        <v>9</v>
      </c>
    </row>
    <row r="5" spans="1:7" ht="15">
      <c r="A5" s="14"/>
      <c r="B5" s="14"/>
      <c r="C5" s="14"/>
      <c r="D5" s="14"/>
      <c r="E5" s="14"/>
      <c r="F5" s="14"/>
      <c r="G5" s="14"/>
    </row>
    <row r="6" spans="1:7" ht="15">
      <c r="A6" s="15">
        <v>1</v>
      </c>
      <c r="B6" s="32" t="s">
        <v>6</v>
      </c>
      <c r="C6" s="15"/>
      <c r="D6" s="15"/>
      <c r="E6" s="16">
        <v>32</v>
      </c>
      <c r="F6" s="16">
        <v>21</v>
      </c>
      <c r="G6" s="16">
        <f>(E6*F6)</f>
        <v>672</v>
      </c>
    </row>
    <row r="7" spans="1:7" ht="15">
      <c r="A7" s="15"/>
      <c r="B7" s="32"/>
      <c r="C7" s="15"/>
      <c r="D7" s="15"/>
      <c r="E7" s="16"/>
      <c r="F7" s="16"/>
      <c r="G7" s="16"/>
    </row>
    <row r="8" spans="1:7" ht="15">
      <c r="A8" s="15">
        <v>2</v>
      </c>
      <c r="B8" s="32" t="s">
        <v>10</v>
      </c>
      <c r="C8" s="32"/>
      <c r="D8" s="15"/>
      <c r="E8" s="16">
        <v>2</v>
      </c>
      <c r="F8" s="16">
        <v>15</v>
      </c>
      <c r="G8" s="16">
        <f>PRODUCT(E8,F8)</f>
        <v>30</v>
      </c>
    </row>
    <row r="9" spans="1:7" ht="15">
      <c r="A9" s="15"/>
      <c r="B9" s="32"/>
      <c r="C9" s="32"/>
      <c r="D9" s="15"/>
      <c r="E9" s="16"/>
      <c r="F9" s="16"/>
      <c r="G9" s="16"/>
    </row>
    <row r="10" spans="1:7" ht="15">
      <c r="A10" s="15">
        <v>3</v>
      </c>
      <c r="B10" s="14" t="s">
        <v>4</v>
      </c>
      <c r="C10" s="14"/>
      <c r="D10" s="14"/>
      <c r="E10" s="16">
        <v>26</v>
      </c>
      <c r="F10" s="16">
        <v>10.9</v>
      </c>
      <c r="G10" s="50">
        <f>PRODUCT(E10,F10)</f>
        <v>283.40000000000003</v>
      </c>
    </row>
    <row r="11" spans="1:7" ht="15">
      <c r="A11" s="15"/>
      <c r="B11" s="14"/>
      <c r="C11" s="14"/>
      <c r="D11" s="14"/>
      <c r="E11" s="16"/>
      <c r="F11" s="16"/>
      <c r="G11" s="50"/>
    </row>
    <row r="12" spans="1:7" ht="15">
      <c r="A12" s="15">
        <v>4</v>
      </c>
      <c r="B12" s="32" t="s">
        <v>27</v>
      </c>
      <c r="C12" s="32"/>
      <c r="D12" s="15"/>
      <c r="E12" s="16"/>
      <c r="F12" s="16"/>
      <c r="G12" s="16">
        <v>333.2</v>
      </c>
    </row>
    <row r="13" spans="1:7" ht="15">
      <c r="A13" s="6"/>
      <c r="B13" s="7"/>
      <c r="C13" s="7"/>
      <c r="D13" s="6"/>
      <c r="E13" s="6"/>
      <c r="F13" s="6"/>
      <c r="G13" s="6"/>
    </row>
    <row r="14" spans="1:7" ht="15">
      <c r="A14" s="20"/>
      <c r="B14" s="36" t="s">
        <v>40</v>
      </c>
      <c r="C14" s="33"/>
      <c r="D14" s="29"/>
      <c r="E14" s="29"/>
      <c r="F14" s="29"/>
      <c r="G14" s="30">
        <f>SUM(G6:G12)</f>
        <v>1318.6000000000001</v>
      </c>
    </row>
    <row r="15" spans="1:7" ht="15">
      <c r="A15" s="5"/>
      <c r="B15" s="7"/>
      <c r="C15" s="7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E27" sqref="E27"/>
    </sheetView>
  </sheetViews>
  <sheetFormatPr defaultColWidth="11.421875" defaultRowHeight="12.75"/>
  <cols>
    <col min="1" max="1" width="7.57421875" style="0" customWidth="1"/>
    <col min="4" max="4" width="13.00390625" style="0" customWidth="1"/>
    <col min="7" max="7" width="12.00390625" style="0" bestFit="1" customWidth="1"/>
  </cols>
  <sheetData>
    <row r="2" spans="1:7" ht="15.75">
      <c r="A2" s="5"/>
      <c r="B2" s="8" t="s">
        <v>11</v>
      </c>
      <c r="C2" s="5"/>
      <c r="D2" s="5"/>
      <c r="E2" s="5"/>
      <c r="F2" s="5"/>
      <c r="G2" s="5"/>
    </row>
    <row r="3" spans="1:7" ht="15">
      <c r="A3" s="5"/>
      <c r="B3" s="5"/>
      <c r="C3" s="5"/>
      <c r="D3" s="5"/>
      <c r="E3" s="5"/>
      <c r="F3" s="5"/>
      <c r="G3" s="5"/>
    </row>
    <row r="4" spans="1:7" ht="15.75">
      <c r="A4" s="9" t="s">
        <v>61</v>
      </c>
      <c r="B4" s="31" t="s">
        <v>64</v>
      </c>
      <c r="C4" s="9"/>
      <c r="D4" s="9"/>
      <c r="E4" s="31" t="s">
        <v>7</v>
      </c>
      <c r="F4" s="31" t="s">
        <v>8</v>
      </c>
      <c r="G4" s="31" t="s">
        <v>9</v>
      </c>
    </row>
    <row r="5" spans="1:7" ht="15">
      <c r="A5" s="14"/>
      <c r="B5" s="14"/>
      <c r="C5" s="14"/>
      <c r="D5" s="14"/>
      <c r="E5" s="14"/>
      <c r="F5" s="14"/>
      <c r="G5" s="14"/>
    </row>
    <row r="6" spans="1:7" ht="15">
      <c r="A6" s="15">
        <v>1</v>
      </c>
      <c r="B6" s="14" t="s">
        <v>14</v>
      </c>
      <c r="C6" s="14"/>
      <c r="D6" s="14"/>
      <c r="E6" s="14">
        <v>1</v>
      </c>
      <c r="F6" s="14">
        <v>454.76</v>
      </c>
      <c r="G6" s="14">
        <v>454.76</v>
      </c>
    </row>
    <row r="7" spans="1:7" ht="15">
      <c r="A7" s="15">
        <v>2</v>
      </c>
      <c r="B7" s="14" t="s">
        <v>13</v>
      </c>
      <c r="C7" s="14"/>
      <c r="D7" s="14"/>
      <c r="E7" s="14">
        <v>1</v>
      </c>
      <c r="F7" s="14">
        <v>312</v>
      </c>
      <c r="G7" s="14">
        <v>312</v>
      </c>
    </row>
    <row r="8" spans="1:7" ht="15">
      <c r="A8" s="15">
        <v>3</v>
      </c>
      <c r="B8" s="14" t="s">
        <v>15</v>
      </c>
      <c r="C8" s="14"/>
      <c r="D8" s="14"/>
      <c r="E8" s="14">
        <v>1</v>
      </c>
      <c r="F8" s="14">
        <v>262.91</v>
      </c>
      <c r="G8" s="14">
        <v>262.91</v>
      </c>
    </row>
    <row r="9" spans="1:7" ht="15">
      <c r="A9" s="15">
        <v>4</v>
      </c>
      <c r="B9" s="14" t="s">
        <v>16</v>
      </c>
      <c r="C9" s="14"/>
      <c r="D9" s="14"/>
      <c r="E9" s="14">
        <v>1</v>
      </c>
      <c r="F9" s="14">
        <v>60.96</v>
      </c>
      <c r="G9" s="14">
        <v>60.96</v>
      </c>
    </row>
    <row r="10" spans="1:7" ht="15">
      <c r="A10" s="15">
        <v>5</v>
      </c>
      <c r="B10" s="14" t="s">
        <v>17</v>
      </c>
      <c r="C10" s="14"/>
      <c r="D10" s="14"/>
      <c r="E10" s="14">
        <v>1</v>
      </c>
      <c r="F10" s="14">
        <v>14.18</v>
      </c>
      <c r="G10" s="14">
        <v>14.18</v>
      </c>
    </row>
    <row r="11" spans="1:7" ht="15">
      <c r="A11" s="15">
        <v>6</v>
      </c>
      <c r="B11" s="14" t="s">
        <v>18</v>
      </c>
      <c r="C11" s="14"/>
      <c r="D11" s="14"/>
      <c r="E11" s="14">
        <v>1</v>
      </c>
      <c r="F11" s="14">
        <v>65.32</v>
      </c>
      <c r="G11" s="14">
        <v>65.32</v>
      </c>
    </row>
    <row r="12" spans="1:7" ht="15">
      <c r="A12" s="15">
        <v>7</v>
      </c>
      <c r="B12" s="14" t="s">
        <v>19</v>
      </c>
      <c r="C12" s="14"/>
      <c r="D12" s="14"/>
      <c r="E12" s="14">
        <v>1</v>
      </c>
      <c r="F12" s="14">
        <v>46.13</v>
      </c>
      <c r="G12" s="14">
        <v>46.13</v>
      </c>
    </row>
    <row r="13" spans="1:7" ht="15">
      <c r="A13" s="15">
        <v>8</v>
      </c>
      <c r="B13" s="14" t="s">
        <v>20</v>
      </c>
      <c r="C13" s="14"/>
      <c r="D13" s="14"/>
      <c r="E13" s="14">
        <v>1</v>
      </c>
      <c r="F13" s="14">
        <v>27.44</v>
      </c>
      <c r="G13" s="14">
        <v>27.44</v>
      </c>
    </row>
    <row r="14" spans="1:7" ht="15">
      <c r="A14" s="15">
        <v>9</v>
      </c>
      <c r="B14" s="14" t="s">
        <v>21</v>
      </c>
      <c r="C14" s="14"/>
      <c r="D14" s="14"/>
      <c r="E14" s="14">
        <v>1</v>
      </c>
      <c r="F14" s="14">
        <v>32.31</v>
      </c>
      <c r="G14" s="14">
        <v>32.31</v>
      </c>
    </row>
    <row r="15" spans="1:7" ht="15">
      <c r="A15" s="15">
        <v>10</v>
      </c>
      <c r="B15" s="14" t="s">
        <v>22</v>
      </c>
      <c r="C15" s="14"/>
      <c r="D15" s="14"/>
      <c r="E15" s="14">
        <v>3</v>
      </c>
      <c r="F15" s="14">
        <v>35.6</v>
      </c>
      <c r="G15" s="14">
        <f>PRODUCT(E15*F15)</f>
        <v>106.80000000000001</v>
      </c>
    </row>
    <row r="16" spans="1:7" ht="15">
      <c r="A16" s="15">
        <v>11</v>
      </c>
      <c r="B16" s="14" t="s">
        <v>23</v>
      </c>
      <c r="C16" s="14"/>
      <c r="D16" s="14"/>
      <c r="E16" s="14">
        <v>18</v>
      </c>
      <c r="F16" s="14">
        <v>50</v>
      </c>
      <c r="G16" s="14">
        <f>PRODUCT(E16*F16)</f>
        <v>900</v>
      </c>
    </row>
    <row r="17" spans="1:7" ht="15">
      <c r="A17" s="15">
        <v>12</v>
      </c>
      <c r="B17" s="14" t="s">
        <v>24</v>
      </c>
      <c r="C17" s="14"/>
      <c r="D17" s="14"/>
      <c r="E17" s="14"/>
      <c r="F17" s="14">
        <v>30.6</v>
      </c>
      <c r="G17" s="14">
        <v>552</v>
      </c>
    </row>
    <row r="18" spans="1:7" ht="15">
      <c r="A18" s="15">
        <v>13</v>
      </c>
      <c r="B18" s="14" t="s">
        <v>25</v>
      </c>
      <c r="C18" s="14"/>
      <c r="D18" s="14"/>
      <c r="E18" s="14"/>
      <c r="F18" s="14">
        <v>20</v>
      </c>
      <c r="G18" s="14">
        <v>20</v>
      </c>
    </row>
    <row r="19" spans="1:7" ht="15">
      <c r="A19" s="6"/>
      <c r="B19" s="5"/>
      <c r="C19" s="5"/>
      <c r="D19" s="5"/>
      <c r="E19" s="5"/>
      <c r="F19" s="5"/>
      <c r="G19" s="5"/>
    </row>
    <row r="20" spans="1:7" ht="15">
      <c r="A20" s="6"/>
      <c r="B20" s="5"/>
      <c r="C20" s="5"/>
      <c r="D20" s="5"/>
      <c r="E20" s="5"/>
      <c r="F20" s="5"/>
      <c r="G20" s="5"/>
    </row>
    <row r="21" spans="1:7" ht="15">
      <c r="A21" s="6"/>
      <c r="B21" s="34" t="s">
        <v>40</v>
      </c>
      <c r="C21" s="28"/>
      <c r="D21" s="28"/>
      <c r="E21" s="28"/>
      <c r="F21" s="28"/>
      <c r="G21" s="35">
        <f>SUM(G6:G18)</f>
        <v>2854.8100000000004</v>
      </c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0"/>
  <sheetViews>
    <sheetView workbookViewId="0" topLeftCell="A1">
      <selection activeCell="F26" sqref="F26"/>
    </sheetView>
  </sheetViews>
  <sheetFormatPr defaultColWidth="11.421875" defaultRowHeight="12.75"/>
  <cols>
    <col min="2" max="2" width="7.57421875" style="0" customWidth="1"/>
    <col min="3" max="3" width="13.28125" style="0" customWidth="1"/>
    <col min="6" max="6" width="16.57421875" style="0" customWidth="1"/>
    <col min="7" max="7" width="13.8515625" style="0" customWidth="1"/>
  </cols>
  <sheetData>
    <row r="3" spans="2:7" ht="15.75">
      <c r="B3" s="68" t="s">
        <v>75</v>
      </c>
      <c r="C3" s="68"/>
      <c r="D3" s="68"/>
      <c r="E3" s="68"/>
      <c r="F3" s="68"/>
      <c r="G3" s="68"/>
    </row>
    <row r="4" spans="2:7" ht="15">
      <c r="B4" s="52"/>
      <c r="C4" s="52"/>
      <c r="D4" s="52"/>
      <c r="E4" s="52"/>
      <c r="F4" s="52"/>
      <c r="G4" s="52"/>
    </row>
    <row r="5" spans="2:7" ht="19.5" customHeight="1">
      <c r="B5" s="53" t="s">
        <v>61</v>
      </c>
      <c r="C5" s="53" t="s">
        <v>62</v>
      </c>
      <c r="D5" s="53" t="s">
        <v>67</v>
      </c>
      <c r="E5" s="54" t="s">
        <v>7</v>
      </c>
      <c r="F5" s="54" t="s">
        <v>68</v>
      </c>
      <c r="G5" s="54" t="s">
        <v>69</v>
      </c>
    </row>
    <row r="6" spans="2:7" ht="15.75">
      <c r="B6" s="63"/>
      <c r="C6" s="63"/>
      <c r="D6" s="63"/>
      <c r="E6" s="63"/>
      <c r="F6" s="63"/>
      <c r="G6" s="63"/>
    </row>
    <row r="7" spans="2:7" ht="15" customHeight="1">
      <c r="B7" s="55">
        <v>1</v>
      </c>
      <c r="C7" s="56" t="s">
        <v>70</v>
      </c>
      <c r="D7" s="57" t="s">
        <v>74</v>
      </c>
      <c r="E7" s="58">
        <f>5*3*0.3*4+5*5*0.3*2</f>
        <v>33</v>
      </c>
      <c r="F7" s="59">
        <v>102.42</v>
      </c>
      <c r="G7" s="60">
        <v>3379.86</v>
      </c>
    </row>
    <row r="8" spans="2:7" ht="15.75">
      <c r="B8" s="61"/>
      <c r="C8" s="61"/>
      <c r="D8" s="67" t="s">
        <v>71</v>
      </c>
      <c r="E8" s="67"/>
      <c r="F8" s="67"/>
      <c r="G8" s="62">
        <f>SUM(G7:G7)</f>
        <v>3379.86</v>
      </c>
    </row>
    <row r="9" spans="2:7" ht="15.75">
      <c r="B9" s="61"/>
      <c r="C9" s="61"/>
      <c r="D9" s="67" t="s">
        <v>72</v>
      </c>
      <c r="E9" s="67"/>
      <c r="F9" s="67"/>
      <c r="G9" s="62">
        <f>+G8*0.12</f>
        <v>405.5832</v>
      </c>
    </row>
    <row r="10" spans="2:7" ht="15.75">
      <c r="B10" s="61"/>
      <c r="C10" s="61"/>
      <c r="D10" s="67" t="s">
        <v>73</v>
      </c>
      <c r="E10" s="67"/>
      <c r="F10" s="67"/>
      <c r="G10" s="64">
        <f>+G8+G9</f>
        <v>3785.4432</v>
      </c>
    </row>
  </sheetData>
  <mergeCells count="4">
    <mergeCell ref="D10:F10"/>
    <mergeCell ref="B3:G3"/>
    <mergeCell ref="D8:F8"/>
    <mergeCell ref="D9:F9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D21" sqref="D21"/>
    </sheetView>
  </sheetViews>
  <sheetFormatPr defaultColWidth="11.421875" defaultRowHeight="12.75"/>
  <cols>
    <col min="1" max="1" width="6.421875" style="0" customWidth="1"/>
    <col min="4" max="4" width="17.28125" style="0" customWidth="1"/>
    <col min="5" max="6" width="10.140625" style="0" customWidth="1"/>
    <col min="7" max="7" width="11.8515625" style="0" customWidth="1"/>
  </cols>
  <sheetData>
    <row r="2" spans="1:7" ht="15.75">
      <c r="A2" s="5"/>
      <c r="B2" s="8" t="s">
        <v>51</v>
      </c>
      <c r="C2" s="5"/>
      <c r="D2" s="5"/>
      <c r="E2" s="5"/>
      <c r="F2" s="5"/>
      <c r="G2" s="5"/>
    </row>
    <row r="3" spans="1:7" ht="15">
      <c r="A3" s="5"/>
      <c r="B3" s="5"/>
      <c r="C3" s="5"/>
      <c r="D3" s="5"/>
      <c r="E3" s="5"/>
      <c r="F3" s="5"/>
      <c r="G3" s="5"/>
    </row>
    <row r="4" spans="1:7" ht="15.75">
      <c r="A4" s="9" t="s">
        <v>61</v>
      </c>
      <c r="B4" s="31" t="s">
        <v>65</v>
      </c>
      <c r="C4" s="9"/>
      <c r="D4" s="9"/>
      <c r="E4" s="31" t="s">
        <v>7</v>
      </c>
      <c r="F4" s="31" t="s">
        <v>8</v>
      </c>
      <c r="G4" s="31" t="s">
        <v>9</v>
      </c>
    </row>
    <row r="5" spans="1:7" ht="12.75">
      <c r="A5" s="37"/>
      <c r="B5" s="37"/>
      <c r="C5" s="37"/>
      <c r="D5" s="37"/>
      <c r="E5" s="37"/>
      <c r="F5" s="37"/>
      <c r="G5" s="37"/>
    </row>
    <row r="6" spans="1:7" ht="18">
      <c r="A6" s="38">
        <v>1</v>
      </c>
      <c r="B6" s="39" t="s">
        <v>52</v>
      </c>
      <c r="C6" s="40"/>
      <c r="D6" s="40"/>
      <c r="E6" s="51">
        <v>1</v>
      </c>
      <c r="F6" s="51">
        <v>320</v>
      </c>
      <c r="G6" s="51">
        <f>PRODUCT(E6:F6)</f>
        <v>320</v>
      </c>
    </row>
    <row r="7" spans="1:7" ht="15">
      <c r="A7" s="15"/>
      <c r="B7" s="15"/>
      <c r="C7" s="15"/>
      <c r="D7" s="15"/>
      <c r="E7" s="16"/>
      <c r="F7" s="16"/>
      <c r="G7" s="51"/>
    </row>
    <row r="8" spans="1:7" ht="15">
      <c r="A8" s="15">
        <v>2</v>
      </c>
      <c r="B8" s="15" t="s">
        <v>53</v>
      </c>
      <c r="C8" s="15"/>
      <c r="D8" s="15"/>
      <c r="E8" s="16">
        <v>2</v>
      </c>
      <c r="F8" s="16">
        <v>89</v>
      </c>
      <c r="G8" s="51">
        <f>PRODUCT(E8:F8)</f>
        <v>178</v>
      </c>
    </row>
    <row r="9" spans="1:7" ht="15">
      <c r="A9" s="15"/>
      <c r="B9" s="15"/>
      <c r="C9" s="15"/>
      <c r="D9" s="15"/>
      <c r="E9" s="16"/>
      <c r="F9" s="16"/>
      <c r="G9" s="51"/>
    </row>
    <row r="10" spans="1:7" ht="15">
      <c r="A10" s="15">
        <v>3</v>
      </c>
      <c r="B10" s="15" t="s">
        <v>48</v>
      </c>
      <c r="C10" s="15"/>
      <c r="D10" s="15"/>
      <c r="E10" s="16">
        <v>2</v>
      </c>
      <c r="F10" s="16">
        <v>80</v>
      </c>
      <c r="G10" s="51">
        <f>PRODUCT(E10:F10)</f>
        <v>160</v>
      </c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27" t="s">
        <v>54</v>
      </c>
      <c r="C12" s="29"/>
      <c r="D12" s="29"/>
      <c r="E12" s="29"/>
      <c r="F12" s="29"/>
      <c r="G12" s="30">
        <f>SUM(G6:G10)</f>
        <v>658</v>
      </c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  <row r="24" spans="1:7" ht="15">
      <c r="A24" s="6"/>
      <c r="B24" s="6"/>
      <c r="C24" s="6"/>
      <c r="D24" s="6"/>
      <c r="E24" s="6"/>
      <c r="F24" s="6"/>
      <c r="G24" s="6"/>
    </row>
    <row r="25" spans="1:7" ht="15">
      <c r="A25" s="6"/>
      <c r="B25" s="6"/>
      <c r="C25" s="6"/>
      <c r="D25" s="6"/>
      <c r="E25" s="6"/>
      <c r="F25" s="6"/>
      <c r="G25" s="6"/>
    </row>
    <row r="26" spans="1:7" ht="15">
      <c r="A26" s="6"/>
      <c r="B26" s="6"/>
      <c r="C26" s="6"/>
      <c r="D26" s="6"/>
      <c r="E26" s="6"/>
      <c r="F26" s="6"/>
      <c r="G26" s="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I16" sqref="I16"/>
    </sheetView>
  </sheetViews>
  <sheetFormatPr defaultColWidth="11.421875" defaultRowHeight="12.75"/>
  <cols>
    <col min="1" max="1" width="6.421875" style="0" customWidth="1"/>
    <col min="2" max="2" width="32.421875" style="0" customWidth="1"/>
    <col min="3" max="3" width="7.00390625" style="0" customWidth="1"/>
    <col min="4" max="4" width="8.7109375" style="0" customWidth="1"/>
    <col min="5" max="5" width="14.00390625" style="0" customWidth="1"/>
    <col min="6" max="6" width="12.140625" style="0" customWidth="1"/>
  </cols>
  <sheetData>
    <row r="2" spans="1:6" ht="15.75">
      <c r="A2" s="18" t="str">
        <f>'[1]tabla'!B5</f>
        <v>CUADRO DE CANTIDADES Y PRECIOS</v>
      </c>
      <c r="B2" s="18"/>
      <c r="C2" s="17"/>
      <c r="D2" s="17"/>
      <c r="E2" s="17"/>
      <c r="F2" s="17"/>
    </row>
    <row r="3" spans="1:6" ht="15">
      <c r="A3" s="17"/>
      <c r="B3" s="17"/>
      <c r="C3" s="17"/>
      <c r="D3" s="17"/>
      <c r="E3" s="17"/>
      <c r="F3" s="17"/>
    </row>
    <row r="4" spans="1:6" ht="12.75">
      <c r="A4" s="48" t="str">
        <f>'[1]tabla'!B7</f>
        <v>Rubro</v>
      </c>
      <c r="B4" s="48" t="str">
        <f>'[1]tabla'!C7</f>
        <v>Descripción</v>
      </c>
      <c r="C4" s="48" t="str">
        <f>'[1]tabla'!D7</f>
        <v>Unidad</v>
      </c>
      <c r="D4" s="48" t="str">
        <f>'[1]tabla'!E7</f>
        <v>Cantidad</v>
      </c>
      <c r="E4" s="48" t="str">
        <f>'[1]tabla'!F7</f>
        <v>Precio Unitario</v>
      </c>
      <c r="F4" s="48" t="str">
        <f>'[1]tabla'!G7</f>
        <v>Precio Total</v>
      </c>
    </row>
    <row r="5" spans="1:6" ht="15">
      <c r="A5" s="14"/>
      <c r="B5" s="14"/>
      <c r="C5" s="14"/>
      <c r="D5" s="14"/>
      <c r="E5" s="14"/>
      <c r="F5" s="14"/>
    </row>
    <row r="6" spans="1:6" ht="12.75">
      <c r="A6" s="44" t="str">
        <f>'[1]tabla'!B8</f>
        <v>1.- RUBROS PLANTEADOS</v>
      </c>
      <c r="B6" s="44"/>
      <c r="C6" s="44"/>
      <c r="D6" s="44"/>
      <c r="E6" s="44"/>
      <c r="F6" s="44"/>
    </row>
    <row r="7" spans="1:6" ht="12.75">
      <c r="A7" s="44"/>
      <c r="B7" s="44"/>
      <c r="C7" s="44"/>
      <c r="D7" s="44"/>
      <c r="E7" s="44"/>
      <c r="F7" s="44"/>
    </row>
    <row r="8" spans="1:6" ht="12.75">
      <c r="A8" s="45">
        <f>'[1]tabla'!B9</f>
        <v>1.1</v>
      </c>
      <c r="B8" s="44" t="str">
        <f>'[1]tabla'!C9</f>
        <v>CONSTRUCCIÓN DE 4 m DE PARED</v>
      </c>
      <c r="C8" s="45" t="str">
        <f>'[1]tabla'!D9</f>
        <v>m2</v>
      </c>
      <c r="D8" s="44">
        <f>'[1]tabla'!E9</f>
        <v>304</v>
      </c>
      <c r="E8" s="46">
        <f>'[1]tabla'!F9</f>
        <v>32.02</v>
      </c>
      <c r="F8" s="45">
        <f>'[1]tabla'!G9</f>
        <v>9734.08</v>
      </c>
    </row>
    <row r="9" spans="1:6" ht="12.75">
      <c r="A9" s="45">
        <f>'[1]tabla'!B10</f>
        <v>1.2</v>
      </c>
      <c r="B9" s="44" t="str">
        <f>'[1]tabla'!C10</f>
        <v>ZAPATAS</v>
      </c>
      <c r="C9" s="45" t="str">
        <f>'[1]tabla'!D10</f>
        <v>m3</v>
      </c>
      <c r="D9" s="44">
        <f>'[1]tabla'!E10</f>
        <v>63.75</v>
      </c>
      <c r="E9" s="46">
        <f>'[1]tabla'!F10</f>
        <v>145.46</v>
      </c>
      <c r="F9" s="45">
        <f>'[1]tabla'!G10</f>
        <v>9273.08</v>
      </c>
    </row>
    <row r="10" spans="1:6" ht="12.75">
      <c r="A10" s="45">
        <f>'[1]tabla'!B11</f>
        <v>1.3</v>
      </c>
      <c r="B10" s="44" t="str">
        <f>'[1]tabla'!C11</f>
        <v>PILARES</v>
      </c>
      <c r="C10" s="45" t="str">
        <f>'[1]tabla'!D11</f>
        <v>m3</v>
      </c>
      <c r="D10" s="44">
        <f>'[1]tabla'!E11</f>
        <v>11.520000000000001</v>
      </c>
      <c r="E10" s="46">
        <f>'[1]tabla'!F11</f>
        <v>380.69</v>
      </c>
      <c r="F10" s="45">
        <f>'[1]tabla'!G11</f>
        <v>4385.55</v>
      </c>
    </row>
    <row r="11" spans="1:6" ht="12.75">
      <c r="A11" s="45">
        <f>'[1]tabla'!B12</f>
        <v>1.4</v>
      </c>
      <c r="B11" s="44" t="str">
        <f>'[1]tabla'!C12</f>
        <v>VIGAS</v>
      </c>
      <c r="C11" s="45" t="str">
        <f>'[1]tabla'!D12</f>
        <v>m3</v>
      </c>
      <c r="D11" s="44">
        <f>'[1]tabla'!E12</f>
        <v>10.080000000000002</v>
      </c>
      <c r="E11" s="46">
        <f>'[1]tabla'!F12</f>
        <v>238.8</v>
      </c>
      <c r="F11" s="45">
        <f>'[1]tabla'!G12</f>
        <v>2407.1</v>
      </c>
    </row>
    <row r="12" spans="1:6" ht="12.75">
      <c r="A12" s="45">
        <f>'[1]tabla'!B13</f>
        <v>1.5</v>
      </c>
      <c r="B12" s="44" t="str">
        <f>'[1]tabla'!C13</f>
        <v>NERVIOS</v>
      </c>
      <c r="C12" s="45" t="str">
        <f>'[1]tabla'!D13</f>
        <v>m3</v>
      </c>
      <c r="D12" s="44">
        <f>'[1]tabla'!E13</f>
        <v>10.800000000000002</v>
      </c>
      <c r="E12" s="46">
        <f>'[1]tabla'!F13</f>
        <v>549.22</v>
      </c>
      <c r="F12" s="45">
        <f>'[1]tabla'!G13</f>
        <v>5931.58</v>
      </c>
    </row>
    <row r="13" spans="1:6" ht="12.75">
      <c r="A13" s="45">
        <f>'[1]tabla'!B14</f>
        <v>1.6</v>
      </c>
      <c r="B13" s="44" t="str">
        <f>'[1]tabla'!C14</f>
        <v>LOSAS</v>
      </c>
      <c r="C13" s="45" t="str">
        <f>'[1]tabla'!D14</f>
        <v>m3</v>
      </c>
      <c r="D13" s="44">
        <f>'[1]tabla'!E14</f>
        <v>19.200000000000003</v>
      </c>
      <c r="E13" s="46">
        <f>'[1]tabla'!F14</f>
        <v>79.83</v>
      </c>
      <c r="F13" s="45">
        <f>'[1]tabla'!G14</f>
        <v>1532.74</v>
      </c>
    </row>
    <row r="14" spans="1:6" ht="12.75">
      <c r="A14" s="45">
        <f>'[1]tabla'!B15</f>
        <v>1.7</v>
      </c>
      <c r="B14" s="44" t="str">
        <f>'[1]tabla'!C15</f>
        <v>PLATAFORMAS</v>
      </c>
      <c r="C14" s="45" t="str">
        <f>'[1]tabla'!D15</f>
        <v>m3</v>
      </c>
      <c r="D14" s="44">
        <f>'[1]tabla'!E15</f>
        <v>57.60000000000001</v>
      </c>
      <c r="E14" s="46">
        <f>'[1]tabla'!F15</f>
        <v>299.97</v>
      </c>
      <c r="F14" s="45">
        <f>'[1]tabla'!G15</f>
        <v>17278.27</v>
      </c>
    </row>
    <row r="15" spans="1:6" ht="12.75">
      <c r="A15" s="47"/>
      <c r="B15" s="47"/>
      <c r="C15" s="47" t="str">
        <f>'[1]tabla'!D16</f>
        <v>  </v>
      </c>
      <c r="D15" s="47"/>
      <c r="E15" s="47"/>
      <c r="F15" s="45">
        <f>'[1]tabla'!G16</f>
        <v>50542.399999999994</v>
      </c>
    </row>
    <row r="16" spans="1:6" ht="12.75">
      <c r="A16" s="47"/>
      <c r="B16" s="47"/>
      <c r="C16" s="47" t="str">
        <f>'[1]tabla'!D17</f>
        <v>IVA  12  %</v>
      </c>
      <c r="D16" s="47"/>
      <c r="E16" s="47"/>
      <c r="F16" s="45">
        <f>'[1]tabla'!G17</f>
        <v>6065.087999999999</v>
      </c>
    </row>
    <row r="17" spans="1:6" ht="12.75">
      <c r="A17" s="47"/>
      <c r="B17" s="47"/>
      <c r="C17" s="47" t="str">
        <f>'[1]tabla'!D18</f>
        <v>TOTAL </v>
      </c>
      <c r="D17" s="47"/>
      <c r="E17" s="47"/>
      <c r="F17" s="49">
        <f>'[1]tabla'!G18</f>
        <v>56607.48799999999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8"/>
  <sheetViews>
    <sheetView workbookViewId="0" topLeftCell="A1">
      <selection activeCell="E27" sqref="E27"/>
    </sheetView>
  </sheetViews>
  <sheetFormatPr defaultColWidth="11.421875" defaultRowHeight="12.75"/>
  <cols>
    <col min="3" max="3" width="17.28125" style="0" customWidth="1"/>
    <col min="4" max="4" width="11.57421875" style="0" customWidth="1"/>
    <col min="5" max="5" width="15.8515625" style="0" customWidth="1"/>
  </cols>
  <sheetData>
    <row r="2" s="8" customFormat="1" ht="15.75">
      <c r="B2" s="8" t="s">
        <v>66</v>
      </c>
    </row>
    <row r="3" s="8" customFormat="1" ht="15.75"/>
    <row r="4" spans="2:5" s="8" customFormat="1" ht="15.75">
      <c r="B4" s="9" t="s">
        <v>38</v>
      </c>
      <c r="C4" s="9" t="s">
        <v>39</v>
      </c>
      <c r="D4" s="9" t="s">
        <v>50</v>
      </c>
      <c r="E4" s="9" t="s">
        <v>49</v>
      </c>
    </row>
    <row r="5" spans="2:5" ht="15">
      <c r="B5" s="11"/>
      <c r="C5" s="11"/>
      <c r="D5" s="11"/>
      <c r="E5" s="11"/>
    </row>
    <row r="6" spans="2:5" ht="15">
      <c r="B6" s="11" t="s">
        <v>32</v>
      </c>
      <c r="C6" s="12">
        <v>3</v>
      </c>
      <c r="D6" s="12">
        <v>450</v>
      </c>
      <c r="E6" s="11">
        <f>(C6*D6)</f>
        <v>1350</v>
      </c>
    </row>
    <row r="7" spans="2:5" ht="15">
      <c r="B7" s="11"/>
      <c r="C7" s="12"/>
      <c r="D7" s="12"/>
      <c r="E7" s="11"/>
    </row>
    <row r="8" spans="2:5" ht="15">
      <c r="B8" s="11" t="s">
        <v>33</v>
      </c>
      <c r="C8" s="12">
        <v>1</v>
      </c>
      <c r="D8" s="12">
        <v>400</v>
      </c>
      <c r="E8" s="11">
        <f aca="true" t="shared" si="0" ref="E8:E16">(C8*D8)</f>
        <v>400</v>
      </c>
    </row>
    <row r="9" spans="2:5" ht="15">
      <c r="B9" s="11"/>
      <c r="C9" s="12"/>
      <c r="D9" s="12"/>
      <c r="E9" s="11"/>
    </row>
    <row r="10" spans="2:5" ht="15">
      <c r="B10" s="11" t="s">
        <v>34</v>
      </c>
      <c r="C10" s="12">
        <v>2</v>
      </c>
      <c r="D10" s="12">
        <v>400</v>
      </c>
      <c r="E10" s="11">
        <f t="shared" si="0"/>
        <v>800</v>
      </c>
    </row>
    <row r="11" spans="2:5" ht="15">
      <c r="B11" s="11"/>
      <c r="C11" s="12"/>
      <c r="D11" s="12"/>
      <c r="E11" s="11"/>
    </row>
    <row r="12" spans="2:5" ht="15">
      <c r="B12" s="11" t="s">
        <v>35</v>
      </c>
      <c r="C12" s="12">
        <v>2</v>
      </c>
      <c r="D12" s="12">
        <v>300</v>
      </c>
      <c r="E12" s="11">
        <f t="shared" si="0"/>
        <v>600</v>
      </c>
    </row>
    <row r="13" spans="2:5" ht="15">
      <c r="B13" s="11"/>
      <c r="C13" s="12"/>
      <c r="D13" s="12"/>
      <c r="E13" s="11"/>
    </row>
    <row r="14" spans="2:5" ht="15">
      <c r="B14" s="11" t="s">
        <v>36</v>
      </c>
      <c r="C14" s="12">
        <v>2</v>
      </c>
      <c r="D14" s="12">
        <v>300</v>
      </c>
      <c r="E14" s="11">
        <f t="shared" si="0"/>
        <v>600</v>
      </c>
    </row>
    <row r="15" spans="2:5" ht="15">
      <c r="B15" s="11"/>
      <c r="C15" s="12"/>
      <c r="D15" s="12"/>
      <c r="E15" s="11"/>
    </row>
    <row r="16" spans="2:5" ht="15">
      <c r="B16" s="11" t="s">
        <v>37</v>
      </c>
      <c r="C16" s="12">
        <v>2</v>
      </c>
      <c r="D16" s="12">
        <v>300</v>
      </c>
      <c r="E16" s="11">
        <f t="shared" si="0"/>
        <v>600</v>
      </c>
    </row>
    <row r="17" spans="2:5" ht="15">
      <c r="B17" s="13"/>
      <c r="C17" s="13"/>
      <c r="D17" s="13"/>
      <c r="E17" s="13"/>
    </row>
    <row r="18" spans="2:5" ht="15">
      <c r="B18" s="41" t="s">
        <v>40</v>
      </c>
      <c r="C18" s="42">
        <f>SUM(C6:C16)</f>
        <v>12</v>
      </c>
      <c r="D18" s="42">
        <f>SUM(D6:D16)</f>
        <v>2150</v>
      </c>
      <c r="E18" s="43">
        <f>SUM(E6:E16)</f>
        <v>4350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D20" sqref="D20"/>
    </sheetView>
  </sheetViews>
  <sheetFormatPr defaultColWidth="11.421875" defaultRowHeight="12.75"/>
  <cols>
    <col min="2" max="2" width="36.140625" style="0" customWidth="1"/>
    <col min="3" max="3" width="13.00390625" style="0" customWidth="1"/>
  </cols>
  <sheetData>
    <row r="2" spans="1:3" ht="15.75">
      <c r="A2" s="5"/>
      <c r="B2" s="8" t="s">
        <v>57</v>
      </c>
      <c r="C2" s="5"/>
    </row>
    <row r="3" spans="1:3" ht="15">
      <c r="A3" s="5"/>
      <c r="B3" s="5"/>
      <c r="C3" s="5"/>
    </row>
    <row r="4" spans="1:3" ht="15">
      <c r="A4" s="5"/>
      <c r="B4" s="5"/>
      <c r="C4" s="5"/>
    </row>
    <row r="5" spans="1:3" ht="15">
      <c r="A5" s="14" t="s">
        <v>58</v>
      </c>
      <c r="B5" s="14" t="s">
        <v>59</v>
      </c>
      <c r="C5" s="15" t="s">
        <v>56</v>
      </c>
    </row>
    <row r="6" spans="1:3" ht="15">
      <c r="A6" s="14"/>
      <c r="B6" s="14"/>
      <c r="C6" s="15"/>
    </row>
    <row r="7" spans="1:3" ht="15">
      <c r="A7" s="15">
        <v>1</v>
      </c>
      <c r="B7" s="14" t="s">
        <v>28</v>
      </c>
      <c r="C7" s="15">
        <v>12545.29</v>
      </c>
    </row>
    <row r="8" spans="1:3" ht="15">
      <c r="A8" s="15"/>
      <c r="B8" s="14"/>
      <c r="C8" s="15"/>
    </row>
    <row r="9" spans="1:3" ht="15">
      <c r="A9" s="15">
        <v>2</v>
      </c>
      <c r="B9" s="14" t="s">
        <v>60</v>
      </c>
      <c r="C9" s="15">
        <v>60392.93</v>
      </c>
    </row>
    <row r="10" spans="1:3" ht="15">
      <c r="A10" s="6"/>
      <c r="B10" s="5"/>
      <c r="C10" s="5"/>
    </row>
    <row r="11" spans="1:3" ht="15">
      <c r="A11" s="6"/>
      <c r="B11" s="34" t="s">
        <v>40</v>
      </c>
      <c r="C11" s="65">
        <f>SUM(C7:C9)</f>
        <v>72938.22</v>
      </c>
    </row>
    <row r="12" ht="12.75">
      <c r="A12" s="3"/>
    </row>
    <row r="13" ht="12.75">
      <c r="A13" s="3"/>
    </row>
    <row r="14" ht="12.75">
      <c r="A14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1"/>
  <sheetViews>
    <sheetView tabSelected="1" workbookViewId="0" topLeftCell="A1">
      <selection activeCell="J21" sqref="J21"/>
    </sheetView>
  </sheetViews>
  <sheetFormatPr defaultColWidth="11.421875" defaultRowHeight="12.75"/>
  <cols>
    <col min="1" max="1" width="11.421875" style="0" customWidth="1"/>
    <col min="2" max="2" width="21.8515625" style="0" customWidth="1"/>
    <col min="5" max="5" width="14.7109375" style="0" customWidth="1"/>
  </cols>
  <sheetData>
    <row r="2" ht="15">
      <c r="B2" s="1" t="s">
        <v>31</v>
      </c>
    </row>
    <row r="3" ht="15">
      <c r="B3" s="1"/>
    </row>
    <row r="4" spans="2:8" ht="15">
      <c r="B4" s="11" t="s">
        <v>42</v>
      </c>
      <c r="C4" s="11" t="s">
        <v>7</v>
      </c>
      <c r="D4" s="12" t="s">
        <v>43</v>
      </c>
      <c r="E4" s="11" t="s">
        <v>44</v>
      </c>
      <c r="F4" s="1"/>
      <c r="G4" s="69" t="s">
        <v>76</v>
      </c>
      <c r="H4" s="69" t="s">
        <v>77</v>
      </c>
    </row>
    <row r="5" spans="2:8" ht="15">
      <c r="B5" s="12" t="s">
        <v>78</v>
      </c>
      <c r="C5" s="12">
        <v>1</v>
      </c>
      <c r="D5" s="12">
        <v>0.22065</v>
      </c>
      <c r="E5" s="12">
        <f>PRODUCT(C5:D5)</f>
        <v>0.22065</v>
      </c>
      <c r="F5" s="10"/>
      <c r="G5" s="69">
        <v>160</v>
      </c>
      <c r="H5" s="12">
        <f>PRODUCT(E5:G5)</f>
        <v>35.304</v>
      </c>
    </row>
    <row r="6" spans="2:8" ht="15">
      <c r="B6" s="11"/>
      <c r="C6" s="11"/>
      <c r="D6" s="12"/>
      <c r="E6" s="11"/>
      <c r="F6" s="1"/>
      <c r="G6" s="12"/>
      <c r="H6" s="12"/>
    </row>
    <row r="7" spans="2:8" ht="15">
      <c r="B7" s="12" t="s">
        <v>41</v>
      </c>
      <c r="C7" s="12">
        <v>3</v>
      </c>
      <c r="D7" s="12">
        <v>0.25</v>
      </c>
      <c r="E7" s="12">
        <f>PRODUCT(C7,D7)</f>
        <v>0.75</v>
      </c>
      <c r="F7" s="10"/>
      <c r="G7" s="12">
        <v>160</v>
      </c>
      <c r="H7" s="12">
        <f>PRODUCT(E7:G7)</f>
        <v>120</v>
      </c>
    </row>
    <row r="8" spans="2:8" ht="15">
      <c r="B8" s="12"/>
      <c r="C8" s="12"/>
      <c r="D8" s="12"/>
      <c r="E8" s="12"/>
      <c r="F8" s="10"/>
      <c r="G8" s="12"/>
      <c r="H8" s="12"/>
    </row>
    <row r="9" spans="2:8" ht="15">
      <c r="B9" s="12" t="s">
        <v>45</v>
      </c>
      <c r="C9" s="12">
        <v>1</v>
      </c>
      <c r="D9" s="12">
        <v>0.735</v>
      </c>
      <c r="E9" s="12">
        <f>PRODUCT(C9,D9)</f>
        <v>0.735</v>
      </c>
      <c r="F9" s="10"/>
      <c r="G9" s="12">
        <v>160</v>
      </c>
      <c r="H9" s="12">
        <f aca="true" t="shared" si="0" ref="H8:H15">PRODUCT(E9:G9)</f>
        <v>117.6</v>
      </c>
    </row>
    <row r="10" spans="2:8" ht="15">
      <c r="B10" s="12"/>
      <c r="C10" s="12"/>
      <c r="D10" s="12"/>
      <c r="E10" s="12"/>
      <c r="F10" s="10"/>
      <c r="G10" s="12"/>
      <c r="H10" s="12"/>
    </row>
    <row r="11" spans="2:8" ht="15">
      <c r="B11" s="12" t="s">
        <v>46</v>
      </c>
      <c r="C11" s="12">
        <v>1</v>
      </c>
      <c r="D11" s="12">
        <v>0.6</v>
      </c>
      <c r="E11" s="12">
        <f>PRODUCT(C11,D11)</f>
        <v>0.6</v>
      </c>
      <c r="F11" s="10"/>
      <c r="G11" s="12">
        <v>160</v>
      </c>
      <c r="H11" s="12">
        <f t="shared" si="0"/>
        <v>96</v>
      </c>
    </row>
    <row r="12" spans="2:8" ht="15">
      <c r="B12" s="12"/>
      <c r="C12" s="12"/>
      <c r="D12" s="12"/>
      <c r="E12" s="12"/>
      <c r="F12" s="10"/>
      <c r="G12" s="12"/>
      <c r="H12" s="12"/>
    </row>
    <row r="13" spans="2:8" ht="15">
      <c r="B13" s="12" t="s">
        <v>47</v>
      </c>
      <c r="C13" s="12">
        <v>2</v>
      </c>
      <c r="D13" s="12">
        <v>0.15</v>
      </c>
      <c r="E13" s="12">
        <f>PRODUCT(C13,D13)</f>
        <v>0.3</v>
      </c>
      <c r="F13" s="10"/>
      <c r="G13" s="12">
        <v>160</v>
      </c>
      <c r="H13" s="12">
        <f t="shared" si="0"/>
        <v>48</v>
      </c>
    </row>
    <row r="14" spans="2:8" ht="15">
      <c r="B14" s="12"/>
      <c r="C14" s="12"/>
      <c r="D14" s="12"/>
      <c r="E14" s="12"/>
      <c r="F14" s="10"/>
      <c r="G14" s="12"/>
      <c r="H14" s="12"/>
    </row>
    <row r="15" spans="2:8" ht="15">
      <c r="B15" s="12" t="s">
        <v>48</v>
      </c>
      <c r="C15" s="12">
        <v>2</v>
      </c>
      <c r="D15" s="12">
        <v>0.15</v>
      </c>
      <c r="E15" s="12">
        <f>PRODUCT(C15,D15)</f>
        <v>0.3</v>
      </c>
      <c r="F15" s="10"/>
      <c r="G15" s="12">
        <v>160</v>
      </c>
      <c r="H15" s="12">
        <f t="shared" si="0"/>
        <v>48</v>
      </c>
    </row>
    <row r="16" spans="2:8" ht="15">
      <c r="B16" s="10"/>
      <c r="C16" s="10"/>
      <c r="D16" s="10"/>
      <c r="E16" s="10"/>
      <c r="F16" s="10"/>
      <c r="G16" s="10"/>
      <c r="H16" s="1"/>
    </row>
    <row r="17" spans="2:8" ht="15">
      <c r="B17" s="10" t="s">
        <v>40</v>
      </c>
      <c r="C17" s="10"/>
      <c r="D17" s="10"/>
      <c r="E17" s="66">
        <f>SUM(E7:E15)</f>
        <v>2.6849999999999996</v>
      </c>
      <c r="F17" s="66"/>
      <c r="G17" s="70">
        <f>SUM(G7:G15)</f>
        <v>800</v>
      </c>
      <c r="H17" s="71">
        <f>SUM(H5:H15)</f>
        <v>464.904</v>
      </c>
    </row>
    <row r="18" spans="2:7" ht="12.75">
      <c r="B18" s="3"/>
      <c r="C18" s="3"/>
      <c r="D18" s="3"/>
      <c r="E18" s="3"/>
      <c r="F18" s="3"/>
      <c r="G18" s="3"/>
    </row>
    <row r="19" spans="2:7" ht="12.75">
      <c r="B19" s="3"/>
      <c r="C19" s="3"/>
      <c r="D19" s="3"/>
      <c r="E19" s="3"/>
      <c r="F19" s="3"/>
      <c r="G19" s="3"/>
    </row>
    <row r="20" spans="2:7" ht="12.75">
      <c r="B20" s="3"/>
      <c r="C20" s="3"/>
      <c r="D20" s="3"/>
      <c r="E20" s="3"/>
      <c r="F20" s="3"/>
      <c r="G20" s="3"/>
    </row>
    <row r="21" spans="2:7" ht="12.75">
      <c r="B21" s="3"/>
      <c r="C21" s="3"/>
      <c r="D21" s="3"/>
      <c r="E21" s="3"/>
      <c r="F21" s="3"/>
      <c r="G21" s="3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NEO</cp:lastModifiedBy>
  <cp:lastPrinted>2005-08-31T22:59:48Z</cp:lastPrinted>
  <dcterms:created xsi:type="dcterms:W3CDTF">2005-07-03T21:04:56Z</dcterms:created>
  <dcterms:modified xsi:type="dcterms:W3CDTF">2005-09-28T21:49:30Z</dcterms:modified>
  <cp:category/>
  <cp:version/>
  <cp:contentType/>
  <cp:contentStatus/>
</cp:coreProperties>
</file>