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8100" firstSheet="2" activeTab="3"/>
  </bookViews>
  <sheets>
    <sheet name="FORMULACION" sheetId="1" r:id="rId1"/>
    <sheet name="FORMULACION 2" sheetId="4" r:id="rId2"/>
    <sheet name="FORMULACION 3" sheetId="5" r:id="rId3"/>
    <sheet name="COSTO DE FORMULACIÓN" sheetId="7" r:id="rId4"/>
  </sheets>
  <calcPr calcId="124519"/>
</workbook>
</file>

<file path=xl/calcChain.xml><?xml version="1.0" encoding="utf-8"?>
<calcChain xmlns="http://schemas.openxmlformats.org/spreadsheetml/2006/main">
  <c r="C37" i="7"/>
  <c r="C40" s="1"/>
  <c r="E25"/>
  <c r="D24"/>
  <c r="D23"/>
  <c r="D22"/>
  <c r="D25" s="1"/>
  <c r="C29" s="1"/>
  <c r="E16"/>
  <c r="E12"/>
  <c r="F12"/>
  <c r="D12"/>
  <c r="C11"/>
  <c r="E11" s="1"/>
  <c r="G11" s="1"/>
  <c r="C10"/>
  <c r="E10" s="1"/>
  <c r="G10" s="1"/>
  <c r="C9"/>
  <c r="E9" s="1"/>
  <c r="G9" s="1"/>
  <c r="C8"/>
  <c r="E8" s="1"/>
  <c r="G8" s="1"/>
  <c r="C7"/>
  <c r="E7" s="1"/>
  <c r="G7" s="1"/>
  <c r="C6"/>
  <c r="E6" s="1"/>
  <c r="G6" s="1"/>
  <c r="C6" i="5"/>
  <c r="C7"/>
  <c r="C8"/>
  <c r="C9"/>
  <c r="C10"/>
  <c r="C5"/>
  <c r="D11"/>
  <c r="D11" i="4"/>
  <c r="C6" s="1"/>
  <c r="D11" i="1"/>
  <c r="C6" s="1"/>
  <c r="G12" i="7" l="1"/>
  <c r="B29" s="1"/>
  <c r="D29" s="1"/>
  <c r="B40" s="1"/>
  <c r="D40" s="1"/>
  <c r="C43" s="1"/>
  <c r="C47" s="1"/>
  <c r="C5" i="4"/>
  <c r="C10"/>
  <c r="C9"/>
  <c r="C8"/>
  <c r="C7"/>
  <c r="C5" i="1"/>
  <c r="C10"/>
  <c r="C9"/>
  <c r="C8"/>
  <c r="C7"/>
  <c r="C48" i="7" l="1"/>
  <c r="C49" s="1"/>
</calcChain>
</file>

<file path=xl/sharedStrings.xml><?xml version="1.0" encoding="utf-8"?>
<sst xmlns="http://schemas.openxmlformats.org/spreadsheetml/2006/main" count="85" uniqueCount="50">
  <si>
    <t>Cloruro de sodio</t>
  </si>
  <si>
    <t>Fitoesterol</t>
  </si>
  <si>
    <t>TOTAL</t>
  </si>
  <si>
    <t>INGREDIENTES</t>
  </si>
  <si>
    <t>FORMULACION</t>
  </si>
  <si>
    <r>
      <t>X</t>
    </r>
    <r>
      <rPr>
        <b/>
        <vertAlign val="subscript"/>
        <sz val="12"/>
        <color rgb="FFFFFFFF"/>
        <rFont val="Arial"/>
        <family val="2"/>
      </rPr>
      <t>1</t>
    </r>
  </si>
  <si>
    <r>
      <t>X</t>
    </r>
    <r>
      <rPr>
        <b/>
        <vertAlign val="subscript"/>
        <sz val="12"/>
        <color rgb="FFFFFFFF"/>
        <rFont val="Arial"/>
        <family val="2"/>
      </rPr>
      <t>2</t>
    </r>
  </si>
  <si>
    <t>%</t>
  </si>
  <si>
    <t>G</t>
  </si>
  <si>
    <t>g</t>
  </si>
  <si>
    <r>
      <t>X</t>
    </r>
    <r>
      <rPr>
        <b/>
        <vertAlign val="subscript"/>
        <sz val="12"/>
        <color rgb="FFFFFFFF"/>
        <rFont val="Calibri"/>
        <family val="2"/>
        <scheme val="minor"/>
      </rPr>
      <t>3</t>
    </r>
  </si>
  <si>
    <t>Cloruro de calcio CAL-SOL</t>
  </si>
  <si>
    <t>Nitrato sódico</t>
  </si>
  <si>
    <t>Cuajo CHY-MAX</t>
  </si>
  <si>
    <t>Cuajo Cognis</t>
  </si>
  <si>
    <t>Leche de vaca Descolesterolizada al 75%</t>
  </si>
  <si>
    <t>300 litros</t>
  </si>
  <si>
    <t>ELABORAR</t>
  </si>
  <si>
    <t>COSTO MATERIA PRIMA</t>
  </si>
  <si>
    <t>COSTO MATERIAL DE EMPAQUE</t>
  </si>
  <si>
    <t>Bolsas</t>
  </si>
  <si>
    <t>MANO DE OBRA DIRECTA</t>
  </si>
  <si>
    <t>Empleados</t>
  </si>
  <si>
    <t>Dias trabajados</t>
  </si>
  <si>
    <t>Total de Pagos</t>
  </si>
  <si>
    <t>Operario</t>
  </si>
  <si>
    <t xml:space="preserve">Analista </t>
  </si>
  <si>
    <t>Ayudante 1</t>
  </si>
  <si>
    <t>Sueldo al mes</t>
  </si>
  <si>
    <t>Material Directo</t>
  </si>
  <si>
    <t>Mano de Obra directa</t>
  </si>
  <si>
    <t>Total costos directos</t>
  </si>
  <si>
    <t>Costos indirectos</t>
  </si>
  <si>
    <t>Energia Electrica</t>
  </si>
  <si>
    <t>Agua</t>
  </si>
  <si>
    <t>Acopio</t>
  </si>
  <si>
    <t>Depreciacion</t>
  </si>
  <si>
    <t>Costo de Venta</t>
  </si>
  <si>
    <t>Costo Directo</t>
  </si>
  <si>
    <t>Costo Indirecto</t>
  </si>
  <si>
    <t>Costo Total</t>
  </si>
  <si>
    <t>Costo Unitario</t>
  </si>
  <si>
    <t>Rendimiento</t>
  </si>
  <si>
    <t>Utilidad</t>
  </si>
  <si>
    <t>C.U</t>
  </si>
  <si>
    <t>Unidades Quesos de 500g</t>
  </si>
  <si>
    <t xml:space="preserve"> Ganancia 15%</t>
  </si>
  <si>
    <t>PVP</t>
  </si>
  <si>
    <t>COSTOS  / TOTALES</t>
  </si>
  <si>
    <t>COSTOS / KG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</si>
</sst>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vertAlign val="subscript"/>
      <sz val="12"/>
      <color rgb="FFFFFFFF"/>
      <name val="Arial"/>
      <family val="2"/>
    </font>
    <font>
      <b/>
      <vertAlign val="subscript"/>
      <sz val="12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2"/>
  <sheetViews>
    <sheetView workbookViewId="0">
      <selection activeCell="B2" sqref="B2:D11"/>
    </sheetView>
  </sheetViews>
  <sheetFormatPr baseColWidth="10" defaultRowHeight="15"/>
  <cols>
    <col min="2" max="2" width="21.42578125" customWidth="1"/>
    <col min="3" max="4" width="17.140625" customWidth="1"/>
  </cols>
  <sheetData>
    <row r="1" spans="2:4" ht="15.75" thickBot="1"/>
    <row r="2" spans="2:4" ht="16.5" customHeight="1" thickTop="1">
      <c r="B2" s="2"/>
      <c r="C2" s="21" t="s">
        <v>4</v>
      </c>
      <c r="D2" s="22"/>
    </row>
    <row r="3" spans="2:4" ht="18" customHeight="1" thickBot="1">
      <c r="B3" s="6" t="s">
        <v>3</v>
      </c>
      <c r="C3" s="23" t="s">
        <v>5</v>
      </c>
      <c r="D3" s="24"/>
    </row>
    <row r="4" spans="2:4" ht="17.25" thickTop="1" thickBot="1">
      <c r="B4" s="3"/>
      <c r="C4" s="4" t="s">
        <v>7</v>
      </c>
      <c r="D4" s="4" t="s">
        <v>8</v>
      </c>
    </row>
    <row r="5" spans="2:4" ht="47.25" thickTop="1" thickBot="1">
      <c r="B5" s="1" t="s">
        <v>15</v>
      </c>
      <c r="C5" s="7">
        <f t="shared" ref="C5:C10" si="0">$C$11*D5/$D$11</f>
        <v>95.647499999999994</v>
      </c>
      <c r="D5" s="7">
        <v>7651.8</v>
      </c>
    </row>
    <row r="6" spans="2:4" ht="17.25" thickTop="1" thickBot="1">
      <c r="B6" s="1" t="s">
        <v>0</v>
      </c>
      <c r="C6" s="7">
        <f t="shared" si="0"/>
        <v>3.8943749999999997</v>
      </c>
      <c r="D6" s="8">
        <v>311.55</v>
      </c>
    </row>
    <row r="7" spans="2:4" ht="32.25" thickTop="1" thickBot="1">
      <c r="B7" s="1" t="s">
        <v>11</v>
      </c>
      <c r="C7" s="7">
        <f t="shared" si="0"/>
        <v>1.8749999999999999E-2</v>
      </c>
      <c r="D7" s="8">
        <v>1.5</v>
      </c>
    </row>
    <row r="8" spans="2:4" ht="17.25" thickTop="1" thickBot="1">
      <c r="B8" s="1" t="s">
        <v>14</v>
      </c>
      <c r="C8" s="7">
        <f t="shared" si="0"/>
        <v>9.3749999999999997E-3</v>
      </c>
      <c r="D8" s="8">
        <v>0.75</v>
      </c>
    </row>
    <row r="9" spans="2:4" ht="17.25" thickTop="1" thickBot="1">
      <c r="B9" s="1" t="s">
        <v>1</v>
      </c>
      <c r="C9" s="7">
        <f t="shared" si="0"/>
        <v>0.41999999999999993</v>
      </c>
      <c r="D9" s="8">
        <v>33.6</v>
      </c>
    </row>
    <row r="10" spans="2:4" ht="17.25" thickTop="1" thickBot="1">
      <c r="B10" s="1" t="s">
        <v>12</v>
      </c>
      <c r="C10" s="7">
        <f t="shared" si="0"/>
        <v>9.9999999999999985E-3</v>
      </c>
      <c r="D10" s="8">
        <v>0.8</v>
      </c>
    </row>
    <row r="11" spans="2:4" ht="17.25" thickTop="1" thickBot="1">
      <c r="B11" s="1" t="s">
        <v>2</v>
      </c>
      <c r="C11" s="8">
        <v>100</v>
      </c>
      <c r="D11" s="8">
        <f>SUM(D5:D10)</f>
        <v>8000.0000000000009</v>
      </c>
    </row>
    <row r="12" spans="2:4" ht="15.75" thickTop="1"/>
  </sheetData>
  <mergeCells count="2">
    <mergeCell ref="C2:D2"/>
    <mergeCell ref="C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2"/>
  <sheetViews>
    <sheetView workbookViewId="0">
      <selection activeCell="B2" sqref="B2:D11"/>
    </sheetView>
  </sheetViews>
  <sheetFormatPr baseColWidth="10" defaultRowHeight="15"/>
  <cols>
    <col min="2" max="2" width="21.42578125" customWidth="1"/>
    <col min="3" max="4" width="17.140625" customWidth="1"/>
  </cols>
  <sheetData>
    <row r="1" spans="2:4" ht="15.75" thickBot="1"/>
    <row r="2" spans="2:4" ht="16.5" customHeight="1" thickTop="1">
      <c r="B2" s="2"/>
      <c r="C2" s="21" t="s">
        <v>4</v>
      </c>
      <c r="D2" s="22"/>
    </row>
    <row r="3" spans="2:4" ht="18" customHeight="1" thickBot="1">
      <c r="B3" s="6" t="s">
        <v>3</v>
      </c>
      <c r="C3" s="23" t="s">
        <v>6</v>
      </c>
      <c r="D3" s="24"/>
    </row>
    <row r="4" spans="2:4" ht="17.25" thickTop="1" thickBot="1">
      <c r="B4" s="3"/>
      <c r="C4" s="5" t="s">
        <v>7</v>
      </c>
      <c r="D4" s="5" t="s">
        <v>9</v>
      </c>
    </row>
    <row r="5" spans="2:4" ht="47.25" thickTop="1" thickBot="1">
      <c r="B5" s="1" t="s">
        <v>15</v>
      </c>
      <c r="C5" s="7">
        <f t="shared" ref="C5:C10" si="0">$C$11*D5/$D$11</f>
        <v>97.031249999999986</v>
      </c>
      <c r="D5" s="7">
        <v>7762.5</v>
      </c>
    </row>
    <row r="6" spans="2:4" ht="17.25" thickTop="1" thickBot="1">
      <c r="B6" s="1" t="s">
        <v>0</v>
      </c>
      <c r="C6" s="7">
        <f t="shared" si="0"/>
        <v>2.4999999999999996</v>
      </c>
      <c r="D6" s="8">
        <v>200</v>
      </c>
    </row>
    <row r="7" spans="2:4" ht="32.25" thickTop="1" thickBot="1">
      <c r="B7" s="1" t="s">
        <v>11</v>
      </c>
      <c r="C7" s="7">
        <f t="shared" si="0"/>
        <v>1.8749999999999999E-2</v>
      </c>
      <c r="D7" s="7">
        <v>1.5</v>
      </c>
    </row>
    <row r="8" spans="2:4" ht="17.25" thickTop="1" thickBot="1">
      <c r="B8" s="1" t="s">
        <v>13</v>
      </c>
      <c r="C8" s="7">
        <f t="shared" si="0"/>
        <v>9.9999999999999985E-3</v>
      </c>
      <c r="D8" s="8">
        <v>0.8</v>
      </c>
    </row>
    <row r="9" spans="2:4" ht="17.25" thickTop="1" thickBot="1">
      <c r="B9" s="1" t="s">
        <v>1</v>
      </c>
      <c r="C9" s="7">
        <f t="shared" si="0"/>
        <v>0.41999999999999993</v>
      </c>
      <c r="D9" s="8">
        <v>33.6</v>
      </c>
    </row>
    <row r="10" spans="2:4" ht="17.25" thickTop="1" thickBot="1">
      <c r="B10" s="1" t="s">
        <v>12</v>
      </c>
      <c r="C10" s="7">
        <f t="shared" si="0"/>
        <v>1.9999999999999997E-2</v>
      </c>
      <c r="D10" s="8">
        <v>1.6</v>
      </c>
    </row>
    <row r="11" spans="2:4" ht="17.25" thickTop="1" thickBot="1">
      <c r="B11" s="1" t="s">
        <v>2</v>
      </c>
      <c r="C11" s="8">
        <v>100</v>
      </c>
      <c r="D11" s="8">
        <f>SUM(D5:D10)</f>
        <v>8000.0000000000009</v>
      </c>
    </row>
    <row r="12" spans="2:4" ht="15.75" thickTop="1"/>
  </sheetData>
  <mergeCells count="2">
    <mergeCell ref="C2:D2"/>
    <mergeCell ref="C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12"/>
  <sheetViews>
    <sheetView workbookViewId="0">
      <selection activeCell="H11" sqref="H11"/>
    </sheetView>
  </sheetViews>
  <sheetFormatPr baseColWidth="10" defaultRowHeight="15"/>
  <cols>
    <col min="2" max="2" width="21.42578125" customWidth="1"/>
    <col min="3" max="4" width="17.140625" customWidth="1"/>
  </cols>
  <sheetData>
    <row r="1" spans="2:4" ht="15.75" thickBot="1"/>
    <row r="2" spans="2:4" ht="16.5" customHeight="1" thickTop="1">
      <c r="B2" s="2"/>
      <c r="C2" s="21" t="s">
        <v>4</v>
      </c>
      <c r="D2" s="22"/>
    </row>
    <row r="3" spans="2:4" ht="18" customHeight="1" thickBot="1">
      <c r="B3" s="6" t="s">
        <v>3</v>
      </c>
      <c r="C3" s="23" t="s">
        <v>10</v>
      </c>
      <c r="D3" s="24"/>
    </row>
    <row r="4" spans="2:4" ht="17.25" thickTop="1" thickBot="1">
      <c r="B4" s="3"/>
      <c r="C4" s="5" t="s">
        <v>7</v>
      </c>
      <c r="D4" s="5" t="s">
        <v>9</v>
      </c>
    </row>
    <row r="5" spans="2:4" ht="47.25" thickTop="1" thickBot="1">
      <c r="B5" s="1" t="s">
        <v>15</v>
      </c>
      <c r="C5" s="7">
        <f t="shared" ref="C5:C10" si="0">D5*$C$11/$D$11</f>
        <v>97.027749999999983</v>
      </c>
      <c r="D5" s="7">
        <v>7762.22</v>
      </c>
    </row>
    <row r="6" spans="2:4" ht="17.25" thickTop="1" thickBot="1">
      <c r="B6" s="1" t="s">
        <v>0</v>
      </c>
      <c r="C6" s="7">
        <f t="shared" si="0"/>
        <v>2.4999999999999996</v>
      </c>
      <c r="D6" s="8">
        <v>200</v>
      </c>
    </row>
    <row r="7" spans="2:4" ht="32.25" thickTop="1" thickBot="1">
      <c r="B7" s="1" t="s">
        <v>11</v>
      </c>
      <c r="C7" s="7">
        <f t="shared" si="0"/>
        <v>1.9999999999999997E-2</v>
      </c>
      <c r="D7" s="8">
        <v>1.6</v>
      </c>
    </row>
    <row r="8" spans="2:4" ht="17.25" thickTop="1" thickBot="1">
      <c r="B8" s="1" t="s">
        <v>13</v>
      </c>
      <c r="C8" s="7">
        <f t="shared" si="0"/>
        <v>1.2249999999999999E-2</v>
      </c>
      <c r="D8" s="8">
        <v>0.98</v>
      </c>
    </row>
    <row r="9" spans="2:4" ht="17.25" thickTop="1" thickBot="1">
      <c r="B9" s="1" t="s">
        <v>1</v>
      </c>
      <c r="C9" s="7">
        <f t="shared" si="0"/>
        <v>0.41999999999999993</v>
      </c>
      <c r="D9" s="8">
        <v>33.6</v>
      </c>
    </row>
    <row r="10" spans="2:4" ht="17.25" thickTop="1" thickBot="1">
      <c r="B10" s="1" t="s">
        <v>12</v>
      </c>
      <c r="C10" s="7">
        <f t="shared" si="0"/>
        <v>1.9999999999999997E-2</v>
      </c>
      <c r="D10" s="8">
        <v>1.6</v>
      </c>
    </row>
    <row r="11" spans="2:4" ht="17.25" thickTop="1" thickBot="1">
      <c r="B11" s="1" t="s">
        <v>2</v>
      </c>
      <c r="C11" s="8">
        <v>100</v>
      </c>
      <c r="D11" s="8">
        <f>SUM(D5:D10)</f>
        <v>8000.0000000000009</v>
      </c>
    </row>
    <row r="12" spans="2:4" ht="15.75" thickTop="1"/>
  </sheetData>
  <mergeCells count="2">
    <mergeCell ref="C2:D2"/>
    <mergeCell ref="C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A37" workbookViewId="0">
      <selection activeCell="B42" sqref="B42:C49"/>
    </sheetView>
  </sheetViews>
  <sheetFormatPr baseColWidth="10" defaultRowHeight="15"/>
  <cols>
    <col min="2" max="2" width="18.5703125" customWidth="1"/>
    <col min="3" max="3" width="12.42578125" customWidth="1"/>
    <col min="4" max="4" width="13.42578125" customWidth="1"/>
    <col min="5" max="5" width="14.140625" customWidth="1"/>
    <col min="6" max="6" width="12.140625" customWidth="1"/>
    <col min="7" max="7" width="12.42578125" customWidth="1"/>
    <col min="12" max="12" width="15.85546875" customWidth="1"/>
  </cols>
  <sheetData>
    <row r="1" spans="2:7">
      <c r="B1" s="34" t="s">
        <v>18</v>
      </c>
      <c r="C1" s="34"/>
      <c r="D1" s="34"/>
      <c r="E1" s="34"/>
      <c r="F1" s="34"/>
      <c r="G1" s="34"/>
    </row>
    <row r="2" spans="2:7" ht="15.75" thickBot="1"/>
    <row r="3" spans="2:7" ht="16.5" customHeight="1" thickTop="1" thickBot="1">
      <c r="B3" s="2"/>
      <c r="C3" s="21" t="s">
        <v>4</v>
      </c>
      <c r="D3" s="22"/>
      <c r="E3" s="9"/>
      <c r="F3" s="35" t="s">
        <v>49</v>
      </c>
      <c r="G3" s="38" t="s">
        <v>48</v>
      </c>
    </row>
    <row r="4" spans="2:7" ht="18" customHeight="1" thickTop="1" thickBot="1">
      <c r="B4" s="6" t="s">
        <v>3</v>
      </c>
      <c r="C4" s="23" t="s">
        <v>10</v>
      </c>
      <c r="D4" s="24"/>
      <c r="E4" s="16" t="s">
        <v>17</v>
      </c>
      <c r="F4" s="36"/>
      <c r="G4" s="38"/>
    </row>
    <row r="5" spans="2:7" ht="18" customHeight="1" thickTop="1" thickBot="1">
      <c r="B5" s="3"/>
      <c r="C5" s="10" t="s">
        <v>7</v>
      </c>
      <c r="D5" s="10" t="s">
        <v>9</v>
      </c>
      <c r="E5" s="10" t="s">
        <v>16</v>
      </c>
      <c r="F5" s="37"/>
      <c r="G5" s="38"/>
    </row>
    <row r="6" spans="2:7" ht="47.25" thickTop="1" thickBot="1">
      <c r="B6" s="1" t="s">
        <v>15</v>
      </c>
      <c r="C6" s="7">
        <f t="shared" ref="C6:C11" si="0">D6*$C$12/$D$12</f>
        <v>97.027749999999983</v>
      </c>
      <c r="D6" s="7">
        <v>7762.22</v>
      </c>
      <c r="E6" s="7">
        <f>300*C6/100</f>
        <v>291.08324999999991</v>
      </c>
      <c r="F6" s="7">
        <v>0.6</v>
      </c>
      <c r="G6" s="7">
        <f t="shared" ref="G6:G11" si="1">E6*F6</f>
        <v>174.64994999999993</v>
      </c>
    </row>
    <row r="7" spans="2:7" ht="17.25" thickTop="1" thickBot="1">
      <c r="B7" s="1" t="s">
        <v>0</v>
      </c>
      <c r="C7" s="7">
        <f t="shared" si="0"/>
        <v>2.4999999999999996</v>
      </c>
      <c r="D7" s="8">
        <v>200</v>
      </c>
      <c r="E7" s="7">
        <f t="shared" ref="E7:E12" si="2">300*C7/100</f>
        <v>7.4999999999999991</v>
      </c>
      <c r="F7" s="7">
        <v>0.45</v>
      </c>
      <c r="G7" s="7">
        <f t="shared" si="1"/>
        <v>3.3749999999999996</v>
      </c>
    </row>
    <row r="8" spans="2:7" ht="32.25" thickTop="1" thickBot="1">
      <c r="B8" s="1" t="s">
        <v>11</v>
      </c>
      <c r="C8" s="7">
        <f t="shared" si="0"/>
        <v>1.9999999999999997E-2</v>
      </c>
      <c r="D8" s="8">
        <v>1.6</v>
      </c>
      <c r="E8" s="7">
        <f t="shared" si="2"/>
        <v>5.9999999999999991E-2</v>
      </c>
      <c r="F8" s="7">
        <v>3</v>
      </c>
      <c r="G8" s="7">
        <f t="shared" si="1"/>
        <v>0.17999999999999997</v>
      </c>
    </row>
    <row r="9" spans="2:7" ht="17.25" thickTop="1" thickBot="1">
      <c r="B9" s="1" t="s">
        <v>13</v>
      </c>
      <c r="C9" s="7">
        <f t="shared" si="0"/>
        <v>1.2249999999999999E-2</v>
      </c>
      <c r="D9" s="8">
        <v>0.98</v>
      </c>
      <c r="E9" s="7">
        <f t="shared" si="2"/>
        <v>3.6749999999999998E-2</v>
      </c>
      <c r="F9" s="7">
        <v>3</v>
      </c>
      <c r="G9" s="7">
        <f t="shared" si="1"/>
        <v>0.11024999999999999</v>
      </c>
    </row>
    <row r="10" spans="2:7" ht="17.25" thickTop="1" thickBot="1">
      <c r="B10" s="1" t="s">
        <v>1</v>
      </c>
      <c r="C10" s="7">
        <f t="shared" si="0"/>
        <v>0.41999999999999993</v>
      </c>
      <c r="D10" s="8">
        <v>33.6</v>
      </c>
      <c r="E10" s="7">
        <f>300*C10/100</f>
        <v>1.2599999999999998</v>
      </c>
      <c r="F10" s="7">
        <v>40</v>
      </c>
      <c r="G10" s="7">
        <f t="shared" si="1"/>
        <v>50.399999999999991</v>
      </c>
    </row>
    <row r="11" spans="2:7" ht="17.25" thickTop="1" thickBot="1">
      <c r="B11" s="1" t="s">
        <v>12</v>
      </c>
      <c r="C11" s="7">
        <f t="shared" si="0"/>
        <v>1.9999999999999997E-2</v>
      </c>
      <c r="D11" s="8">
        <v>1.6</v>
      </c>
      <c r="E11" s="7">
        <f t="shared" si="2"/>
        <v>5.9999999999999991E-2</v>
      </c>
      <c r="F11" s="7">
        <v>2</v>
      </c>
      <c r="G11" s="7">
        <f t="shared" si="1"/>
        <v>0.11999999999999998</v>
      </c>
    </row>
    <row r="12" spans="2:7" ht="17.25" thickTop="1" thickBot="1">
      <c r="B12" s="1" t="s">
        <v>2</v>
      </c>
      <c r="C12" s="8">
        <v>100</v>
      </c>
      <c r="D12" s="8">
        <f>SUM(D6:D11)</f>
        <v>8000.0000000000009</v>
      </c>
      <c r="E12" s="7">
        <f t="shared" si="2"/>
        <v>300</v>
      </c>
      <c r="F12" s="7">
        <f>SUM(F6:F11)</f>
        <v>49.05</v>
      </c>
      <c r="G12" s="7">
        <f>SUM(G6:G11)</f>
        <v>228.83519999999993</v>
      </c>
    </row>
    <row r="13" spans="2:7" ht="15.75" thickTop="1"/>
    <row r="14" spans="2:7" ht="15.75" thickBot="1"/>
    <row r="15" spans="2:7" ht="27.75" customHeight="1" thickTop="1" thickBot="1">
      <c r="B15" s="25" t="s">
        <v>19</v>
      </c>
      <c r="C15" s="26"/>
      <c r="D15" s="26"/>
      <c r="E15" s="27"/>
      <c r="F15" s="15"/>
      <c r="G15" s="15"/>
    </row>
    <row r="16" spans="2:7" ht="17.25" thickTop="1" thickBot="1">
      <c r="B16" s="11" t="s">
        <v>20</v>
      </c>
      <c r="C16" s="12">
        <v>82</v>
      </c>
      <c r="D16" s="12">
        <v>0.2</v>
      </c>
      <c r="E16" s="13">
        <f>D16*C16</f>
        <v>16.400000000000002</v>
      </c>
    </row>
    <row r="17" spans="2:7" ht="15.75" thickTop="1"/>
    <row r="18" spans="2:7" ht="15.75" thickBot="1"/>
    <row r="19" spans="2:7" ht="17.25" customHeight="1" thickTop="1">
      <c r="B19" s="28" t="s">
        <v>21</v>
      </c>
      <c r="C19" s="29"/>
      <c r="D19" s="29"/>
      <c r="E19" s="30"/>
      <c r="F19" s="15"/>
      <c r="G19" s="15"/>
    </row>
    <row r="20" spans="2:7" ht="6" customHeight="1" thickBot="1">
      <c r="B20" s="31"/>
      <c r="C20" s="32"/>
      <c r="D20" s="32"/>
      <c r="E20" s="33"/>
    </row>
    <row r="21" spans="2:7" ht="38.25" customHeight="1" thickTop="1" thickBot="1">
      <c r="B21" s="19" t="s">
        <v>22</v>
      </c>
      <c r="C21" s="11" t="s">
        <v>23</v>
      </c>
      <c r="D21" s="13" t="s">
        <v>24</v>
      </c>
      <c r="E21" s="13" t="s">
        <v>28</v>
      </c>
    </row>
    <row r="22" spans="2:7" ht="17.25" thickTop="1" thickBot="1">
      <c r="B22" s="11" t="s">
        <v>26</v>
      </c>
      <c r="C22" s="11">
        <v>1</v>
      </c>
      <c r="D22" s="13">
        <f>E22/30</f>
        <v>11.666666666666666</v>
      </c>
      <c r="E22" s="13">
        <v>350</v>
      </c>
    </row>
    <row r="23" spans="2:7" ht="17.25" thickTop="1" thickBot="1">
      <c r="B23" s="11" t="s">
        <v>25</v>
      </c>
      <c r="C23" s="11">
        <v>1</v>
      </c>
      <c r="D23" s="13">
        <f>E23/30</f>
        <v>9.3333333333333339</v>
      </c>
      <c r="E23" s="13">
        <v>280</v>
      </c>
    </row>
    <row r="24" spans="2:7" ht="17.25" thickTop="1" thickBot="1">
      <c r="B24" s="11" t="s">
        <v>27</v>
      </c>
      <c r="C24" s="11">
        <v>1</v>
      </c>
      <c r="D24" s="13">
        <f>E24/30</f>
        <v>8.3333333333333339</v>
      </c>
      <c r="E24" s="13">
        <v>250</v>
      </c>
    </row>
    <row r="25" spans="2:7" ht="17.25" thickTop="1" thickBot="1">
      <c r="B25" s="11" t="s">
        <v>2</v>
      </c>
      <c r="C25" s="11"/>
      <c r="D25" s="13">
        <f>SUM(D22:D24)</f>
        <v>29.333333333333336</v>
      </c>
      <c r="E25" s="13">
        <f>SUM(E22:E24)</f>
        <v>880</v>
      </c>
    </row>
    <row r="26" spans="2:7" ht="15.75" thickTop="1"/>
    <row r="27" spans="2:7" ht="15.75" thickBot="1"/>
    <row r="28" spans="2:7" ht="48.75" thickTop="1" thickBot="1">
      <c r="B28" s="2" t="s">
        <v>29</v>
      </c>
      <c r="C28" s="14" t="s">
        <v>30</v>
      </c>
      <c r="D28" s="14" t="s">
        <v>31</v>
      </c>
    </row>
    <row r="29" spans="2:7" ht="16.5" thickTop="1" thickBot="1">
      <c r="B29" s="18">
        <f>G12+E16</f>
        <v>245.23519999999994</v>
      </c>
      <c r="C29" s="13">
        <f>D25</f>
        <v>29.333333333333336</v>
      </c>
      <c r="D29" s="13">
        <f>B29+C29</f>
        <v>274.56853333333328</v>
      </c>
    </row>
    <row r="30" spans="2:7" ht="16.5" thickTop="1" thickBot="1"/>
    <row r="31" spans="2:7" ht="17.25" thickTop="1" thickBot="1">
      <c r="B31" s="28" t="s">
        <v>32</v>
      </c>
      <c r="C31" s="29"/>
      <c r="D31" s="15"/>
      <c r="E31" s="15"/>
    </row>
    <row r="32" spans="2:7" ht="17.25" thickTop="1" thickBot="1">
      <c r="B32" s="20" t="s">
        <v>33</v>
      </c>
      <c r="C32" s="13">
        <v>0.5</v>
      </c>
    </row>
    <row r="33" spans="2:4" ht="17.25" thickTop="1" thickBot="1">
      <c r="B33" s="20" t="s">
        <v>34</v>
      </c>
      <c r="C33" s="13">
        <v>0.3</v>
      </c>
    </row>
    <row r="34" spans="2:4" ht="17.25" thickTop="1" thickBot="1">
      <c r="B34" s="20" t="s">
        <v>35</v>
      </c>
      <c r="C34" s="13">
        <v>3</v>
      </c>
    </row>
    <row r="35" spans="2:4" ht="17.25" thickTop="1" thickBot="1">
      <c r="B35" s="20" t="s">
        <v>36</v>
      </c>
      <c r="C35" s="13">
        <v>0.2</v>
      </c>
    </row>
    <row r="36" spans="2:4" ht="17.25" thickTop="1" thickBot="1">
      <c r="B36" s="20" t="s">
        <v>37</v>
      </c>
      <c r="C36" s="13">
        <v>0.7</v>
      </c>
    </row>
    <row r="37" spans="2:4" ht="17.25" thickTop="1" thickBot="1">
      <c r="B37" s="20" t="s">
        <v>2</v>
      </c>
      <c r="C37" s="13">
        <f>SUM(C32:C36)</f>
        <v>4.7</v>
      </c>
    </row>
    <row r="38" spans="2:4" ht="16.5" thickTop="1" thickBot="1"/>
    <row r="39" spans="2:4" ht="33" thickTop="1" thickBot="1">
      <c r="B39" s="2" t="s">
        <v>38</v>
      </c>
      <c r="C39" s="14" t="s">
        <v>39</v>
      </c>
      <c r="D39" s="14" t="s">
        <v>40</v>
      </c>
    </row>
    <row r="40" spans="2:4" ht="16.5" thickTop="1" thickBot="1">
      <c r="B40" s="18">
        <f>D29</f>
        <v>274.56853333333328</v>
      </c>
      <c r="C40" s="13">
        <f>C37</f>
        <v>4.7</v>
      </c>
      <c r="D40" s="13">
        <f>B40+C40</f>
        <v>279.26853333333327</v>
      </c>
    </row>
    <row r="41" spans="2:4" ht="16.5" thickTop="1" thickBot="1"/>
    <row r="42" spans="2:4" ht="17.25" thickTop="1" thickBot="1">
      <c r="B42" s="21" t="s">
        <v>41</v>
      </c>
      <c r="C42" s="22"/>
    </row>
    <row r="43" spans="2:4" ht="17.25" thickTop="1" thickBot="1">
      <c r="B43" s="11" t="s">
        <v>40</v>
      </c>
      <c r="C43" s="13">
        <f>D40</f>
        <v>279.26853333333327</v>
      </c>
    </row>
    <row r="44" spans="2:4" ht="17.25" thickTop="1" thickBot="1">
      <c r="B44" s="11" t="s">
        <v>42</v>
      </c>
      <c r="C44" s="17">
        <v>0.13700000000000001</v>
      </c>
    </row>
    <row r="45" spans="2:4" ht="32.25" thickTop="1" thickBot="1">
      <c r="B45" s="11" t="s">
        <v>45</v>
      </c>
      <c r="C45" s="13">
        <v>82.2</v>
      </c>
    </row>
    <row r="46" spans="2:4" ht="17.25" thickTop="1" thickBot="1">
      <c r="B46" s="21" t="s">
        <v>43</v>
      </c>
      <c r="C46" s="22"/>
    </row>
    <row r="47" spans="2:4" ht="17.25" thickTop="1" thickBot="1">
      <c r="B47" s="11" t="s">
        <v>44</v>
      </c>
      <c r="C47" s="13">
        <f>C43/C45</f>
        <v>3.3974274128142734</v>
      </c>
    </row>
    <row r="48" spans="2:4" ht="17.25" thickTop="1" thickBot="1">
      <c r="B48" s="11" t="s">
        <v>46</v>
      </c>
      <c r="C48" s="13">
        <f>C47*100/85</f>
        <v>3.9969734268403219</v>
      </c>
    </row>
    <row r="49" spans="2:3" ht="17.25" thickTop="1" thickBot="1">
      <c r="B49" s="11" t="s">
        <v>47</v>
      </c>
      <c r="C49" s="13">
        <f>C48</f>
        <v>3.9969734268403219</v>
      </c>
    </row>
    <row r="50" spans="2:3" ht="15.75" thickTop="1"/>
  </sheetData>
  <mergeCells count="10">
    <mergeCell ref="B1:G1"/>
    <mergeCell ref="C3:D3"/>
    <mergeCell ref="C4:D4"/>
    <mergeCell ref="F3:F5"/>
    <mergeCell ref="G3:G5"/>
    <mergeCell ref="B15:E15"/>
    <mergeCell ref="B19:E20"/>
    <mergeCell ref="B31:C31"/>
    <mergeCell ref="B42:C42"/>
    <mergeCell ref="B46:C4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FORMULACION</vt:lpstr>
      <vt:lpstr>FORMULACION 2</vt:lpstr>
      <vt:lpstr>FORMULACION 3</vt:lpstr>
      <vt:lpstr>COSTO DE FORMULACIÓN</vt:lpstr>
    </vt:vector>
  </TitlesOfParts>
  <Company>domicilio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domicilio</dc:creator>
  <cp:lastModifiedBy>domicilio</cp:lastModifiedBy>
  <dcterms:created xsi:type="dcterms:W3CDTF">2010-08-07T19:38:06Z</dcterms:created>
  <dcterms:modified xsi:type="dcterms:W3CDTF">2010-09-19T19:18:30Z</dcterms:modified>
</cp:coreProperties>
</file>