
<file path=[Content_Types].xml><?xml version="1.0" encoding="utf-8"?>
<Types xmlns="http://schemas.openxmlformats.org/package/2006/content-types">
  <Override PartName="/xl/charts/chart6.xml" ContentType="application/vnd.openxmlformats-officedocument.drawingml.chart+xml"/>
  <Override PartName="/xl/pivotTables/pivotTable6.xml" ContentType="application/vnd.openxmlformats-officedocument.spreadsheetml.pivot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pivotTables/pivotTable4.xml" ContentType="application/vnd.openxmlformats-officedocument.spreadsheetml.pivotTable+xml"/>
  <Override PartName="/xl/drawings/drawing8.xml" ContentType="application/vnd.openxmlformats-officedocument.drawing+xml"/>
  <Override PartName="/xl/worksheets/sheet7.xml" ContentType="application/vnd.openxmlformats-officedocument.spreadsheetml.worksheet+xml"/>
  <Override PartName="/xl/pivotCache/pivotCacheDefinition6.xml" ContentType="application/vnd.openxmlformats-officedocument.spreadsheetml.pivotCacheDefinition+xml"/>
  <Override PartName="/xl/drawings/drawing4.xml" ContentType="application/vnd.openxmlformats-officedocument.drawing+xml"/>
  <Override PartName="/xl/pivotTables/pivotTable2.xml" ContentType="application/vnd.openxmlformats-officedocument.spreadsheetml.pivotTable+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5.xml" ContentType="application/vnd.openxmlformats-officedocument.spreadsheetml.pivotCacheRecords+xml"/>
  <Override PartName="/xl/pivotCache/pivotCacheRecords6.xml" ContentType="application/vnd.openxmlformats-officedocument.spreadsheetml.pivotCacheRecords+xml"/>
  <Default Extension="gif" ContentType="image/gif"/>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pivotCache/pivotCacheRecords3.xml" ContentType="application/vnd.openxmlformats-officedocument.spreadsheetml.pivotCacheRecords+xml"/>
  <Override PartName="/xl/pivotCache/pivotCacheRecords4.xml" ContentType="application/vnd.openxmlformats-officedocument.spreadsheetml.pivotCacheRecords+xml"/>
  <Override PartName="/xl/sharedStrings.xml" ContentType="application/vnd.openxmlformats-officedocument.spreadsheetml.sharedStrings+xml"/>
  <Override PartName="/xl/drawings/drawing10.xml" ContentType="application/vnd.openxmlformats-officedocument.drawing+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Default Extension="bin" ContentType="application/vnd.openxmlformats-officedocument.spreadsheetml.printerSettings"/>
  <Default Extension="png" ContentType="image/png"/>
  <Override PartName="/xl/pivotTables/pivotTable5.xml" ContentType="application/vnd.openxmlformats-officedocument.spreadsheetml.pivotTable+xml"/>
  <Override PartName="/xl/drawings/drawing9.xml" ContentType="application/vnd.openxmlformats-officedocument.drawing+xml"/>
  <Override PartName="/xl/pivotTables/pivotTable3.xml" ContentType="application/vnd.openxmlformats-officedocument.spreadsheetml.pivotTable+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Default Extension="jpeg" ContentType="image/jpeg"/>
  <Override PartName="/xl/drawings/drawing5.xml" ContentType="application/vnd.openxmlformats-officedocument.drawing+xml"/>
  <Default Extension="emf" ContentType="image/x-emf"/>
  <Override PartName="/xl/pivotTables/pivotTable1.xml" ContentType="application/vnd.openxmlformats-officedocument.spreadsheetml.pivotTable+xml"/>
  <Override PartName="/xl/charts/chart3.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hidePivotFieldList="1"/>
  <bookViews>
    <workbookView xWindow="240" yWindow="30" windowWidth="15135" windowHeight="8640"/>
  </bookViews>
  <sheets>
    <sheet name="Menu" sheetId="2" r:id="rId1"/>
    <sheet name="Historia" sheetId="19" r:id="rId2"/>
    <sheet name="Misión y Visión" sheetId="20" r:id="rId3"/>
    <sheet name="Organigrama" sheetId="21" r:id="rId4"/>
    <sheet name="FP" sheetId="24" r:id="rId5"/>
    <sheet name="Indicadores" sheetId="23" r:id="rId6"/>
    <sheet name="KPI 1" sheetId="3" r:id="rId7"/>
    <sheet name="KPI 2" sheetId="14" r:id="rId8"/>
    <sheet name="KPI 3" sheetId="16" r:id="rId9"/>
    <sheet name="KPI 4" sheetId="4" r:id="rId10"/>
  </sheets>
  <calcPr calcId="124519"/>
  <pivotCaches>
    <pivotCache cacheId="34" r:id="rId11"/>
    <pivotCache cacheId="35" r:id="rId12"/>
    <pivotCache cacheId="36" r:id="rId13"/>
    <pivotCache cacheId="37" r:id="rId14"/>
    <pivotCache cacheId="38" r:id="rId15"/>
    <pivotCache cacheId="39" r:id="rId16"/>
  </pivotCaches>
</workbook>
</file>

<file path=xl/calcChain.xml><?xml version="1.0" encoding="utf-8"?>
<calcChain xmlns="http://schemas.openxmlformats.org/spreadsheetml/2006/main">
  <c r="L39" i="3"/>
  <c r="J39"/>
  <c r="M39"/>
  <c r="I39"/>
  <c r="K39"/>
  <c r="H39"/>
  <c r="I81"/>
  <c r="I78"/>
  <c r="I80"/>
  <c r="I77"/>
  <c r="D27"/>
  <c r="I79"/>
</calcChain>
</file>

<file path=xl/comments1.xml><?xml version="1.0" encoding="utf-8"?>
<comments xmlns="http://schemas.openxmlformats.org/spreadsheetml/2006/main">
  <authors>
    <author>Lalyta</author>
  </authors>
  <commentList>
    <comment ref="F46" authorId="0">
      <text>
        <r>
          <rPr>
            <b/>
            <sz val="9"/>
            <color indexed="81"/>
            <rFont val="Tahoma"/>
            <family val="2"/>
          </rPr>
          <t>Lalyta:</t>
        </r>
        <r>
          <rPr>
            <sz val="9"/>
            <color indexed="81"/>
            <rFont val="Tahoma"/>
            <family val="2"/>
          </rPr>
          <t xml:space="preserve">
Representa la suma de los promedios mensuales de ventas por cada vendedor</t>
        </r>
      </text>
    </comment>
    <comment ref="I77" authorId="0">
      <text>
        <r>
          <rPr>
            <b/>
            <sz val="9"/>
            <color indexed="81"/>
            <rFont val="Tahoma"/>
            <family val="2"/>
          </rPr>
          <t>Lalyta:</t>
        </r>
        <r>
          <rPr>
            <sz val="9"/>
            <color indexed="81"/>
            <rFont val="Tahoma"/>
            <family val="2"/>
          </rPr>
          <t xml:space="preserve">
Promedio de Ventas por linea de producto mensual</t>
        </r>
      </text>
    </comment>
  </commentList>
</comments>
</file>

<file path=xl/connections.xml><?xml version="1.0" encoding="utf-8"?>
<connections xmlns="http://schemas.openxmlformats.org/spreadsheetml/2006/main">
  <connection id="1" sourceFile="C:\Documents and Settings\Maria Belen\Escritorio\Tesis Modificada abril 20\Final\DM_SuppliesDepot.accdb" keepAlive="1" name="DM_SuppliesDepot" type="5" refreshedVersion="3" saveData="1">
    <dbPr connection="Provider=Microsoft.ACE.OLEDB.12.0;User ID=Admin;Data Source=C:\Documents and Settings\Maria Belen\Escritorio\Tesis Modificada abril 20\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1: Ventas Promedio Por Vendedor" commandType="3"/>
  </connection>
  <connection id="2" sourceFile="C:\Documents and Settings\Administrador\Escritorio\Mi Tesis\Final\DM_SuppliesDepot.accdb" keepAlive="1" name="DM_SuppliesDepot1" type="5" refreshedVersion="3" background="1"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1: Ventas Promedio Por Vendedor" commandType="3"/>
  </connection>
  <connection id="3" sourceFile="C:\Documents and Settings\Administrador\Escritorio\Mi Tesis\Final\DM_SuppliesDepot.accdb" keepAlive="1" name="DM_SuppliesDepot10" type="5" refreshedVersion="3">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Satisfaccion 2" commandType="3"/>
  </connection>
  <connection id="4" sourceFile="C:\Documents and Settings\Administrador\Escritorio\Mi Tesis\Final\DM_SuppliesDepot.accdb" keepAlive="1" name="DM_SuppliesDepot11" type="5" refreshedVersion="3">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Satisfaccion 3" commandType="3"/>
  </connection>
  <connection id="5" sourceFile="C:\Users\Jose Marcillo-job\Desktop\Mi Tesis\Final\DM_SuppliesDepot.accdb" keepAlive="1" name="DM_SuppliesDepot12"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4 p2" commandType="3"/>
  </connection>
  <connection id="6" sourceFile="C:\Users\Jose Marcillo-job\Desktop\Mi Tesis\Final\DM_SuppliesDepot.accdb" keepAlive="1" name="DM_SuppliesDepot13"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4 p2" commandType="3"/>
  </connection>
  <connection id="7" sourceFile="C:\Users\Jose Marcillo-job\Desktop\Mi Tesis\Final\DM_SuppliesDepot.accdb" keepAlive="1" name="DM_SuppliesDepot14" type="5" refreshedVersion="3" background="1"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4 p2" commandType="3"/>
  </connection>
  <connection id="8" sourceFile="C:\Users\Jose Marcillo-job\Desktop\Mi Tesis\Final\DM_SuppliesDepot.accdb" keepAlive="1" name="DM_SuppliesDepot15" type="5" refreshedVersion="3"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4 p2" commandType="3"/>
  </connection>
  <connection id="9" sourceFile="C:\Users\Jose Marcillo-job\Desktop\Mi Tesis\Final\DM_SuppliesDepot.accdb" keepAlive="1" name="DM_SuppliesDepot16" type="5" refreshedVersion="3" background="1"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4 p1" commandType="3"/>
  </connection>
  <connection id="10" sourceFile="C:\Users\Jose Marcillo-job\Desktop\Mi Tesis\Final\DM_SuppliesDepot.accdb" keepAlive="1" name="DM_SuppliesDepot17"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1: Ventas Promedio Por Vendedor" commandType="3"/>
  </connection>
  <connection id="11" sourceFile="C:\Users\Jose Marcillo-job\Desktop\Mi Tesis\Final\DM_SuppliesDepot.accdb" keepAlive="1" name="DM_SuppliesDepot18" type="5" refreshedVersion="3"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4 p2" commandType="3"/>
  </connection>
  <connection id="12" sourceFile="C:\Users\Jose Marcillo-job\Desktop\Mi Tesis\Final\DM_SuppliesDepot.accdb" keepAlive="1" name="DM_SuppliesDepot19"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Nivel de Satisfacción" commandType="3"/>
  </connection>
  <connection id="13" sourceFile="C:\Documents and Settings\Administrador\Escritorio\Mi Tesis\Final\DM_SuppliesDepot.accdb" keepAlive="1" name="DM_SuppliesDepot2" type="5" refreshedVersion="3"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2: Ventas Pormedio por Producto" commandType="3"/>
  </connection>
  <connection id="14" sourceFile="C:\Users\Jose Marcillo-job\Desktop\Mi Tesis\Final\DM_SuppliesDepot.accdb" keepAlive="1" name="DM_SuppliesDepot20"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1_1: Ventas Promedio En el Tiempo" commandType="3"/>
  </connection>
  <connection id="15" sourceFile="C:\Users\Jose Marcillo-job\Desktop\Mi Tesis\Final\DM_SuppliesDepot.accdb" keepAlive="1" name="DM_SuppliesDepot21"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Calificacion promedio ns 4" commandType="3"/>
  </connection>
  <connection id="16" sourceFile="C:\Users\Jose Marcillo-job\Desktop\Mi Tesis\Final\DM_SuppliesDepot.accdb" keepAlive="1" name="DM_SuppliesDepot22" type="5" refreshedVersion="3" saveData="1">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Ok" commandType="3"/>
  </connection>
  <connection id="17" sourceFile="C:\Users\Jose Marcillo-job\Desktop\Mi Tesis\Final\DM_SuppliesDepot.accdb" keepAlive="1" name="DM_SuppliesDepot23"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Ok" commandType="3"/>
  </connection>
  <connection id="18" sourceFile="C:\Users\Jose Marcillo-job\Desktop\Mi Tesis\Final\DM_SuppliesDepot.accdb" keepAlive="1" name="DM_SuppliesDepot24"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3: Margen de Utilidad Operativa" commandType="3"/>
  </connection>
  <connection id="19" sourceFile="C:\Documents and Settings\Administrador\Escritorio\Mi Tesis\Final\DM_SuppliesDepot.accdb" keepAlive="1" name="DM_SuppliesDepot3" type="5" refreshedVersion="3">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3: Margen de Utilidad Operativa" commandType="3"/>
  </connection>
  <connection id="20" sourceFile="C:\Documents and Settings\Administrador\Escritorio\Mi Tesis\Final\DM_SuppliesDepot.accdb" keepAlive="1" name="DM_SuppliesDepot4" type="5" refreshedVersion="3" saveData="1">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3: Margen de Utilidad Operativa" commandType="3"/>
  </connection>
  <connection id="21" sourceFile="C:\Documents and Settings\Administrador\Escritorio\Mi Tesis\Final\DM_SuppliesDepot.accdb" keepAlive="1" name="DM_SuppliesDepot5" type="5" refreshedVersion="3">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3: Margen de Utilidad Operativa" commandType="3"/>
  </connection>
  <connection id="22" sourceFile="C:\Documents and Settings\Administrador\Escritorio\Mi Tesis\Final\DM_SuppliesDepot.accdb" keepAlive="1" name="DM_SuppliesDepot6" type="5" refreshedVersion="3">
    <dbPr connection="Provider=Microsoft.ACE.OLEDB.12.0;User ID=Admin;Data Source=C:\Users\Jose Marcillo-job\Desktop\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3: Margen de Utilidad Operativa" commandType="3"/>
  </connection>
  <connection id="23" sourceFile="C:\Documents and Settings\Administrador\Escritorio\Mi Tesis\Final\DM_SuppliesDepot.accdb" keepAlive="1" name="DM_SuppliesDepot7" type="5" refreshedVersion="3" saveData="1">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Sat Preg 1" commandType="3"/>
  </connection>
  <connection id="24" sourceFile="C:\Documents and Settings\Administrador\Escritorio\Mi Tesis\Final\DM_SuppliesDepot.accdb" keepAlive="1" name="DM_SuppliesDepot8" type="5" refreshedVersion="3">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Kpi Sat Preg 1" commandType="3"/>
  </connection>
  <connection id="25" sourceFile="C:\Documents and Settings\Administrador\Escritorio\Mi Tesis\Final\DM_SuppliesDepot.accdb" keepAlive="1" name="DM_SuppliesDepot9" type="5" refreshedVersion="3">
    <dbPr connection="Provider=Microsoft.ACE.OLEDB.12.0;User ID=Admin;Data Source=C:\Documents and Settings\Administrador\Escritorio\Mi Tesis\Final\DM_SuppliesDepot.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Satisfaccion 2" commandType="3"/>
  </connection>
</connections>
</file>

<file path=xl/sharedStrings.xml><?xml version="1.0" encoding="utf-8"?>
<sst xmlns="http://schemas.openxmlformats.org/spreadsheetml/2006/main" count="198" uniqueCount="134">
  <si>
    <t>Total general</t>
  </si>
  <si>
    <t>Mes</t>
  </si>
  <si>
    <t>Valores</t>
  </si>
  <si>
    <t>Vendedores</t>
  </si>
  <si>
    <t># Ventas</t>
  </si>
  <si>
    <t xml:space="preserve"> Indicador</t>
  </si>
  <si>
    <t>Métrica:</t>
  </si>
  <si>
    <t>Línea Base</t>
  </si>
  <si>
    <t>Línea Meta</t>
  </si>
  <si>
    <t>Ventas Promedio por Vendedor</t>
  </si>
  <si>
    <t>Enero</t>
  </si>
  <si>
    <t>Suministros de Impresión</t>
  </si>
  <si>
    <t>Suministros de Limpieza</t>
  </si>
  <si>
    <t>Equipos de Computación</t>
  </si>
  <si>
    <t>Productos Varios</t>
  </si>
  <si>
    <t>Suministros de Oficina</t>
  </si>
  <si>
    <t>(Todas)</t>
  </si>
  <si>
    <t>Octubre</t>
  </si>
  <si>
    <t>Noviembre</t>
  </si>
  <si>
    <t>Tiempos de Entrega</t>
  </si>
  <si>
    <t>Cliente Especial</t>
  </si>
  <si>
    <t>Clubes y Discotecas</t>
  </si>
  <si>
    <t>Detallistas</t>
  </si>
  <si>
    <t>Hoteles y Restaurantes</t>
  </si>
  <si>
    <t>Industrias e Instituciones</t>
  </si>
  <si>
    <t>Instituciones Educativas</t>
  </si>
  <si>
    <t>Mayorista</t>
  </si>
  <si>
    <t>Servicios de Salud</t>
  </si>
  <si>
    <t># Clientes Satisfechos</t>
  </si>
  <si>
    <t xml:space="preserve"> % Satisfacción</t>
  </si>
  <si>
    <t>TOTAL</t>
  </si>
  <si>
    <t>KPI 4</t>
  </si>
  <si>
    <t xml:space="preserve">Anchundia  Elsa </t>
  </si>
  <si>
    <t>Oficina</t>
  </si>
  <si>
    <t xml:space="preserve">Rivadeneira Luis </t>
  </si>
  <si>
    <t xml:space="preserve">Vaca Carmen </t>
  </si>
  <si>
    <t xml:space="preserve">Velarde  Fernando </t>
  </si>
  <si>
    <t>Vera  Ana Laura</t>
  </si>
  <si>
    <t>Ventas en ($$)</t>
  </si>
  <si>
    <t xml:space="preserve"> Productos #</t>
  </si>
  <si>
    <t>Ventas Promedio por Producto</t>
  </si>
  <si>
    <t>Total Ventas por Producto</t>
  </si>
  <si>
    <t>Total</t>
  </si>
  <si>
    <t>Ventas ($$)</t>
  </si>
  <si>
    <t># Ventas por Vendedor</t>
  </si>
  <si>
    <t>Total Ventas por Vendedor ($$)</t>
  </si>
  <si>
    <t>Febrero</t>
  </si>
  <si>
    <t xml:space="preserve">Ventas Promedio </t>
  </si>
  <si>
    <t>Total Ventas Por Mes ($$)</t>
  </si>
  <si>
    <t># Ventas por Mes</t>
  </si>
  <si>
    <t>Marzo</t>
  </si>
  <si>
    <t>Abril</t>
  </si>
  <si>
    <t>Mayo</t>
  </si>
  <si>
    <t>Junio</t>
  </si>
  <si>
    <t>Julio</t>
  </si>
  <si>
    <t>Agosto</t>
  </si>
  <si>
    <t>Septiembre</t>
  </si>
  <si>
    <t>Diciembre</t>
  </si>
  <si>
    <t>KPI</t>
  </si>
  <si>
    <t>Meses</t>
  </si>
  <si>
    <t>Promedio Anual Ventas</t>
  </si>
  <si>
    <t>S&amp;D S.A. fue constituida legalmente el 19 de Julio del año 2001, tiempo desde el cual, ha logrado gran aceptación en el mercado ecuatoriano. Es una organización de tipo comercial cuya función principal es la compra-venta de suministros de impresión y productos de limpieza al por mayor y menor.                                                                                                              S&amp;D S.A. se encuentra localizada en el cantón Guayaquil, provincia del Guayas, desde donde realiza sus operaciones comerciales por todo el territorio ecuatoriano. En la actualidad la empresa cuenta con 21 empleados los mismos que están calificados para prestar un servicio de excelencia a sus clientes.</t>
  </si>
  <si>
    <t>Ofrecer a todo tipo de organizaciones suministros de Impresión y productos de limpieza de excelente calidad donde prime el buen trato, servicio ágil y eficiente para contribuir con el óptimo desenvolvimiento  y rendimiento de sus actividades laborales y aseo de su lugar de trabajo, comprometidos con el bienestar de nuestros colaboradores, proveedores, accionistas y comunidad.</t>
  </si>
  <si>
    <t>Ser líderes en la comercialización de artículos de impresión y de limpieza mediante relaciones duraderas con cada cliente que permitan ofrecer productos de calidad y a tiempo a las organizaciones en todo el Ecuador.</t>
  </si>
  <si>
    <t xml:space="preserve"> </t>
  </si>
  <si>
    <t xml:space="preserve"> KPI Anual</t>
  </si>
  <si>
    <t>ƩKPI</t>
  </si>
  <si>
    <t>Productos</t>
  </si>
  <si>
    <t># Productos Vendidos</t>
  </si>
  <si>
    <t>KPI 2</t>
  </si>
  <si>
    <t>Ventas Totales</t>
  </si>
  <si>
    <t>Margen de Utilidad operativa</t>
  </si>
  <si>
    <t>[1 - ∑ ( Cto de Vtas + Cto Comisiones + Cto de Trans. Y Alm.)]*100</t>
  </si>
  <si>
    <t>Tasa efectiva de pedidos entregados a tiempo</t>
  </si>
  <si>
    <t># clientes Satisfechos</t>
  </si>
  <si>
    <t>Total Clientes Entrevistados</t>
  </si>
  <si>
    <t>KPI: Ventas Promedio por Vendedor</t>
  </si>
  <si>
    <t>(Varios elementos)</t>
  </si>
  <si>
    <t>Atenciòn en PostVenta</t>
  </si>
  <si>
    <t>Calidad</t>
  </si>
  <si>
    <t>Estado de Productos Entregados</t>
  </si>
  <si>
    <t>Proceso de Facturación</t>
  </si>
  <si>
    <t>Nota Máxima</t>
  </si>
  <si>
    <t>Kpi: Nivel de Satisfacción</t>
  </si>
  <si>
    <t>Suma</t>
  </si>
  <si>
    <t>NIVEL DE SATISFACCIÓN GENERAL</t>
  </si>
  <si>
    <t>Impresoras</t>
  </si>
  <si>
    <t>Laptops</t>
  </si>
  <si>
    <t>Varios</t>
  </si>
  <si>
    <t>Canon</t>
  </si>
  <si>
    <t>Epson</t>
  </si>
  <si>
    <t>Hewlett Packard</t>
  </si>
  <si>
    <t>Lexmark</t>
  </si>
  <si>
    <t>Cto. Total</t>
  </si>
  <si>
    <t xml:space="preserve"> Ventas</t>
  </si>
  <si>
    <t>KPI %</t>
  </si>
  <si>
    <t>KPI $</t>
  </si>
  <si>
    <t>Tipo de KPI</t>
  </si>
  <si>
    <t>Objetivo</t>
  </si>
  <si>
    <t>Nombre del Indicador</t>
  </si>
  <si>
    <t>Descripción</t>
  </si>
  <si>
    <t>Fórmula</t>
  </si>
  <si>
    <t>Procesos</t>
  </si>
  <si>
    <t>Lograremos un control sobre las ventas que realiza el vendedor</t>
  </si>
  <si>
    <t>Ventas promedio por vendedor</t>
  </si>
  <si>
    <t>Si obtenemos el promedio de ventas por vendedor también podremos obtener el promedio total de ventas</t>
  </si>
  <si>
    <t>Satisfacer la demanda del cliente</t>
  </si>
  <si>
    <t xml:space="preserve">Esto servirá para llevar un control apropiado de los productos que se debe tener en stock y el tiempo debido en entregar los productos a su lugar correcto de destino </t>
  </si>
  <si>
    <t>Salidas</t>
  </si>
  <si>
    <t>Mejorar el nivel del  servicio postventa</t>
  </si>
  <si>
    <t>Porcentaje de clientes satisfechos con el servicio postventa</t>
  </si>
  <si>
    <t>En este indicador haremos referencia al seguimiento a los clientes luego de realizar la venta</t>
  </si>
  <si>
    <t>Ofrecer productos de calidad mediante la satisfacción del cliente en cuanto a la calidad del producto</t>
  </si>
  <si>
    <t>Nivel de Calidad del producto</t>
  </si>
  <si>
    <t>El cliente debe indicar si el o los productos adquiridos son de calidad</t>
  </si>
  <si>
    <t>Mejorar la distribución   de los productos</t>
  </si>
  <si>
    <t>Tasa efectiva de despacho</t>
  </si>
  <si>
    <t>Con este indicador nos referimos   a los pedidos entregados de manera correcta y completa</t>
  </si>
  <si>
    <t>Impacto</t>
  </si>
  <si>
    <t>Alcanzar la utilidad ganadas por cada dólar de venta</t>
  </si>
  <si>
    <t>Este indicador permite tener un control de costos  para  a su vez controlar el margen de utilidades</t>
  </si>
  <si>
    <t>Conseguir la fidelidad    del    cliente</t>
  </si>
  <si>
    <t xml:space="preserve"> Lealtad en los clientes</t>
  </si>
  <si>
    <t>Este indicador nos permite saber si el cliente esta dispuesto a seguir siendo nuestro cliente o busca a otro proveedor</t>
  </si>
  <si>
    <t>(# de clientes satisfechos con el servicio postventa /    Total de entrevistados)*100</t>
  </si>
  <si>
    <t>(# de clientes que están de acuerdo con la calidad de los productos / Total de entrevistados)*100</t>
  </si>
  <si>
    <t>(∑ (# de clientes satisfechos con   el estado de los productos entregados y satisfechos con el proceso de facturación) / Total                      de entrevistados)*100</t>
  </si>
  <si>
    <t>( 1 - ∑ ( Costo de Ventas + Costo de Comisiones + Costo de Transporte y almacenamiento )  / Total de Ventas) *100</t>
  </si>
  <si>
    <t>( # de clientes fieles  / Total de clientes entrevistados ) * 100</t>
  </si>
  <si>
    <t>(# de clientes satisfechos con los pedidos entregados a tiempo /  Total de entrevistados)  *100</t>
  </si>
  <si>
    <t>(∑ de ventas en $ por vendedor / # de ventas realizadas)</t>
  </si>
  <si>
    <t>Nivel de Satisfacción de Clientes</t>
  </si>
  <si>
    <t>Medir el grado de satisfacción de los clientes</t>
  </si>
  <si>
    <t>Determina los niveles de satisfacción en cada etapa del proceso de ventas</t>
  </si>
</sst>
</file>

<file path=xl/styles.xml><?xml version="1.0" encoding="utf-8"?>
<styleSheet xmlns="http://schemas.openxmlformats.org/spreadsheetml/2006/main">
  <numFmts count="3">
    <numFmt numFmtId="44" formatCode="_(&quot;$&quot;\ * #,##0.00_);_(&quot;$&quot;\ * \(#,##0.00\);_(&quot;$&quot;\ * &quot;-&quot;??_);_(@_)"/>
    <numFmt numFmtId="164" formatCode="0.0"/>
    <numFmt numFmtId="165" formatCode="0.0000"/>
  </numFmts>
  <fonts count="36">
    <font>
      <sz val="11"/>
      <color theme="1"/>
      <name val="Trebuchet MS"/>
      <family val="2"/>
      <scheme val="minor"/>
    </font>
    <font>
      <sz val="11"/>
      <color theme="1"/>
      <name val="Trebuchet MS"/>
      <family val="2"/>
      <scheme val="minor"/>
    </font>
    <font>
      <b/>
      <sz val="12"/>
      <color theme="0"/>
      <name val="Trebuchet MS"/>
      <family val="2"/>
      <scheme val="major"/>
    </font>
    <font>
      <sz val="12"/>
      <color theme="1"/>
      <name val="Trebuchet MS"/>
      <family val="2"/>
      <scheme val="major"/>
    </font>
    <font>
      <b/>
      <sz val="12"/>
      <name val="Trebuchet MS"/>
      <family val="2"/>
      <scheme val="major"/>
    </font>
    <font>
      <sz val="12"/>
      <color theme="1"/>
      <name val="Trebuchet MS"/>
      <family val="2"/>
      <scheme val="minor"/>
    </font>
    <font>
      <sz val="9"/>
      <color rgb="FF000000"/>
      <name val="Trebuchet MS"/>
      <family val="2"/>
      <scheme val="major"/>
    </font>
    <font>
      <sz val="10"/>
      <color theme="1"/>
      <name val="Trebuchet MS"/>
      <family val="2"/>
      <scheme val="minor"/>
    </font>
    <font>
      <sz val="11"/>
      <color theme="0"/>
      <name val="Trebuchet MS"/>
      <family val="2"/>
      <scheme val="minor"/>
    </font>
    <font>
      <b/>
      <sz val="12"/>
      <color rgb="FF000000"/>
      <name val="Trebuchet MS"/>
      <family val="2"/>
      <scheme val="major"/>
    </font>
    <font>
      <sz val="11"/>
      <color rgb="FFFF0000"/>
      <name val="Trebuchet MS"/>
      <family val="2"/>
      <scheme val="minor"/>
    </font>
    <font>
      <b/>
      <sz val="11"/>
      <color theme="1"/>
      <name val="Trebuchet MS"/>
      <family val="2"/>
      <scheme val="minor"/>
    </font>
    <font>
      <b/>
      <sz val="16"/>
      <color theme="0"/>
      <name val="Arial"/>
      <family val="2"/>
    </font>
    <font>
      <b/>
      <sz val="14"/>
      <color theme="0"/>
      <name val="Arial"/>
      <family val="2"/>
    </font>
    <font>
      <sz val="11"/>
      <color theme="8" tint="-0.249977111117893"/>
      <name val="Trebuchet MS"/>
      <family val="2"/>
      <scheme val="minor"/>
    </font>
    <font>
      <sz val="12"/>
      <color theme="8" tint="-0.249977111117893"/>
      <name val="Trebuchet MS"/>
      <family val="2"/>
      <scheme val="major"/>
    </font>
    <font>
      <b/>
      <sz val="11"/>
      <color theme="0"/>
      <name val="Trebuchet MS"/>
      <family val="2"/>
      <scheme val="minor"/>
    </font>
    <font>
      <sz val="9"/>
      <color indexed="81"/>
      <name val="Tahoma"/>
      <family val="2"/>
    </font>
    <font>
      <b/>
      <sz val="9"/>
      <color indexed="81"/>
      <name val="Tahoma"/>
      <family val="2"/>
    </font>
    <font>
      <b/>
      <sz val="11"/>
      <color rgb="FF000000"/>
      <name val="Trebuchet MS"/>
      <family val="2"/>
      <scheme val="major"/>
    </font>
    <font>
      <b/>
      <sz val="12"/>
      <color theme="0"/>
      <name val="Trebuchet MS"/>
      <family val="2"/>
      <scheme val="minor"/>
    </font>
    <font>
      <b/>
      <sz val="14"/>
      <color theme="0"/>
      <name val="Trebuchet MS"/>
      <family val="2"/>
      <scheme val="major"/>
    </font>
    <font>
      <sz val="11"/>
      <color rgb="FF000000"/>
      <name val="Trebuchet MS"/>
      <family val="2"/>
      <scheme val="major"/>
    </font>
    <font>
      <b/>
      <sz val="14"/>
      <color theme="0"/>
      <name val="Trebuchet MS"/>
      <family val="2"/>
      <scheme val="minor"/>
    </font>
    <font>
      <b/>
      <sz val="16"/>
      <color theme="0"/>
      <name val="Trebuchet MS"/>
      <family val="2"/>
      <scheme val="minor"/>
    </font>
    <font>
      <sz val="14"/>
      <color theme="0"/>
      <name val="Trebuchet MS"/>
      <family val="2"/>
      <scheme val="minor"/>
    </font>
    <font>
      <sz val="12"/>
      <color theme="0"/>
      <name val="Trebuchet MS"/>
      <family val="2"/>
      <scheme val="minor"/>
    </font>
    <font>
      <b/>
      <sz val="14"/>
      <color theme="1"/>
      <name val="Trebuchet MS"/>
      <family val="2"/>
      <scheme val="minor"/>
    </font>
    <font>
      <sz val="9"/>
      <color rgb="FF000000"/>
      <name val="Trebuchet MS"/>
      <family val="2"/>
      <scheme val="minor"/>
    </font>
    <font>
      <sz val="8"/>
      <color rgb="FF000000"/>
      <name val="Trebuchet MS"/>
      <family val="2"/>
      <scheme val="minor"/>
    </font>
    <font>
      <sz val="12"/>
      <name val="Trebuchet MS"/>
      <family val="2"/>
      <scheme val="minor"/>
    </font>
    <font>
      <b/>
      <vertAlign val="subscript"/>
      <sz val="14"/>
      <color theme="1"/>
      <name val="Times New Roman"/>
      <family val="1"/>
    </font>
    <font>
      <b/>
      <vertAlign val="subscript"/>
      <sz val="22"/>
      <color theme="1"/>
      <name val="Times New Roman"/>
      <family val="1"/>
    </font>
    <font>
      <b/>
      <vertAlign val="subscript"/>
      <sz val="14"/>
      <name val="Times New Roman"/>
      <family val="1"/>
    </font>
    <font>
      <b/>
      <vertAlign val="subscript"/>
      <sz val="18"/>
      <color theme="0"/>
      <name val="Times New Roman"/>
      <family val="1"/>
    </font>
    <font>
      <u/>
      <sz val="11"/>
      <color theme="10"/>
      <name val="Trebuchet MS"/>
      <family val="2"/>
    </font>
  </fonts>
  <fills count="13">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theme="1"/>
        <bgColor indexed="64"/>
      </patternFill>
    </fill>
    <fill>
      <gradientFill>
        <stop position="0">
          <color theme="1"/>
        </stop>
        <stop position="1">
          <color theme="4"/>
        </stop>
      </gradientFill>
    </fill>
    <fill>
      <patternFill patternType="solid">
        <fgColor theme="3"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249977111117893"/>
        <bgColor indexed="64"/>
      </patternFill>
    </fill>
    <fill>
      <gradientFill>
        <stop position="0">
          <color theme="4"/>
        </stop>
        <stop position="1">
          <color theme="4" tint="0.40000610370189521"/>
        </stop>
      </gradientFill>
    </fill>
    <fill>
      <patternFill patternType="solid">
        <fgColor theme="4" tint="0.79998168889431442"/>
        <bgColor indexed="64"/>
      </patternFill>
    </fill>
  </fills>
  <borders count="40">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auto="1"/>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35" fillId="0" borderId="0" applyNumberFormat="0" applyFill="0" applyBorder="0" applyAlignment="0" applyProtection="0">
      <alignment vertical="top"/>
      <protection locked="0"/>
    </xf>
  </cellStyleXfs>
  <cellXfs count="173">
    <xf numFmtId="0" fontId="0" fillId="0" borderId="0" xfId="0"/>
    <xf numFmtId="0" fontId="0" fillId="4" borderId="0" xfId="0" applyFill="1"/>
    <xf numFmtId="0" fontId="0" fillId="5" borderId="0" xfId="0" applyFill="1"/>
    <xf numFmtId="0" fontId="0" fillId="2" borderId="9" xfId="0" applyFill="1" applyBorder="1" applyAlignment="1">
      <alignment horizontal="center"/>
    </xf>
    <xf numFmtId="0" fontId="10" fillId="5" borderId="0" xfId="0" applyFont="1" applyFill="1"/>
    <xf numFmtId="0" fontId="0" fillId="7" borderId="0" xfId="0" applyFill="1"/>
    <xf numFmtId="0" fontId="3" fillId="7" borderId="0" xfId="0" applyFont="1" applyFill="1" applyBorder="1"/>
    <xf numFmtId="9" fontId="4" fillId="7" borderId="0" xfId="1" applyFont="1" applyFill="1" applyBorder="1" applyAlignment="1">
      <alignment horizontal="center"/>
    </xf>
    <xf numFmtId="44" fontId="0" fillId="7" borderId="1" xfId="0" applyNumberFormat="1" applyFill="1" applyBorder="1" applyAlignment="1"/>
    <xf numFmtId="0" fontId="10" fillId="7" borderId="0" xfId="0" applyFont="1" applyFill="1"/>
    <xf numFmtId="0" fontId="14" fillId="7" borderId="0" xfId="0" applyFont="1" applyFill="1"/>
    <xf numFmtId="164" fontId="0" fillId="7" borderId="0" xfId="0" applyNumberFormat="1" applyFill="1"/>
    <xf numFmtId="0" fontId="15" fillId="7" borderId="0" xfId="0" applyFont="1" applyFill="1" applyBorder="1"/>
    <xf numFmtId="44" fontId="5" fillId="7" borderId="1" xfId="0" applyNumberFormat="1" applyFont="1" applyFill="1" applyBorder="1" applyAlignment="1">
      <alignment horizontal="center"/>
    </xf>
    <xf numFmtId="0" fontId="5" fillId="7" borderId="1" xfId="0" applyNumberFormat="1" applyFont="1" applyFill="1" applyBorder="1" applyAlignment="1">
      <alignment horizontal="center"/>
    </xf>
    <xf numFmtId="44" fontId="5" fillId="7" borderId="1" xfId="0" applyNumberFormat="1" applyFont="1" applyFill="1" applyBorder="1"/>
    <xf numFmtId="0" fontId="5" fillId="7" borderId="1" xfId="0" applyFont="1" applyFill="1" applyBorder="1" applyAlignment="1">
      <alignment horizontal="left"/>
    </xf>
    <xf numFmtId="0" fontId="11" fillId="7" borderId="1" xfId="0" applyFont="1" applyFill="1" applyBorder="1" applyAlignment="1"/>
    <xf numFmtId="44" fontId="4" fillId="7" borderId="1" xfId="2" applyFont="1" applyFill="1" applyBorder="1" applyAlignment="1">
      <alignment horizontal="right"/>
    </xf>
    <xf numFmtId="0" fontId="11" fillId="3" borderId="6" xfId="0" applyFont="1" applyFill="1" applyBorder="1" applyAlignment="1">
      <alignment horizontal="left"/>
    </xf>
    <xf numFmtId="0" fontId="0" fillId="8" borderId="0" xfId="0" applyFill="1"/>
    <xf numFmtId="0" fontId="0" fillId="3" borderId="14" xfId="0" applyFill="1" applyBorder="1" applyAlignment="1">
      <alignment horizontal="left"/>
    </xf>
    <xf numFmtId="44" fontId="0" fillId="3" borderId="15" xfId="0" applyNumberFormat="1" applyFill="1" applyBorder="1" applyAlignment="1">
      <alignment horizontal="center"/>
    </xf>
    <xf numFmtId="0" fontId="0" fillId="3" borderId="15" xfId="0" applyNumberFormat="1" applyFill="1" applyBorder="1" applyAlignment="1">
      <alignment horizontal="right"/>
    </xf>
    <xf numFmtId="0" fontId="0" fillId="3" borderId="17" xfId="0" applyFill="1" applyBorder="1" applyAlignment="1">
      <alignment horizontal="left"/>
    </xf>
    <xf numFmtId="44" fontId="0" fillId="3" borderId="18" xfId="0" applyNumberFormat="1" applyFill="1" applyBorder="1" applyAlignment="1">
      <alignment horizontal="center"/>
    </xf>
    <xf numFmtId="0" fontId="0" fillId="3" borderId="18" xfId="0" applyNumberFormat="1" applyFill="1" applyBorder="1" applyAlignment="1">
      <alignment horizontal="right"/>
    </xf>
    <xf numFmtId="44" fontId="0" fillId="3" borderId="19" xfId="0" applyNumberFormat="1" applyFill="1" applyBorder="1"/>
    <xf numFmtId="44" fontId="0" fillId="3" borderId="16" xfId="0" applyNumberFormat="1" applyFill="1" applyBorder="1" applyAlignment="1">
      <alignment horizontal="right"/>
    </xf>
    <xf numFmtId="44" fontId="4" fillId="7" borderId="2" xfId="2" applyFont="1" applyFill="1" applyBorder="1" applyAlignment="1">
      <alignment horizontal="center"/>
    </xf>
    <xf numFmtId="44" fontId="4" fillId="3" borderId="2" xfId="2" applyFont="1" applyFill="1" applyBorder="1" applyAlignment="1">
      <alignment horizontal="center"/>
    </xf>
    <xf numFmtId="0" fontId="21" fillId="9" borderId="1" xfId="0" applyFont="1" applyFill="1" applyBorder="1" applyAlignment="1">
      <alignment horizontal="center"/>
    </xf>
    <xf numFmtId="0" fontId="3" fillId="7" borderId="24" xfId="0" applyFont="1" applyFill="1" applyBorder="1"/>
    <xf numFmtId="0" fontId="3" fillId="7" borderId="25" xfId="0" applyFont="1" applyFill="1" applyBorder="1"/>
    <xf numFmtId="0" fontId="2" fillId="9" borderId="1" xfId="0" applyFont="1" applyFill="1" applyBorder="1" applyAlignment="1">
      <alignment horizontal="left"/>
    </xf>
    <xf numFmtId="0" fontId="22" fillId="7" borderId="1" xfId="0" applyFont="1" applyFill="1" applyBorder="1" applyAlignment="1">
      <alignment horizontal="center"/>
    </xf>
    <xf numFmtId="0" fontId="0" fillId="7" borderId="1" xfId="0" applyNumberFormat="1" applyFill="1" applyBorder="1" applyAlignment="1">
      <alignment horizontal="center"/>
    </xf>
    <xf numFmtId="0" fontId="23" fillId="10" borderId="1" xfId="0" applyFont="1" applyFill="1" applyBorder="1" applyAlignment="1">
      <alignment horizontal="center" vertical="center"/>
    </xf>
    <xf numFmtId="0" fontId="20" fillId="10" borderId="1" xfId="0" applyFont="1" applyFill="1" applyBorder="1" applyAlignment="1">
      <alignment horizontal="center" vertical="center"/>
    </xf>
    <xf numFmtId="44" fontId="20" fillId="10" borderId="1" xfId="0" applyNumberFormat="1" applyFont="1" applyFill="1" applyBorder="1" applyAlignment="1">
      <alignment horizontal="center" vertical="center"/>
    </xf>
    <xf numFmtId="0" fontId="20" fillId="10" borderId="1" xfId="0" applyNumberFormat="1" applyFont="1" applyFill="1" applyBorder="1" applyAlignment="1">
      <alignment horizontal="center" vertical="center"/>
    </xf>
    <xf numFmtId="0" fontId="8" fillId="7" borderId="0" xfId="0" applyFont="1" applyFill="1"/>
    <xf numFmtId="0" fontId="2" fillId="10" borderId="2" xfId="0" applyFont="1" applyFill="1" applyBorder="1" applyAlignment="1">
      <alignment horizontal="center"/>
    </xf>
    <xf numFmtId="0" fontId="2" fillId="10" borderId="2" xfId="0" applyFont="1" applyFill="1" applyBorder="1" applyAlignment="1">
      <alignment horizontal="left"/>
    </xf>
    <xf numFmtId="0" fontId="8" fillId="10"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1" xfId="0" applyFont="1" applyFill="1" applyBorder="1" applyAlignment="1">
      <alignment horizontal="center" vertical="center"/>
    </xf>
    <xf numFmtId="0" fontId="24" fillId="10" borderId="1" xfId="0" applyFont="1" applyFill="1" applyBorder="1" applyAlignment="1">
      <alignment horizontal="center" vertical="center"/>
    </xf>
    <xf numFmtId="0" fontId="25" fillId="10" borderId="1" xfId="0" applyFont="1" applyFill="1" applyBorder="1" applyAlignment="1">
      <alignment horizontal="left"/>
    </xf>
    <xf numFmtId="44" fontId="26" fillId="10" borderId="1" xfId="0" applyNumberFormat="1" applyFont="1" applyFill="1" applyBorder="1" applyAlignment="1">
      <alignment horizontal="center"/>
    </xf>
    <xf numFmtId="0" fontId="26" fillId="10" borderId="1" xfId="0" applyNumberFormat="1" applyFont="1" applyFill="1" applyBorder="1" applyAlignment="1">
      <alignment horizontal="center"/>
    </xf>
    <xf numFmtId="44" fontId="26" fillId="10" borderId="1" xfId="0" applyNumberFormat="1" applyFont="1" applyFill="1" applyBorder="1"/>
    <xf numFmtId="0" fontId="22" fillId="7" borderId="7" xfId="0" applyFont="1" applyFill="1" applyBorder="1" applyAlignment="1">
      <alignment horizontal="center"/>
    </xf>
    <xf numFmtId="0" fontId="22" fillId="7" borderId="10" xfId="0" applyFont="1" applyFill="1" applyBorder="1" applyAlignment="1">
      <alignment horizontal="center"/>
    </xf>
    <xf numFmtId="0" fontId="16" fillId="10" borderId="1" xfId="0" applyFont="1" applyFill="1" applyBorder="1" applyAlignment="1">
      <alignment horizontal="center"/>
    </xf>
    <xf numFmtId="0" fontId="26" fillId="10" borderId="1" xfId="0" applyFont="1" applyFill="1" applyBorder="1" applyAlignment="1">
      <alignment horizontal="center" wrapText="1"/>
    </xf>
    <xf numFmtId="0" fontId="11" fillId="7" borderId="1" xfId="0" applyFont="1" applyFill="1" applyBorder="1" applyAlignment="1">
      <alignment horizontal="center"/>
    </xf>
    <xf numFmtId="0" fontId="22" fillId="3" borderId="2" xfId="0" applyFont="1" applyFill="1" applyBorder="1" applyAlignment="1">
      <alignment horizontal="center"/>
    </xf>
    <xf numFmtId="0" fontId="8" fillId="10" borderId="8" xfId="0" applyFont="1" applyFill="1" applyBorder="1" applyAlignment="1">
      <alignment horizontal="center"/>
    </xf>
    <xf numFmtId="0" fontId="8" fillId="10" borderId="3" xfId="0" applyFont="1" applyFill="1" applyBorder="1" applyAlignment="1">
      <alignment horizontal="center"/>
    </xf>
    <xf numFmtId="0" fontId="8" fillId="10" borderId="4" xfId="0" applyFont="1" applyFill="1" applyBorder="1" applyAlignment="1">
      <alignment horizontal="center"/>
    </xf>
    <xf numFmtId="0" fontId="8" fillId="10" borderId="5" xfId="0" applyFont="1" applyFill="1" applyBorder="1" applyAlignment="1">
      <alignment horizontal="center"/>
    </xf>
    <xf numFmtId="0" fontId="8" fillId="10" borderId="15" xfId="0" applyFont="1" applyFill="1" applyBorder="1" applyAlignment="1">
      <alignment horizontal="center" vertical="center" wrapText="1"/>
    </xf>
    <xf numFmtId="0" fontId="8" fillId="10" borderId="16" xfId="0" applyFont="1" applyFill="1" applyBorder="1" applyAlignment="1">
      <alignment horizontal="center" vertical="center" wrapText="1"/>
    </xf>
    <xf numFmtId="44" fontId="5" fillId="7" borderId="1" xfId="0" applyNumberFormat="1" applyFont="1" applyFill="1" applyBorder="1" applyAlignment="1"/>
    <xf numFmtId="44" fontId="27" fillId="3" borderId="2" xfId="2" applyFont="1" applyFill="1" applyBorder="1" applyAlignment="1">
      <alignment horizontal="left" vertical="center"/>
    </xf>
    <xf numFmtId="0" fontId="16" fillId="10" borderId="14" xfId="0" applyFont="1" applyFill="1" applyBorder="1" applyAlignment="1">
      <alignment horizontal="center"/>
    </xf>
    <xf numFmtId="0" fontId="16" fillId="10" borderId="4" xfId="0" applyFont="1" applyFill="1" applyBorder="1" applyAlignment="1">
      <alignment horizontal="center"/>
    </xf>
    <xf numFmtId="0" fontId="16" fillId="10" borderId="5" xfId="0" applyFont="1" applyFill="1" applyBorder="1" applyAlignment="1">
      <alignment horizontal="center"/>
    </xf>
    <xf numFmtId="0" fontId="0" fillId="8" borderId="1" xfId="0" applyFill="1" applyBorder="1" applyAlignment="1">
      <alignment horizontal="left" indent="1"/>
    </xf>
    <xf numFmtId="0" fontId="0" fillId="8" borderId="1" xfId="0" applyNumberFormat="1" applyFill="1" applyBorder="1" applyAlignment="1">
      <alignment horizontal="center"/>
    </xf>
    <xf numFmtId="2" fontId="0" fillId="8" borderId="1" xfId="0" applyNumberFormat="1" applyFill="1" applyBorder="1" applyAlignment="1">
      <alignment horizontal="center"/>
    </xf>
    <xf numFmtId="0" fontId="8" fillId="10" borderId="1" xfId="0" applyFont="1" applyFill="1" applyBorder="1"/>
    <xf numFmtId="0" fontId="8" fillId="10" borderId="1" xfId="0" applyFont="1" applyFill="1" applyBorder="1" applyAlignment="1">
      <alignment horizontal="center" vertical="center"/>
    </xf>
    <xf numFmtId="0" fontId="0" fillId="0" borderId="1" xfId="0" applyBorder="1" applyAlignment="1">
      <alignment horizontal="left"/>
    </xf>
    <xf numFmtId="0" fontId="0" fillId="0" borderId="1" xfId="0" applyNumberFormat="1" applyBorder="1"/>
    <xf numFmtId="2" fontId="0" fillId="0" borderId="1" xfId="0" applyNumberFormat="1" applyBorder="1"/>
    <xf numFmtId="0" fontId="0" fillId="0" borderId="1" xfId="0" applyBorder="1" applyAlignment="1">
      <alignment horizontal="left" indent="1"/>
    </xf>
    <xf numFmtId="0" fontId="20" fillId="10" borderId="1" xfId="0" applyFont="1" applyFill="1" applyBorder="1"/>
    <xf numFmtId="0" fontId="8" fillId="10" borderId="1" xfId="0" applyFont="1" applyFill="1" applyBorder="1" applyAlignment="1">
      <alignment horizontal="left"/>
    </xf>
    <xf numFmtId="0" fontId="8" fillId="10" borderId="1" xfId="0" applyNumberFormat="1" applyFont="1" applyFill="1" applyBorder="1"/>
    <xf numFmtId="2" fontId="8" fillId="10" borderId="1" xfId="0" applyNumberFormat="1" applyFont="1" applyFill="1" applyBorder="1"/>
    <xf numFmtId="0" fontId="2" fillId="10" borderId="21" xfId="0" applyFont="1" applyFill="1" applyBorder="1" applyAlignment="1">
      <alignment horizontal="center"/>
    </xf>
    <xf numFmtId="0" fontId="2" fillId="10" borderId="1" xfId="0" applyFont="1" applyFill="1" applyBorder="1" applyAlignment="1">
      <alignment horizontal="center"/>
    </xf>
    <xf numFmtId="0" fontId="20" fillId="7" borderId="0" xfId="0" applyFont="1" applyFill="1" applyBorder="1"/>
    <xf numFmtId="9" fontId="26" fillId="7" borderId="0" xfId="1" applyFont="1" applyFill="1" applyBorder="1" applyAlignment="1">
      <alignment horizontal="center"/>
    </xf>
    <xf numFmtId="0" fontId="2" fillId="7" borderId="0" xfId="0" applyFont="1" applyFill="1" applyBorder="1" applyAlignment="1">
      <alignment horizontal="center"/>
    </xf>
    <xf numFmtId="9" fontId="30" fillId="2" borderId="1" xfId="1" applyFont="1" applyFill="1" applyBorder="1" applyAlignment="1">
      <alignment horizontal="center"/>
    </xf>
    <xf numFmtId="44" fontId="5" fillId="7" borderId="1" xfId="2" applyFont="1" applyFill="1" applyBorder="1" applyAlignment="1">
      <alignment horizontal="center" wrapText="1"/>
    </xf>
    <xf numFmtId="0" fontId="0" fillId="3" borderId="15" xfId="0" applyNumberFormat="1" applyFill="1" applyBorder="1" applyAlignment="1">
      <alignment horizontal="center"/>
    </xf>
    <xf numFmtId="44" fontId="0" fillId="3" borderId="16" xfId="0" applyNumberFormat="1" applyFill="1" applyBorder="1"/>
    <xf numFmtId="0" fontId="0" fillId="3" borderId="15" xfId="0" applyNumberFormat="1" applyFill="1" applyBorder="1" applyAlignment="1">
      <alignment horizontal="left"/>
    </xf>
    <xf numFmtId="0" fontId="0" fillId="2" borderId="14" xfId="0" applyFill="1" applyBorder="1" applyAlignment="1">
      <alignment horizontal="left" indent="1"/>
    </xf>
    <xf numFmtId="0" fontId="0" fillId="2" borderId="14" xfId="0" applyFill="1" applyBorder="1" applyAlignment="1">
      <alignment horizontal="left" indent="2"/>
    </xf>
    <xf numFmtId="0" fontId="2" fillId="10" borderId="1" xfId="0" applyFont="1" applyFill="1" applyBorder="1" applyAlignment="1">
      <alignment horizontal="center"/>
    </xf>
    <xf numFmtId="0" fontId="0" fillId="8" borderId="12" xfId="0" applyNumberFormat="1" applyFill="1" applyBorder="1" applyAlignment="1">
      <alignment horizontal="center"/>
    </xf>
    <xf numFmtId="2" fontId="0" fillId="8" borderId="12" xfId="0" applyNumberFormat="1" applyFill="1" applyBorder="1" applyAlignment="1">
      <alignment horizontal="center"/>
    </xf>
    <xf numFmtId="0" fontId="0" fillId="10" borderId="12" xfId="0" applyFill="1" applyBorder="1" applyAlignment="1">
      <alignment horizontal="center"/>
    </xf>
    <xf numFmtId="0" fontId="5" fillId="10" borderId="12" xfId="0" applyFont="1" applyFill="1" applyBorder="1" applyAlignment="1">
      <alignment horizontal="center"/>
    </xf>
    <xf numFmtId="0" fontId="0" fillId="10" borderId="12" xfId="0" applyFill="1" applyBorder="1" applyAlignment="1">
      <alignment horizontal="right"/>
    </xf>
    <xf numFmtId="0" fontId="0" fillId="10" borderId="12" xfId="0" applyFill="1" applyBorder="1"/>
    <xf numFmtId="0" fontId="0" fillId="8" borderId="12" xfId="0" applyFill="1" applyBorder="1" applyAlignment="1">
      <alignment horizontal="left" indent="1"/>
    </xf>
    <xf numFmtId="0" fontId="7" fillId="10" borderId="12" xfId="0" applyFont="1" applyFill="1" applyBorder="1"/>
    <xf numFmtId="0" fontId="0" fillId="8" borderId="13" xfId="0" applyNumberFormat="1" applyFill="1" applyBorder="1" applyAlignment="1">
      <alignment horizontal="center"/>
    </xf>
    <xf numFmtId="2" fontId="0" fillId="8" borderId="13" xfId="0" applyNumberFormat="1" applyFill="1" applyBorder="1" applyAlignment="1">
      <alignment horizontal="center"/>
    </xf>
    <xf numFmtId="0" fontId="8" fillId="10" borderId="13" xfId="0" applyNumberFormat="1" applyFont="1" applyFill="1" applyBorder="1" applyAlignment="1">
      <alignment horizontal="center"/>
    </xf>
    <xf numFmtId="2" fontId="8" fillId="10" borderId="13" xfId="0" applyNumberFormat="1" applyFont="1" applyFill="1" applyBorder="1" applyAlignment="1">
      <alignment horizontal="center"/>
    </xf>
    <xf numFmtId="0" fontId="8" fillId="10" borderId="13" xfId="0" applyFont="1" applyFill="1" applyBorder="1" applyAlignment="1">
      <alignment horizontal="center"/>
    </xf>
    <xf numFmtId="0" fontId="0" fillId="8" borderId="13" xfId="0" applyFill="1" applyBorder="1" applyAlignment="1">
      <alignment horizontal="left" indent="1"/>
    </xf>
    <xf numFmtId="0" fontId="5" fillId="8" borderId="12" xfId="0" applyNumberFormat="1" applyFont="1" applyFill="1" applyBorder="1" applyAlignment="1">
      <alignment horizontal="center"/>
    </xf>
    <xf numFmtId="2" fontId="5" fillId="8" borderId="12" xfId="0" applyNumberFormat="1" applyFont="1" applyFill="1" applyBorder="1" applyAlignment="1">
      <alignment horizontal="center"/>
    </xf>
    <xf numFmtId="0" fontId="5" fillId="8" borderId="12" xfId="0" applyFont="1" applyFill="1" applyBorder="1" applyAlignment="1">
      <alignment horizontal="left"/>
    </xf>
    <xf numFmtId="2" fontId="4" fillId="7" borderId="2" xfId="1" applyNumberFormat="1" applyFont="1" applyFill="1" applyBorder="1" applyAlignment="1">
      <alignment horizontal="center"/>
    </xf>
    <xf numFmtId="0" fontId="0" fillId="7" borderId="3" xfId="0" applyFill="1" applyBorder="1"/>
    <xf numFmtId="0" fontId="0" fillId="7" borderId="31" xfId="0" applyFill="1" applyBorder="1"/>
    <xf numFmtId="0" fontId="0" fillId="7" borderId="33" xfId="0" applyFill="1" applyBorder="1"/>
    <xf numFmtId="0" fontId="0" fillId="7" borderId="0" xfId="0" applyFill="1" applyAlignment="1">
      <alignment horizontal="center"/>
    </xf>
    <xf numFmtId="2" fontId="0" fillId="7" borderId="4" xfId="0" applyNumberFormat="1" applyFill="1" applyBorder="1" applyAlignment="1">
      <alignment horizontal="center"/>
    </xf>
    <xf numFmtId="2" fontId="0" fillId="7" borderId="30" xfId="0" applyNumberFormat="1" applyFill="1" applyBorder="1" applyAlignment="1">
      <alignment horizontal="center"/>
    </xf>
    <xf numFmtId="2" fontId="0" fillId="7" borderId="34" xfId="0" applyNumberFormat="1" applyFill="1" applyBorder="1" applyAlignment="1">
      <alignment horizontal="center"/>
    </xf>
    <xf numFmtId="0" fontId="0" fillId="6" borderId="0" xfId="0" applyFill="1" applyBorder="1" applyAlignment="1">
      <alignment horizontal="center"/>
    </xf>
    <xf numFmtId="0" fontId="12" fillId="6" borderId="0" xfId="0" applyFont="1" applyFill="1" applyAlignment="1">
      <alignment horizontal="center" vertical="center" wrapText="1"/>
    </xf>
    <xf numFmtId="0" fontId="13" fillId="6" borderId="0" xfId="0" applyFont="1" applyFill="1" applyAlignment="1">
      <alignment horizontal="center" vertical="center" wrapText="1"/>
    </xf>
    <xf numFmtId="0" fontId="0" fillId="6" borderId="0" xfId="0" applyFill="1" applyAlignment="1">
      <alignment horizontal="center"/>
    </xf>
    <xf numFmtId="0" fontId="19" fillId="3" borderId="2" xfId="0" applyFont="1" applyFill="1" applyBorder="1" applyAlignment="1">
      <alignment horizontal="center" vertical="center" wrapText="1"/>
    </xf>
    <xf numFmtId="0" fontId="26" fillId="10" borderId="27" xfId="0" applyFont="1" applyFill="1" applyBorder="1" applyAlignment="1">
      <alignment horizontal="center"/>
    </xf>
    <xf numFmtId="0" fontId="26" fillId="10" borderId="28" xfId="0" applyFont="1" applyFill="1" applyBorder="1" applyAlignment="1">
      <alignment horizontal="center"/>
    </xf>
    <xf numFmtId="0" fontId="26" fillId="10" borderId="26" xfId="0" applyFont="1" applyFill="1" applyBorder="1" applyAlignment="1">
      <alignment horizontal="center"/>
    </xf>
    <xf numFmtId="0" fontId="9" fillId="7" borderId="11"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10" borderId="13" xfId="0" applyFont="1" applyFill="1" applyBorder="1" applyAlignment="1">
      <alignment horizontal="center" vertical="center" wrapText="1"/>
    </xf>
    <xf numFmtId="44" fontId="20" fillId="10" borderId="12" xfId="0" applyNumberFormat="1" applyFont="1" applyFill="1" applyBorder="1" applyAlignment="1">
      <alignment horizontal="center" vertical="center" wrapText="1"/>
    </xf>
    <xf numFmtId="44" fontId="20" fillId="10" borderId="13" xfId="0" applyNumberFormat="1" applyFont="1" applyFill="1" applyBorder="1" applyAlignment="1">
      <alignment horizontal="center"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center"/>
    </xf>
    <xf numFmtId="0" fontId="2" fillId="10" borderId="12" xfId="0" applyFont="1" applyFill="1" applyBorder="1" applyAlignment="1">
      <alignment horizontal="center"/>
    </xf>
    <xf numFmtId="0" fontId="19" fillId="7" borderId="29"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2" fillId="10" borderId="20" xfId="0" applyFont="1" applyFill="1" applyBorder="1" applyAlignment="1">
      <alignment horizontal="center"/>
    </xf>
    <xf numFmtId="0" fontId="2" fillId="10" borderId="21" xfId="0" applyFont="1" applyFill="1" applyBorder="1" applyAlignment="1">
      <alignment horizontal="center"/>
    </xf>
    <xf numFmtId="9" fontId="30" fillId="2" borderId="27" xfId="1" applyFont="1" applyFill="1" applyBorder="1" applyAlignment="1">
      <alignment horizontal="center"/>
    </xf>
    <xf numFmtId="9" fontId="30" fillId="2" borderId="26" xfId="1" applyFont="1" applyFill="1" applyBorder="1" applyAlignment="1">
      <alignment horizontal="center"/>
    </xf>
    <xf numFmtId="0" fontId="11" fillId="2" borderId="1" xfId="0" applyFont="1" applyFill="1" applyBorder="1" applyAlignment="1">
      <alignment horizontal="center"/>
    </xf>
    <xf numFmtId="44" fontId="0" fillId="7" borderId="5" xfId="2" applyFont="1" applyFill="1" applyBorder="1" applyAlignment="1">
      <alignment horizontal="center"/>
    </xf>
    <xf numFmtId="44" fontId="0" fillId="7" borderId="32" xfId="2" applyFont="1" applyFill="1" applyBorder="1" applyAlignment="1">
      <alignment horizontal="center"/>
    </xf>
    <xf numFmtId="44" fontId="0" fillId="7" borderId="35" xfId="2" applyFont="1" applyFill="1" applyBorder="1" applyAlignment="1">
      <alignment horizontal="center"/>
    </xf>
    <xf numFmtId="0" fontId="32" fillId="11" borderId="12" xfId="0" applyFont="1" applyFill="1" applyBorder="1" applyAlignment="1">
      <alignment horizontal="center" vertical="center" textRotation="90" wrapText="1"/>
    </xf>
    <xf numFmtId="0" fontId="32" fillId="11" borderId="13" xfId="0" applyFont="1" applyFill="1" applyBorder="1" applyAlignment="1">
      <alignment horizontal="center" vertical="center" textRotation="90" wrapText="1"/>
    </xf>
    <xf numFmtId="0" fontId="34" fillId="11" borderId="36" xfId="0" applyFont="1" applyFill="1" applyBorder="1" applyAlignment="1">
      <alignment horizontal="center" vertical="center"/>
    </xf>
    <xf numFmtId="0" fontId="34" fillId="11" borderId="1" xfId="0" applyFont="1" applyFill="1" applyBorder="1" applyAlignment="1">
      <alignment horizontal="center" vertical="center"/>
    </xf>
    <xf numFmtId="0" fontId="31" fillId="11" borderId="26" xfId="0" applyFont="1" applyFill="1" applyBorder="1" applyAlignment="1">
      <alignment horizontal="center" vertical="center" wrapText="1"/>
    </xf>
    <xf numFmtId="0" fontId="31" fillId="11" borderId="37" xfId="0" applyFont="1" applyFill="1" applyBorder="1" applyAlignment="1">
      <alignment horizontal="center" vertical="center" wrapText="1"/>
    </xf>
    <xf numFmtId="0" fontId="33" fillId="11" borderId="26" xfId="0" applyFont="1" applyFill="1" applyBorder="1" applyAlignment="1">
      <alignment horizontal="center" vertical="center" wrapText="1"/>
    </xf>
    <xf numFmtId="0" fontId="33" fillId="11" borderId="38" xfId="0" applyFont="1" applyFill="1" applyBorder="1" applyAlignment="1">
      <alignment horizontal="center" vertical="center" wrapText="1"/>
    </xf>
    <xf numFmtId="0" fontId="33" fillId="11" borderId="37" xfId="0" applyFont="1" applyFill="1" applyBorder="1" applyAlignment="1">
      <alignment horizontal="center" vertical="center" wrapText="1"/>
    </xf>
    <xf numFmtId="0" fontId="32" fillId="11" borderId="29" xfId="0" applyFont="1" applyFill="1" applyBorder="1" applyAlignment="1">
      <alignment horizontal="center" vertical="center" textRotation="90" wrapText="1"/>
    </xf>
    <xf numFmtId="0" fontId="31" fillId="11" borderId="1"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29" fillId="12" borderId="2" xfId="0" applyFont="1" applyFill="1" applyBorder="1" applyAlignment="1">
      <alignment horizontal="center" vertical="center" wrapText="1"/>
    </xf>
    <xf numFmtId="0" fontId="28" fillId="12" borderId="20" xfId="0" applyFont="1" applyFill="1" applyBorder="1" applyAlignment="1">
      <alignment horizontal="center" vertical="center"/>
    </xf>
    <xf numFmtId="0" fontId="28" fillId="12" borderId="21" xfId="0" applyFont="1" applyFill="1" applyBorder="1" applyAlignment="1">
      <alignment horizontal="center" vertical="center"/>
    </xf>
    <xf numFmtId="0" fontId="28" fillId="12" borderId="22" xfId="0" applyFont="1" applyFill="1" applyBorder="1" applyAlignment="1">
      <alignment horizontal="center" vertical="center"/>
    </xf>
    <xf numFmtId="0" fontId="0" fillId="12" borderId="23" xfId="0" applyFont="1" applyFill="1" applyBorder="1" applyAlignment="1">
      <alignment horizontal="center"/>
    </xf>
    <xf numFmtId="0" fontId="35" fillId="11" borderId="26" xfId="3" applyFill="1" applyBorder="1" applyAlignment="1" applyProtection="1">
      <alignment horizontal="center" vertical="center" wrapText="1"/>
    </xf>
    <xf numFmtId="0" fontId="35" fillId="11" borderId="37" xfId="3" applyFill="1" applyBorder="1" applyAlignment="1" applyProtection="1">
      <alignment horizontal="center" vertical="center" wrapText="1"/>
    </xf>
    <xf numFmtId="0" fontId="32" fillId="11" borderId="39" xfId="0" applyFont="1" applyFill="1" applyBorder="1" applyAlignment="1">
      <alignment horizontal="center" vertical="center" textRotation="90" wrapText="1"/>
    </xf>
    <xf numFmtId="0" fontId="32" fillId="11" borderId="0" xfId="0" applyFont="1" applyFill="1" applyBorder="1" applyAlignment="1">
      <alignment horizontal="center" vertical="center" textRotation="90" wrapText="1"/>
    </xf>
    <xf numFmtId="0" fontId="33" fillId="11" borderId="27" xfId="0" applyFont="1" applyFill="1" applyBorder="1" applyAlignment="1">
      <alignment horizontal="center" vertical="center" wrapText="1"/>
    </xf>
    <xf numFmtId="0" fontId="33" fillId="11" borderId="26" xfId="0" applyFont="1" applyFill="1" applyBorder="1" applyAlignment="1">
      <alignment horizontal="center" vertical="center" wrapText="1"/>
    </xf>
    <xf numFmtId="0" fontId="35" fillId="11" borderId="38" xfId="3" applyFill="1" applyBorder="1" applyAlignment="1" applyProtection="1">
      <alignment horizontal="center" vertical="center" wrapText="1"/>
    </xf>
  </cellXfs>
  <cellStyles count="4">
    <cellStyle name="Hipervínculo" xfId="3" builtinId="8"/>
    <cellStyle name="Moneda" xfId="2" builtinId="4"/>
    <cellStyle name="Normal" xfId="0" builtinId="0"/>
    <cellStyle name="Porcentual" xfId="1" builtinId="5"/>
  </cellStyles>
  <dxfs count="340">
    <dxf>
      <numFmt numFmtId="165" formatCode="0.0000"/>
    </dxf>
    <dxf>
      <numFmt numFmtId="165" formatCode="0.0000"/>
    </dxf>
    <dxf>
      <alignment horizontal="center" readingOrder="0"/>
    </dxf>
    <dxf>
      <alignment horizontal="center" readingOrder="0"/>
    </dxf>
    <dxf>
      <alignment horizontal="center" readingOrder="0"/>
    </dxf>
    <dxf>
      <alignment horizontal="center" readingOrder="0"/>
    </dxf>
    <dxf>
      <alignment horizontal="center" readingOrder="0"/>
    </dxf>
    <dxf>
      <numFmt numFmtId="2" formatCode="0.00"/>
    </dxf>
    <dxf>
      <font>
        <b/>
        <sz val="12"/>
        <color theme="0"/>
      </font>
      <fill>
        <patternFill patternType="solid">
          <fgColor indexed="64"/>
          <bgColor theme="4" tint="-0.249977111117893"/>
        </patternFill>
      </fill>
    </dxf>
    <dxf>
      <font>
        <b/>
        <sz val="12"/>
        <color theme="0"/>
      </font>
      <fill>
        <patternFill patternType="solid">
          <fgColor indexed="64"/>
          <bgColor theme="4" tint="-0.249977111117893"/>
        </patternFill>
      </fill>
    </dxf>
    <dxf>
      <font>
        <b/>
        <sz val="12"/>
        <color theme="0"/>
      </font>
      <fill>
        <patternFill patternType="solid">
          <fgColor indexed="64"/>
          <bgColor theme="4" tint="-0.249977111117893"/>
        </patternFill>
      </fill>
    </dxf>
    <dxf>
      <font>
        <b/>
        <sz val="12"/>
        <color theme="0"/>
      </font>
      <fill>
        <patternFill patternType="solid">
          <fgColor indexed="64"/>
          <bgColor theme="4" tint="-0.249977111117893"/>
        </patternFill>
      </fill>
    </dxf>
    <dxf>
      <font>
        <b/>
        <sz val="12"/>
        <color theme="0"/>
      </font>
      <fill>
        <patternFill patternType="solid">
          <fgColor indexed="64"/>
          <bgColor theme="4" tint="-0.249977111117893"/>
        </patternFill>
      </fill>
    </dxf>
    <dxf>
      <border>
        <left style="medium">
          <color indexed="64"/>
        </left>
        <right style="medium">
          <color indexed="64"/>
        </right>
        <top style="medium">
          <color indexed="64"/>
        </top>
        <bottom style="medium">
          <color indexed="64"/>
        </bottom>
        <vertical style="medium">
          <color indexed="64"/>
        </vertical>
        <horizontal style="medium">
          <color indexed="64"/>
        </horizontal>
      </border>
    </dxf>
    <dxf>
      <fill>
        <patternFill patternType="solid">
          <fgColor indexed="64"/>
          <bgColor theme="3" tint="0.59999389629810485"/>
        </patternFill>
      </fill>
      <alignment horizontal="general" vertical="bottom" textRotation="0" wrapText="0" indent="0" relativeIndent="0" justifyLastLine="0" shrinkToFit="0" readingOrder="0"/>
    </dxf>
    <dxf>
      <fill>
        <patternFill patternType="solid">
          <fgColor indexed="64"/>
          <bgColor theme="3" tint="0.59999389629810485"/>
        </patternFill>
      </fill>
      <alignment horizontal="general" vertical="bottom" textRotation="0" wrapText="0" indent="0" relativeIndent="0" justifyLastLine="0" shrinkToFit="0" readingOrder="0"/>
    </dxf>
    <dxf>
      <border>
        <left style="medium">
          <color auto="1"/>
        </left>
        <right style="medium">
          <color auto="1"/>
        </right>
        <bottom style="medium">
          <color auto="1"/>
        </bottom>
        <vertical style="thin">
          <color auto="1"/>
        </vertical>
        <horizontal style="thin">
          <color auto="1"/>
        </horizontal>
      </border>
    </dxf>
    <dxf>
      <border>
        <left style="medium">
          <color auto="1"/>
        </left>
        <right style="medium">
          <color auto="1"/>
        </right>
        <bottom style="medium">
          <color auto="1"/>
        </bottom>
        <vertical style="thin">
          <color auto="1"/>
        </vertical>
        <horizontal style="thin">
          <color auto="1"/>
        </horizontal>
      </border>
    </dxf>
    <dxf>
      <numFmt numFmtId="2" formatCode="0.00"/>
    </dxf>
    <dxf>
      <alignment horizontal="center" readingOrder="0"/>
    </dxf>
    <dxf>
      <border>
        <right style="medium">
          <color auto="1"/>
        </right>
        <bottom style="medium">
          <color auto="1"/>
        </bottom>
        <horizontal/>
      </border>
    </dxf>
    <dxf>
      <border>
        <horizontal style="thin">
          <color auto="1"/>
        </horizontal>
      </border>
    </dxf>
    <dxf>
      <font>
        <color theme="0"/>
      </font>
    </dxf>
    <dxf>
      <font>
        <color theme="0"/>
      </font>
    </dxf>
    <dxf>
      <fill>
        <patternFill patternType="solid">
          <bgColor theme="4" tint="-0.249977111117893"/>
        </patternFill>
      </fill>
    </dxf>
    <dxf>
      <fill>
        <patternFill patternType="solid">
          <bgColor theme="4" tint="-0.249977111117893"/>
        </patternFill>
      </fill>
    </dxf>
    <dxf>
      <border>
        <left style="medium">
          <color auto="1"/>
        </left>
        <right style="medium">
          <color auto="1"/>
        </right>
        <top style="medium">
          <color auto="1"/>
        </top>
        <bottom style="medium">
          <color auto="1"/>
        </bottom>
        <vertical style="medium">
          <color auto="1"/>
        </vertical>
        <horizontal style="medium">
          <color auto="1"/>
        </horizontal>
      </border>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vertical="center" readingOrder="0"/>
    </dxf>
    <dxf>
      <alignment horizontal="center" readingOrder="0"/>
    </dxf>
    <dxf>
      <font>
        <color theme="0"/>
      </font>
    </dxf>
    <dxf>
      <font>
        <color theme="0"/>
      </font>
    </dxf>
    <dxf>
      <font>
        <color theme="0"/>
      </font>
    </dxf>
    <dxf>
      <font>
        <color theme="0"/>
      </font>
    </dxf>
    <dxf>
      <font>
        <color theme="0"/>
      </font>
    </dxf>
    <dxf>
      <fill>
        <patternFill patternType="solid">
          <bgColor theme="4" tint="-0.249977111117893"/>
        </patternFill>
      </fill>
    </dxf>
    <dxf>
      <fill>
        <patternFill patternType="solid">
          <bgColor theme="4" tint="-0.249977111117893"/>
        </patternFill>
      </fill>
    </dxf>
    <dxf>
      <fill>
        <patternFill patternType="solid">
          <bgColor theme="4" tint="-0.249977111117893"/>
        </patternFill>
      </fill>
    </dxf>
    <dxf>
      <fill>
        <patternFill patternType="solid">
          <bgColor theme="4" tint="-0.249977111117893"/>
        </patternFill>
      </fill>
    </dxf>
    <dxf>
      <fill>
        <patternFill patternType="solid">
          <bgColor theme="4" tint="-0.249977111117893"/>
        </patternFill>
      </fill>
    </dxf>
    <dxf>
      <font>
        <sz val="12"/>
      </font>
    </dxf>
    <dxf>
      <font>
        <sz val="12"/>
      </font>
    </dxf>
    <dxf>
      <border>
        <left style="medium">
          <color auto="1"/>
        </left>
        <right style="medium">
          <color auto="1"/>
        </right>
        <bottom style="medium">
          <color auto="1"/>
        </bottom>
        <vertical style="medium">
          <color auto="1"/>
        </vertical>
        <horizontal style="medium">
          <color auto="1"/>
        </horizontal>
      </border>
    </dxf>
    <dxf>
      <border>
        <left style="medium">
          <color auto="1"/>
        </left>
        <right style="medium">
          <color auto="1"/>
        </right>
        <bottom style="medium">
          <color auto="1"/>
        </bottom>
        <vertical style="medium">
          <color auto="1"/>
        </vertical>
        <horizontal style="medium">
          <color auto="1"/>
        </horizontal>
      </border>
    </dxf>
    <dxf>
      <border>
        <left style="medium">
          <color auto="1"/>
        </left>
        <right style="medium">
          <color auto="1"/>
        </right>
        <bottom style="medium">
          <color auto="1"/>
        </bottom>
        <vertical style="medium">
          <color auto="1"/>
        </vertical>
        <horizontal style="medium">
          <color auto="1"/>
        </horizontal>
      </border>
    </dxf>
    <dxf>
      <border>
        <left style="medium">
          <color auto="1"/>
        </left>
        <right style="medium">
          <color auto="1"/>
        </right>
        <bottom style="medium">
          <color auto="1"/>
        </bottom>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ont>
        <color theme="0"/>
      </font>
    </dxf>
    <dxf>
      <font>
        <color theme="0"/>
      </font>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2" tint="-0.249977111117893"/>
        </patternFill>
      </fill>
    </dxf>
    <dxf>
      <fill>
        <patternFill patternType="solid">
          <bgColor theme="1"/>
        </patternFill>
      </fill>
    </dxf>
    <dxf>
      <font>
        <sz val="12"/>
      </font>
    </dxf>
    <dxf>
      <alignment horizontal="center" readingOrder="0"/>
    </dxf>
    <dxf>
      <alignment horizontal="center" readingOrder="0"/>
    </dxf>
    <dxf>
      <numFmt numFmtId="2" formatCode="0.00"/>
    </dxf>
    <dxf>
      <alignment horizontal="center" readingOrder="0"/>
    </dxf>
    <dxf>
      <alignment horizontal="center" readingOrder="0"/>
    </dxf>
    <dxf>
      <font>
        <sz val="10"/>
      </font>
    </dxf>
    <dxf>
      <font>
        <b val="0"/>
      </font>
    </dxf>
    <dxf>
      <font>
        <sz val="10"/>
      </font>
    </dxf>
    <dxf>
      <alignment horizontal="right" readingOrder="0"/>
    </dxf>
    <dxf>
      <font>
        <b/>
      </font>
    </dxf>
    <dxf>
      <font>
        <b/>
      </font>
    </dxf>
    <dxf>
      <fill>
        <patternFill>
          <bgColor theme="0"/>
        </patternFill>
      </fill>
    </dxf>
    <dxf>
      <fill>
        <patternFill>
          <bgColor theme="0"/>
        </patternFill>
      </fill>
    </dxf>
    <dxf>
      <font>
        <color theme="0"/>
      </font>
    </dxf>
    <dxf>
      <fill>
        <patternFill>
          <bgColor theme="4" tint="-0.249977111117893"/>
        </patternFill>
      </fill>
    </dxf>
    <dxf>
      <font>
        <color theme="0"/>
      </font>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alignment horizontal="left" readingOrder="0"/>
    </dxf>
    <dxf>
      <alignment horizontal="left" readingOrder="0"/>
    </dxf>
    <dxf>
      <alignment horizontal="left" readingOrder="0"/>
    </dxf>
    <dxf>
      <numFmt numFmtId="34" formatCode="_(&quot;$&quot;\ * #,##0.00_);_(&quot;$&quot;\ * \(#,##0.00\);_(&quot;$&quot;\ * &quot;-&quot;??_);_(@_)"/>
    </dxf>
    <dxf>
      <border>
        <left style="medium">
          <color auto="1"/>
        </left>
        <right style="medium">
          <color auto="1"/>
        </right>
        <top style="medium">
          <color auto="1"/>
        </top>
        <bottom style="medium">
          <color auto="1"/>
        </bottom>
        <vertical style="thin">
          <color auto="1"/>
        </vertical>
        <horizontal style="thin">
          <color auto="1"/>
        </horizontal>
      </border>
    </dxf>
    <dxf>
      <font>
        <color theme="0"/>
      </font>
    </dxf>
    <dxf>
      <font>
        <color theme="0"/>
      </font>
    </dxf>
    <dxf>
      <font>
        <color theme="0"/>
      </font>
    </dxf>
    <dxf>
      <font>
        <color theme="0"/>
      </font>
    </dxf>
    <dxf>
      <font>
        <color theme="0"/>
      </font>
    </dxf>
    <dxf>
      <fill>
        <patternFill>
          <bgColor theme="8" tint="-0.249977111117893"/>
        </patternFill>
      </fill>
    </dxf>
    <dxf>
      <fill>
        <patternFill>
          <bgColor theme="8" tint="-0.249977111117893"/>
        </patternFill>
      </fill>
    </dxf>
    <dxf>
      <fill>
        <patternFill>
          <bgColor theme="8" tint="-0.249977111117893"/>
        </patternFill>
      </fill>
    </dxf>
    <dxf>
      <fill>
        <patternFill>
          <bgColor theme="8" tint="-0.249977111117893"/>
        </patternFill>
      </fill>
    </dxf>
    <dxf>
      <fill>
        <patternFill>
          <bgColor theme="8" tint="-0.249977111117893"/>
        </patternFill>
      </fill>
    </dxf>
    <dxf>
      <font>
        <color theme="0"/>
      </font>
    </dxf>
    <dxf>
      <fill>
        <patternFill>
          <bgColor theme="8" tint="-0.249977111117893"/>
        </patternFill>
      </fill>
    </dxf>
    <dxf>
      <fill>
        <patternFill>
          <bgColor theme="0"/>
        </patternFill>
      </fill>
    </dxf>
    <dxf>
      <fill>
        <patternFill>
          <bgColor theme="4" tint="0.39997558519241921"/>
        </patternFill>
      </fill>
    </dxf>
    <dxf>
      <alignment horizontal="right"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numFmt numFmtId="2" formatCode="0.00"/>
    </dxf>
    <dxf>
      <numFmt numFmtId="2" formatCode="0.00"/>
    </dxf>
    <dxf>
      <numFmt numFmtId="2" formatCode="0.00"/>
    </dxf>
    <dxf>
      <numFmt numFmtId="2" formatCode="0.00"/>
    </dxf>
    <dxf>
      <numFmt numFmtId="2"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4" formatCode="_(&quot;$&quot;\ * #,##0.00_);_(&quot;$&quot;\ * \(#,##0.00\);_(&quot;$&quot;\ * &quot;-&quot;??_);_(@_)"/>
    </dxf>
    <dxf>
      <numFmt numFmtId="34" formatCode="_(&quot;$&quot;\ * #,##0.00_);_(&quot;$&quot;\ * \(#,##0.00\);_(&quot;$&quot;\ * &quot;-&quot;??_);_(@_)"/>
    </dxf>
    <dxf>
      <numFmt numFmtId="34" formatCode="_(&quot;$&quot;\ * #,##0.00_);_(&quot;$&quot;\ * \(#,##0.00\);_(&quot;$&quot;\ * &quot;-&quot;??_);_(@_)"/>
    </dxf>
    <dxf>
      <numFmt numFmtId="34" formatCode="_(&quot;$&quot;\ * #,##0.00_);_(&quot;$&quot;\ * \(#,##0.00\);_(&quot;$&quot;\ * &quot;-&quot;??_);_(@_)"/>
    </dxf>
    <dxf>
      <numFmt numFmtId="34" formatCode="_(&quot;$&quot;\ * #,##0.00_);_(&quot;$&quot;\ * \(#,##0.00\);_(&quot;$&quot;\ * &quot;-&quot;??_);_(@_)"/>
    </dxf>
    <dxf>
      <numFmt numFmtId="34" formatCode="_(&quot;$&quot;\ * #,##0.00_);_(&quot;$&quot;\ * \(#,##0.00\);_(&quot;$&quot;\ * &quot;-&quot;??_);_(@_)"/>
    </dxf>
    <dxf>
      <font>
        <sz val="12"/>
      </font>
    </dxf>
    <dxf>
      <font>
        <color theme="0"/>
      </font>
    </dxf>
    <dxf>
      <font>
        <color theme="0"/>
      </font>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ont>
        <color theme="0"/>
      </font>
    </dxf>
    <dxf>
      <font>
        <color theme="0"/>
      </font>
    </dxf>
    <dxf>
      <font>
        <color theme="0"/>
      </font>
    </dxf>
    <dxf>
      <font>
        <color theme="0"/>
      </font>
    </dxf>
    <dxf>
      <font>
        <color theme="0"/>
      </font>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ont>
        <color theme="8" tint="-0.249977111117893"/>
      </font>
    </dxf>
    <dxf>
      <font>
        <color theme="5" tint="-0.499984740745262"/>
      </font>
    </dxf>
    <dxf>
      <alignment horizontal="center" readingOrder="0"/>
    </dxf>
    <dxf>
      <font>
        <b/>
      </font>
    </dxf>
    <dxf>
      <numFmt numFmtId="34" formatCode="_(&quot;$&quot;\ * #,##0.00_);_(&quot;$&quot;\ * \(#,##0.00\);_(&quot;$&quot;\ * &quot;-&quot;??_);_(@_)"/>
    </dxf>
    <dxf>
      <fill>
        <patternFill>
          <bgColor theme="3" tint="0.59999389629810485"/>
        </patternFill>
      </fill>
    </dxf>
    <dxf>
      <font>
        <color theme="8" tint="-0.249977111117893"/>
      </font>
    </dxf>
    <dxf>
      <font>
        <color theme="8" tint="-0.249977111117893"/>
      </font>
    </dxf>
    <dxf>
      <font>
        <color theme="8" tint="-0.249977111117893"/>
      </font>
    </dxf>
    <dxf>
      <font>
        <color theme="8" tint="-0.249977111117893"/>
      </font>
    </dxf>
    <dxf>
      <font>
        <color theme="8" tint="-0.249977111117893"/>
      </font>
    </dxf>
    <dxf>
      <fill>
        <patternFill>
          <bgColor theme="8" tint="0.59999389629810485"/>
        </patternFill>
      </fill>
    </dxf>
    <dxf>
      <font>
        <sz val="12"/>
      </font>
    </dxf>
    <dxf>
      <font>
        <sz val="12"/>
      </font>
    </dxf>
    <dxf>
      <numFmt numFmtId="34" formatCode="_(&quot;$&quot;\ * #,##0.00_);_(&quot;$&quot;\ * \(#,##0.00\);_(&quot;$&quot;\ * &quot;-&quot;??_);_(@_)"/>
    </dxf>
    <dxf>
      <numFmt numFmtId="34" formatCode="_(&quot;$&quot;\ * #,##0.00_);_(&quot;$&quot;\ * \(#,##0.00\);_(&quot;$&quot;\ * &quot;-&quot;??_);_(@_)"/>
    </dxf>
    <dxf>
      <font>
        <b/>
        <sz val="14"/>
        <color theme="0"/>
      </font>
      <fill>
        <patternFill patternType="solid">
          <fgColor indexed="64"/>
          <bgColor theme="9" tint="-0.249977111117893"/>
        </patternFill>
      </fill>
      <alignment horizontal="center" vertical="center" readingOrder="0"/>
    </dxf>
    <dxf>
      <font>
        <b/>
        <sz val="14"/>
        <color theme="0"/>
      </font>
      <fill>
        <patternFill patternType="solid">
          <fgColor indexed="64"/>
          <bgColor theme="9" tint="-0.249977111117893"/>
        </patternFill>
      </fill>
      <alignment horizontal="center" vertical="center" readingOrder="0"/>
    </dxf>
    <dxf>
      <font>
        <sz val="14"/>
      </font>
    </dxf>
    <dxf>
      <font>
        <sz val="14"/>
      </font>
    </dxf>
    <dxf>
      <font>
        <sz val="14"/>
      </font>
    </dxf>
    <dxf>
      <font>
        <sz val="14"/>
      </font>
    </dxf>
    <dxf>
      <font>
        <sz val="14"/>
      </font>
    </dxf>
    <dxf>
      <font>
        <b/>
        <sz val="16"/>
        <color theme="0"/>
      </font>
      <fill>
        <patternFill patternType="solid">
          <fgColor indexed="64"/>
          <bgColor theme="9" tint="-0.249977111117893"/>
        </patternFill>
      </fill>
      <alignment horizontal="center" vertical="center" readingOrder="0"/>
    </dxf>
    <dxf>
      <font>
        <b/>
        <sz val="16"/>
        <color theme="0"/>
      </font>
      <fill>
        <patternFill patternType="solid">
          <fgColor indexed="64"/>
          <bgColor theme="9" tint="-0.249977111117893"/>
        </patternFill>
      </fill>
      <alignment horizontal="center" vertical="center" readingOrder="0"/>
    </dxf>
    <dxf>
      <font>
        <b/>
        <sz val="16"/>
        <color theme="0"/>
      </font>
      <fill>
        <patternFill patternType="solid">
          <fgColor indexed="64"/>
          <bgColor theme="9" tint="-0.249977111117893"/>
        </patternFill>
      </fill>
      <alignment horizontal="center" vertical="center" readingOrder="0"/>
    </dxf>
    <dxf>
      <font>
        <b/>
        <sz val="16"/>
        <color theme="0"/>
      </font>
      <fill>
        <patternFill patternType="solid">
          <fgColor indexed="64"/>
          <bgColor theme="9" tint="-0.249977111117893"/>
        </patternFill>
      </fill>
      <alignment horizontal="center" vertical="center" readingOrder="0"/>
    </dxf>
    <dxf>
      <font>
        <b/>
        <sz val="16"/>
        <color theme="0"/>
      </font>
      <fill>
        <patternFill patternType="solid">
          <fgColor indexed="64"/>
          <bgColor theme="9" tint="-0.249977111117893"/>
        </patternFill>
      </fill>
      <alignment horizontal="center" vertical="center" readingOrder="0"/>
    </dxf>
    <dxf>
      <border>
        <left style="medium">
          <color auto="1"/>
        </left>
        <right style="medium">
          <color auto="1"/>
        </right>
        <vertical style="medium">
          <color auto="1"/>
        </vertical>
        <horizontal style="medium">
          <color auto="1"/>
        </horizontal>
      </border>
    </dxf>
    <dxf>
      <border>
        <left style="medium">
          <color auto="1"/>
        </left>
        <right style="medium">
          <color auto="1"/>
        </right>
        <vertical style="medium">
          <color auto="1"/>
        </vertical>
        <horizontal style="medium">
          <color auto="1"/>
        </horizontal>
      </border>
    </dxf>
    <dxf>
      <fill>
        <patternFill patternType="solid">
          <fgColor indexed="64"/>
          <bgColor theme="9" tint="0.39997558519241921"/>
        </patternFill>
      </fill>
      <alignment horizontal="general" vertical="bottom" textRotation="0" wrapText="0" indent="0" relativeIndent="0" justifyLastLine="0" shrinkToFit="0" readingOrder="0"/>
    </dxf>
    <dxf>
      <fill>
        <patternFill patternType="solid">
          <fgColor indexed="64"/>
          <bgColor theme="9" tint="0.39997558519241921"/>
        </patternFill>
      </fill>
      <alignment horizontal="general" vertical="bottom" textRotation="0" wrapText="0" indent="0" relativeIndent="0" justifyLastLine="0" shrinkToFit="0" readingOrder="0"/>
    </dxf>
    <dxf>
      <border>
        <left style="medium">
          <color auto="1"/>
        </left>
        <right style="medium">
          <color auto="1"/>
        </right>
        <top style="medium">
          <color auto="1"/>
        </top>
        <bottom style="medium">
          <color auto="1"/>
        </bottom>
        <vertical style="medium">
          <color auto="1"/>
        </vertical>
        <horizontal style="medium">
          <color auto="1"/>
        </horizontal>
      </border>
    </dxf>
    <dxf>
      <numFmt numFmtId="34" formatCode="_(&quot;$&quot;\ * #,##0.00_);_(&quot;$&quot;\ * \(#,##0.00\);_(&quot;$&quot;\ * &quot;-&quot;??_);_(@_)"/>
    </dxf>
    <dxf>
      <font>
        <color theme="0"/>
      </font>
    </dxf>
    <dxf>
      <fill>
        <patternFill>
          <bgColor theme="4" tint="-0.249977111117893"/>
        </patternFill>
      </fill>
    </dxf>
    <dxf>
      <font>
        <color theme="0"/>
      </font>
    </dxf>
    <dxf>
      <font>
        <color theme="0"/>
      </font>
    </dxf>
    <dxf>
      <fill>
        <patternFill>
          <bgColor theme="4" tint="-0.249977111117893"/>
        </patternFill>
      </fill>
    </dxf>
    <dxf>
      <fill>
        <patternFill>
          <bgColor theme="4" tint="-0.249977111117893"/>
        </patternFill>
      </fill>
    </dxf>
    <dxf>
      <font>
        <color theme="0"/>
      </font>
    </dxf>
    <dxf>
      <font>
        <color theme="0"/>
      </font>
    </dxf>
    <dxf>
      <font>
        <color theme="0"/>
      </font>
    </dxf>
    <dxf>
      <font>
        <color theme="0"/>
      </font>
    </dxf>
    <dxf>
      <font>
        <color theme="0"/>
      </font>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4" tint="-0.249977111117893"/>
        </patternFill>
      </fill>
    </dxf>
    <dxf>
      <font>
        <color theme="0"/>
      </font>
      <fill>
        <patternFill>
          <bgColor indexed="64"/>
        </patternFill>
      </fill>
    </dxf>
    <dxf>
      <font>
        <color theme="8" tint="-0.249977111117893"/>
      </font>
    </dxf>
    <dxf>
      <font>
        <color theme="8" tint="-0.249977111117893"/>
      </font>
    </dxf>
    <dxf>
      <font>
        <color theme="8" tint="-0.249977111117893"/>
      </font>
    </dxf>
    <dxf>
      <font>
        <color theme="8" tint="-0.249977111117893"/>
      </font>
    </dxf>
    <dxf>
      <font>
        <color theme="8" tint="-0.249977111117893"/>
      </font>
    </dxf>
    <dxf>
      <fill>
        <patternFill>
          <bgColor theme="9" tint="-0.249977111117893"/>
        </patternFill>
      </fill>
    </dxf>
    <dxf>
      <font>
        <color theme="0"/>
      </font>
    </dxf>
    <dxf>
      <fill>
        <patternFill>
          <bgColor theme="4" tint="0.39997558519241921"/>
        </patternFill>
      </fill>
    </dxf>
    <dxf>
      <fill>
        <patternFill>
          <bgColor theme="9" tint="-0.249977111117893"/>
        </patternFill>
      </fill>
    </dxf>
    <dxf>
      <font>
        <color theme="0"/>
      </font>
    </dxf>
    <dxf>
      <fill>
        <patternFill>
          <bgColor theme="4" tint="0.39997558519241921"/>
        </patternFill>
      </fill>
    </dxf>
    <dxf>
      <fill>
        <patternFill>
          <bgColor theme="9" tint="-0.249977111117893"/>
        </patternFill>
      </fill>
    </dxf>
    <dxf>
      <font>
        <color theme="0"/>
      </font>
    </dxf>
    <dxf>
      <fill>
        <patternFill>
          <bgColor theme="4" tint="0.39997558519241921"/>
        </patternFill>
      </fill>
    </dxf>
    <dxf>
      <fill>
        <patternFill>
          <bgColor theme="9" tint="-0.249977111117893"/>
        </patternFill>
      </fill>
    </dxf>
    <dxf>
      <font>
        <color theme="0"/>
      </font>
    </dxf>
    <dxf>
      <fill>
        <patternFill>
          <bgColor theme="4" tint="0.39997558519241921"/>
        </patternFill>
      </fill>
    </dxf>
    <dxf>
      <font>
        <color theme="0"/>
      </font>
      <fill>
        <patternFill>
          <bgColor indexed="64"/>
        </patternFill>
      </fill>
    </dxf>
    <dxf>
      <font>
        <color theme="0"/>
      </font>
      <fill>
        <patternFill>
          <bgColor indexed="64"/>
        </patternFill>
      </fill>
    </dxf>
    <dxf>
      <font>
        <color theme="0"/>
      </font>
      <fill>
        <patternFill>
          <bgColor indexed="64"/>
        </patternFill>
      </fill>
    </dxf>
    <dxf>
      <font>
        <color theme="0"/>
      </font>
      <fill>
        <patternFill>
          <bgColor indexed="64"/>
        </patternFill>
      </fill>
    </dxf>
    <dxf>
      <font>
        <sz val="12"/>
      </font>
    </dxf>
    <dxf>
      <font>
        <sz val="12"/>
      </font>
    </dxf>
    <dxf>
      <font>
        <sz val="12"/>
      </font>
    </dxf>
    <dxf>
      <font>
        <sz val="12"/>
      </font>
    </dxf>
    <dxf>
      <font>
        <sz val="12"/>
      </font>
    </dxf>
    <dxf>
      <font>
        <sz val="12"/>
      </font>
    </dxf>
    <dxf>
      <font>
        <sz val="12"/>
      </font>
    </dxf>
    <dxf>
      <font>
        <b val="0"/>
      </font>
    </dxf>
    <dxf>
      <font>
        <sz val="12"/>
      </font>
    </dxf>
    <dxf>
      <alignment horizontal="left" readingOrder="0"/>
    </dxf>
    <dxf>
      <alignment vertical="center" indent="0" relativeIndent="255" readingOrder="0"/>
    </dxf>
    <dxf>
      <font>
        <b val="0"/>
      </font>
    </dxf>
    <dxf>
      <font>
        <sz val="12"/>
      </font>
    </dxf>
    <dxf>
      <alignment horizontal="general" readingOrder="0"/>
    </dxf>
    <dxf>
      <alignment vertical="center" readingOrder="0"/>
    </dxf>
    <dxf>
      <font>
        <b val="0"/>
      </font>
    </dxf>
    <dxf>
      <font>
        <sz val="12"/>
      </font>
    </dxf>
    <dxf>
      <alignment horizontal="left" readingOrder="0"/>
    </dxf>
    <dxf>
      <alignment vertical="center" indent="0" relativeIndent="255" readingOrder="0"/>
    </dxf>
    <dxf>
      <alignment horizontal="left" readingOrder="0"/>
    </dxf>
    <dxf>
      <alignment vertical="center" readingOrder="0"/>
    </dxf>
    <dxf>
      <alignment wrapText="1" indent="0" relativeIndent="255" readingOrder="0"/>
    </dxf>
    <dxf>
      <font>
        <sz val="12"/>
      </font>
    </dxf>
    <dxf>
      <font>
        <sz val="12"/>
      </font>
    </dxf>
    <dxf>
      <font>
        <sz val="12"/>
      </font>
    </dxf>
    <dxf>
      <alignment vertical="center" readingOrder="0"/>
    </dxf>
    <dxf>
      <font>
        <b val="0"/>
      </font>
    </dxf>
    <dxf>
      <alignment horizontal="left" indent="1" relativeIndent="255" readingOrder="0"/>
    </dxf>
    <dxf>
      <font>
        <b val="0"/>
      </font>
    </dxf>
    <dxf>
      <font>
        <sz val="12"/>
      </font>
    </dxf>
    <dxf>
      <font>
        <sz val="16"/>
      </font>
    </dxf>
    <dxf>
      <font>
        <sz val="14"/>
      </font>
    </dxf>
    <dxf>
      <font>
        <sz val="14"/>
      </font>
    </dxf>
    <dxf>
      <alignment horizontal="general" indent="0" relativeIndent="255" readingOrder="0"/>
    </dxf>
    <dxf>
      <alignment vertical="center" readingOrder="0"/>
    </dxf>
    <dxf>
      <alignment horizontal="left" readingOrder="0"/>
    </dxf>
    <dxf>
      <alignment vertical="center" readingOrder="0"/>
    </dxf>
    <dxf>
      <alignment vertical="top" indent="0" relativeIndent="255" readingOrder="0"/>
    </dxf>
    <dxf>
      <font>
        <sz val="16"/>
      </font>
    </dxf>
    <dxf>
      <font>
        <b val="0"/>
      </font>
    </dxf>
    <dxf>
      <numFmt numFmtId="2" formatCode="0.00"/>
    </dxf>
    <dxf>
      <numFmt numFmtId="2" formatCode="0.00"/>
    </dxf>
    <dxf>
      <font>
        <sz val="12"/>
      </font>
    </dxf>
    <dxf>
      <alignment vertical="center" readingOrder="0"/>
    </dxf>
    <dxf>
      <alignment horizontal="left" indent="1" relativeIndent="255" readingOrder="0"/>
    </dxf>
    <dxf>
      <font>
        <color theme="8" tint="-0.249977111117893"/>
      </font>
    </dxf>
    <dxf>
      <font>
        <color theme="8" tint="-0.249977111117893"/>
      </font>
    </dxf>
    <dxf>
      <font>
        <color theme="8" tint="-0.249977111117893"/>
      </font>
    </dxf>
    <dxf>
      <fill>
        <patternFill>
          <bgColor theme="3" tint="0.59999389629810485"/>
        </patternFill>
      </fill>
    </dxf>
    <dxf>
      <font>
        <b/>
      </font>
    </dxf>
    <dxf>
      <alignment horizontal="center" readingOrder="0"/>
    </dxf>
    <dxf>
      <alignment horizontal="center" readingOrder="0"/>
    </dxf>
    <dxf>
      <alignment horizontal="center" readingOrder="0"/>
    </dxf>
    <dxf>
      <alignment horizontal="center" readingOrder="0"/>
    </dxf>
    <dxf>
      <font>
        <sz val="12"/>
      </font>
    </dxf>
    <dxf>
      <alignment horizontal="center" readingOrder="0"/>
    </dxf>
    <dxf>
      <font>
        <sz val="14"/>
      </font>
    </dxf>
    <dxf>
      <font>
        <color theme="0"/>
      </font>
    </dxf>
    <dxf>
      <fill>
        <patternFill>
          <bgColor theme="9" tint="-0.249977111117893"/>
        </patternFill>
      </fill>
    </dxf>
    <dxf>
      <fill>
        <patternFill>
          <bgColor theme="9" tint="-0.249977111117893"/>
        </patternFill>
      </fill>
    </dxf>
    <dxf>
      <fill>
        <patternFill>
          <bgColor theme="9" tint="-0.249977111117893"/>
        </patternFill>
      </fill>
    </dxf>
    <dxf>
      <fill>
        <patternFill>
          <bgColor theme="9" tint="0.39997558519241921"/>
        </patternFill>
      </fill>
    </dxf>
    <dxf>
      <numFmt numFmtId="34" formatCode="_(&quot;$&quot;\ * #,##0.00_);_(&quot;$&quot;\ * \(#,##0.00\);_(&quot;$&quot;\ * &quot;-&quot;??_);_(@_)"/>
    </dxf>
    <dxf>
      <numFmt numFmtId="34" formatCode="_(&quot;$&quot;\ * #,##0.00_);_(&quot;$&quot;\ * \(#,##0.00\);_(&quot;$&quot;\ * &quot;-&quot;??_);_(@_)"/>
    </dxf>
    <dxf>
      <alignment horizontal="center" readingOrder="0"/>
    </dxf>
    <dxf>
      <alignment horizontal="center" readingOrder="0"/>
    </dxf>
    <dxf>
      <font>
        <sz val="12"/>
      </font>
    </dxf>
    <dxf>
      <numFmt numFmtId="0" formatCode="General"/>
    </dxf>
    <dxf>
      <numFmt numFmtId="34" formatCode="_(&quot;$&quot;\ * #,##0.00_);_(&quot;$&quot;\ * \(#,##0.00\);_(&quot;$&quot;\ * &quot;-&quot;??_);_(@_)"/>
    </dxf>
    <dxf>
      <alignment horizontal="center" readingOrder="0"/>
    </dxf>
    <dxf>
      <fill>
        <patternFill>
          <bgColor theme="4" tint="0.39997558519241921"/>
        </patternFill>
      </fill>
    </dxf>
    <dxf>
      <fill>
        <patternFill>
          <bgColor theme="4" tint="0.39997558519241921"/>
        </patternFill>
      </fill>
    </dxf>
    <dxf>
      <font>
        <sz val="14"/>
      </font>
    </dxf>
    <dxf>
      <font>
        <sz val="14"/>
      </font>
    </dxf>
    <dxf>
      <border>
        <right style="medium">
          <color auto="1"/>
        </right>
        <top style="medium">
          <color auto="1"/>
        </top>
        <bottom style="medium">
          <color auto="1"/>
        </bottom>
      </border>
    </dxf>
    <dxf>
      <border>
        <right style="medium">
          <color auto="1"/>
        </right>
        <top style="medium">
          <color auto="1"/>
        </top>
        <bottom style="medium">
          <color auto="1"/>
        </bottom>
      </border>
    </dxf>
    <dxf>
      <font>
        <b/>
      </font>
    </dxf>
    <dxf>
      <font>
        <sz val="16"/>
      </font>
    </dxf>
    <dxf>
      <font>
        <color theme="0"/>
      </font>
      <fill>
        <patternFill patternType="solid">
          <fgColor indexed="64"/>
          <bgColor theme="4" tint="0.39997558519241921"/>
        </patternFill>
      </fill>
      <alignment horizontal="center" vertical="center" readingOrder="0"/>
    </dxf>
    <dxf>
      <font>
        <sz val="14"/>
      </font>
    </dxf>
    <dxf>
      <font>
        <b/>
      </font>
    </dxf>
    <dxf>
      <font>
        <color theme="0"/>
      </font>
    </dxf>
    <dxf>
      <font>
        <b/>
      </font>
    </dxf>
    <dxf>
      <font>
        <b/>
      </font>
    </dxf>
    <dxf>
      <font>
        <b/>
      </font>
    </dxf>
    <dxf>
      <font>
        <b/>
      </font>
    </dxf>
    <dxf>
      <font>
        <b/>
      </font>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4" tint="0.39997558519241921"/>
        </patternFill>
      </fill>
    </dxf>
    <dxf>
      <fill>
        <patternFill patternType="solid">
          <bgColor theme="0"/>
        </patternFill>
      </fill>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s>
  <tableStyles count="0" defaultTableStyle="TableStyleMedium9" defaultPivotStyle="PivotStyleLight16"/>
  <colors>
    <mruColors>
      <color rgb="FFFF33CC"/>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s>
</file>

<file path=xl/charts/chart1.xml><?xml version="1.0" encoding="utf-8"?>
<c:chartSpace xmlns:c="http://schemas.openxmlformats.org/drawingml/2006/chart" xmlns:a="http://schemas.openxmlformats.org/drawingml/2006/main" xmlns:r="http://schemas.openxmlformats.org/officeDocument/2006/relationships">
  <c:lang val="es-EC"/>
  <c:style val="42"/>
  <c:chart>
    <c:title>
      <c:tx>
        <c:rich>
          <a:bodyPr/>
          <a:lstStyle/>
          <a:p>
            <a:pPr>
              <a:defRPr/>
            </a:pPr>
            <a:r>
              <a:rPr lang="en-US"/>
              <a:t>KPI 1: Ventas Promedio </a:t>
            </a:r>
          </a:p>
        </c:rich>
      </c:tx>
      <c:layout/>
    </c:title>
    <c:plotArea>
      <c:layout/>
      <c:barChart>
        <c:barDir val="col"/>
        <c:grouping val="clustered"/>
        <c:ser>
          <c:idx val="0"/>
          <c:order val="0"/>
          <c:tx>
            <c:strRef>
              <c:f>'KPI 1'!$C$8:$C$9</c:f>
              <c:strCache>
                <c:ptCount val="1"/>
                <c:pt idx="0">
                  <c:v>Ventas Promedio </c:v>
                </c:pt>
              </c:strCache>
            </c:strRef>
          </c:tx>
          <c:spPr>
            <a:gradFill flip="none" rotWithShape="1">
              <a:gsLst>
                <a:gs pos="0">
                  <a:srgbClr val="B83D68"/>
                </a:gs>
                <a:gs pos="99000">
                  <a:srgbClr val="B83D68">
                    <a:tint val="44500"/>
                    <a:satMod val="160000"/>
                  </a:srgbClr>
                </a:gs>
                <a:gs pos="100000">
                  <a:schemeClr val="accent1">
                    <a:lumMod val="75000"/>
                  </a:schemeClr>
                </a:gs>
              </a:gsLst>
              <a:path path="rect">
                <a:fillToRect l="50000" t="50000" r="50000" b="50000"/>
              </a:path>
              <a:tileRect/>
            </a:gradFill>
          </c:spPr>
          <c:val>
            <c:numRef>
              <c:f>'KPI 1'!$F$14:$F$25</c:f>
              <c:numCache>
                <c:formatCode>_("$"\ * #,##0.00_);_("$"\ * \(#,##0.00\);_("$"\ * "-"??_);_(@_)</c:formatCode>
                <c:ptCount val="12"/>
                <c:pt idx="0">
                  <c:v>223.698125</c:v>
                </c:pt>
                <c:pt idx="1">
                  <c:v>696.4831775700934</c:v>
                </c:pt>
                <c:pt idx="2">
                  <c:v>494.57435643564361</c:v>
                </c:pt>
                <c:pt idx="3">
                  <c:v>277.33546666666666</c:v>
                </c:pt>
                <c:pt idx="4">
                  <c:v>303.51786407766991</c:v>
                </c:pt>
                <c:pt idx="5">
                  <c:v>242.77166666666668</c:v>
                </c:pt>
                <c:pt idx="6">
                  <c:v>518.91027777777776</c:v>
                </c:pt>
                <c:pt idx="7">
                  <c:v>243.32454545454547</c:v>
                </c:pt>
                <c:pt idx="8">
                  <c:v>208.33472727272726</c:v>
                </c:pt>
                <c:pt idx="9">
                  <c:v>249.63542553191488</c:v>
                </c:pt>
                <c:pt idx="10">
                  <c:v>315.26433628318586</c:v>
                </c:pt>
                <c:pt idx="11">
                  <c:v>297.71602150537632</c:v>
                </c:pt>
              </c:numCache>
            </c:numRef>
          </c:val>
        </c:ser>
        <c:gapWidth val="75"/>
        <c:overlap val="-25"/>
        <c:axId val="80044032"/>
        <c:axId val="80045568"/>
      </c:barChart>
      <c:catAx>
        <c:axId val="80044032"/>
        <c:scaling>
          <c:orientation val="minMax"/>
        </c:scaling>
        <c:axPos val="b"/>
        <c:majorTickMark val="none"/>
        <c:tickLblPos val="nextTo"/>
        <c:crossAx val="80045568"/>
        <c:crosses val="autoZero"/>
        <c:auto val="1"/>
        <c:lblAlgn val="ctr"/>
        <c:lblOffset val="100"/>
      </c:catAx>
      <c:valAx>
        <c:axId val="80045568"/>
        <c:scaling>
          <c:orientation val="minMax"/>
        </c:scaling>
        <c:axPos val="l"/>
        <c:majorGridlines/>
        <c:numFmt formatCode="_(&quot;$&quot;\ * #,##0.00_);_(&quot;$&quot;\ * \(#,##0.00\);_(&quot;$&quot;\ * &quot;-&quot;??_);_(@_)" sourceLinked="1"/>
        <c:majorTickMark val="none"/>
        <c:tickLblPos val="nextTo"/>
        <c:crossAx val="80044032"/>
        <c:crosses val="autoZero"/>
        <c:crossBetween val="between"/>
      </c:valAx>
    </c:plotArea>
    <c:legend>
      <c:legendPos val="b"/>
      <c:layout/>
      <c:txPr>
        <a:bodyPr/>
        <a:lstStyle/>
        <a:p>
          <a:pPr rtl="0">
            <a:defRPr/>
          </a:pPr>
          <a:endParaRPr lang="es-EC"/>
        </a:p>
      </c:txPr>
    </c:legend>
    <c:plotVisOnly val="1"/>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C"/>
  <c:style val="41"/>
  <c:chart>
    <c:title>
      <c:tx>
        <c:rich>
          <a:bodyPr/>
          <a:lstStyle/>
          <a:p>
            <a:pPr>
              <a:defRPr/>
            </a:pPr>
            <a:r>
              <a:rPr lang="en-US"/>
              <a:t>Número de Ventas </a:t>
            </a:r>
          </a:p>
        </c:rich>
      </c:tx>
      <c:layout/>
    </c:title>
    <c:plotArea>
      <c:layout/>
      <c:lineChart>
        <c:grouping val="stacked"/>
        <c:ser>
          <c:idx val="0"/>
          <c:order val="0"/>
          <c:tx>
            <c:strRef>
              <c:f>'KPI 1'!$E$13</c:f>
              <c:strCache>
                <c:ptCount val="1"/>
                <c:pt idx="0">
                  <c:v># Ventas</c:v>
                </c:pt>
              </c:strCache>
            </c:strRef>
          </c:tx>
          <c:spPr>
            <a:ln>
              <a:solidFill>
                <a:srgbClr val="FF33CC"/>
              </a:solidFill>
            </a:ln>
          </c:spPr>
          <c:marker>
            <c:spPr>
              <a:ln>
                <a:solidFill>
                  <a:srgbClr val="FF33CC"/>
                </a:solidFill>
              </a:ln>
            </c:spPr>
          </c:marker>
          <c:val>
            <c:numRef>
              <c:f>'KPI 1'!$E$14:$E$25</c:f>
              <c:numCache>
                <c:formatCode>General</c:formatCode>
                <c:ptCount val="12"/>
                <c:pt idx="0">
                  <c:v>128</c:v>
                </c:pt>
                <c:pt idx="1">
                  <c:v>107</c:v>
                </c:pt>
                <c:pt idx="2">
                  <c:v>101</c:v>
                </c:pt>
                <c:pt idx="3">
                  <c:v>75</c:v>
                </c:pt>
                <c:pt idx="4">
                  <c:v>103</c:v>
                </c:pt>
                <c:pt idx="5">
                  <c:v>108</c:v>
                </c:pt>
                <c:pt idx="6">
                  <c:v>90</c:v>
                </c:pt>
                <c:pt idx="7">
                  <c:v>88</c:v>
                </c:pt>
                <c:pt idx="8">
                  <c:v>110</c:v>
                </c:pt>
                <c:pt idx="9">
                  <c:v>94</c:v>
                </c:pt>
                <c:pt idx="10">
                  <c:v>113</c:v>
                </c:pt>
                <c:pt idx="11">
                  <c:v>93</c:v>
                </c:pt>
              </c:numCache>
            </c:numRef>
          </c:val>
        </c:ser>
        <c:marker val="1"/>
        <c:axId val="80055680"/>
        <c:axId val="80070144"/>
      </c:lineChart>
      <c:catAx>
        <c:axId val="80055680"/>
        <c:scaling>
          <c:orientation val="minMax"/>
        </c:scaling>
        <c:axPos val="b"/>
        <c:majorTickMark val="none"/>
        <c:tickLblPos val="nextTo"/>
        <c:crossAx val="80070144"/>
        <c:crosses val="autoZero"/>
        <c:auto val="1"/>
        <c:lblAlgn val="ctr"/>
        <c:lblOffset val="100"/>
      </c:catAx>
      <c:valAx>
        <c:axId val="80070144"/>
        <c:scaling>
          <c:orientation val="minMax"/>
        </c:scaling>
        <c:axPos val="l"/>
        <c:majorGridlines/>
        <c:title>
          <c:layout/>
        </c:title>
        <c:numFmt formatCode="General" sourceLinked="1"/>
        <c:majorTickMark val="none"/>
        <c:tickLblPos val="nextTo"/>
        <c:crossAx val="80055680"/>
        <c:crosses val="autoZero"/>
        <c:crossBetween val="between"/>
      </c:valAx>
    </c:plotArea>
    <c:legend>
      <c:legendPos val="r"/>
      <c:layout/>
    </c:legend>
    <c:plotVisOnly val="1"/>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C"/>
  <c:style val="41"/>
  <c:chart>
    <c:title/>
    <c:plotArea>
      <c:layout/>
      <c:lineChart>
        <c:grouping val="standard"/>
        <c:ser>
          <c:idx val="0"/>
          <c:order val="0"/>
          <c:tx>
            <c:strRef>
              <c:f>'KPI 1'!$D$13</c:f>
              <c:strCache>
                <c:ptCount val="1"/>
                <c:pt idx="0">
                  <c:v>Ventas ($$)</c:v>
                </c:pt>
              </c:strCache>
            </c:strRef>
          </c:tx>
          <c:spPr>
            <a:ln>
              <a:solidFill>
                <a:srgbClr val="00B0F0"/>
              </a:solidFill>
            </a:ln>
          </c:spPr>
          <c:marker>
            <c:spPr>
              <a:ln>
                <a:solidFill>
                  <a:srgbClr val="00B0F0"/>
                </a:solidFill>
              </a:ln>
            </c:spPr>
          </c:marker>
          <c:val>
            <c:numRef>
              <c:f>'KPI 1'!$D$14:$D$25</c:f>
              <c:numCache>
                <c:formatCode>_("$"\ * #,##0.00_);_("$"\ * \(#,##0.00\);_("$"\ * "-"??_);_(@_)</c:formatCode>
                <c:ptCount val="12"/>
                <c:pt idx="0">
                  <c:v>28633.360000000001</c:v>
                </c:pt>
                <c:pt idx="1">
                  <c:v>74523.7</c:v>
                </c:pt>
                <c:pt idx="2">
                  <c:v>49952.01</c:v>
                </c:pt>
                <c:pt idx="3">
                  <c:v>20800.16</c:v>
                </c:pt>
                <c:pt idx="4">
                  <c:v>31262.34</c:v>
                </c:pt>
                <c:pt idx="5">
                  <c:v>26219.34</c:v>
                </c:pt>
                <c:pt idx="6">
                  <c:v>46701.925000000003</c:v>
                </c:pt>
                <c:pt idx="7">
                  <c:v>21412.560000000001</c:v>
                </c:pt>
                <c:pt idx="8">
                  <c:v>22916.82</c:v>
                </c:pt>
                <c:pt idx="9">
                  <c:v>23465.73</c:v>
                </c:pt>
                <c:pt idx="10">
                  <c:v>35624.870000000003</c:v>
                </c:pt>
                <c:pt idx="11">
                  <c:v>27687.59</c:v>
                </c:pt>
              </c:numCache>
            </c:numRef>
          </c:val>
        </c:ser>
        <c:marker val="1"/>
        <c:axId val="80077952"/>
        <c:axId val="80079872"/>
      </c:lineChart>
      <c:catAx>
        <c:axId val="80077952"/>
        <c:scaling>
          <c:orientation val="minMax"/>
        </c:scaling>
        <c:axPos val="b"/>
        <c:tickLblPos val="nextTo"/>
        <c:crossAx val="80079872"/>
        <c:crosses val="autoZero"/>
        <c:auto val="1"/>
        <c:lblAlgn val="ctr"/>
        <c:lblOffset val="100"/>
      </c:catAx>
      <c:valAx>
        <c:axId val="80079872"/>
        <c:scaling>
          <c:orientation val="minMax"/>
        </c:scaling>
        <c:axPos val="l"/>
        <c:majorGridlines/>
        <c:numFmt formatCode="_(&quot;$&quot;\ * #,##0.00_);_(&quot;$&quot;\ * \(#,##0.00\);_(&quot;$&quot;\ * &quot;-&quot;??_);_(@_)" sourceLinked="1"/>
        <c:tickLblPos val="nextTo"/>
        <c:crossAx val="80077952"/>
        <c:crosses val="autoZero"/>
        <c:crossBetween val="between"/>
      </c:valAx>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C"/>
  <c:style val="42"/>
  <c:chart>
    <c:title>
      <c:layout/>
    </c:title>
    <c:view3D>
      <c:rotX val="75"/>
      <c:perspective val="30"/>
    </c:view3D>
    <c:plotArea>
      <c:layout/>
      <c:pie3DChart>
        <c:varyColors val="1"/>
        <c:ser>
          <c:idx val="0"/>
          <c:order val="0"/>
          <c:tx>
            <c:strRef>
              <c:f>'KPI 1'!$H$37:$M$37</c:f>
              <c:strCache>
                <c:ptCount val="1"/>
                <c:pt idx="0">
                  <c:v>KPI: Ventas Promedio por Vendedor</c:v>
                </c:pt>
              </c:strCache>
            </c:strRef>
          </c:tx>
          <c:explosion val="25"/>
          <c:dLbls>
            <c:showPercent val="1"/>
          </c:dLbls>
          <c:cat>
            <c:strRef>
              <c:f>'KPI 1'!$C$46:$C$51</c:f>
              <c:strCache>
                <c:ptCount val="6"/>
                <c:pt idx="0">
                  <c:v>Anchundia  Elsa </c:v>
                </c:pt>
                <c:pt idx="1">
                  <c:v>Oficina</c:v>
                </c:pt>
                <c:pt idx="2">
                  <c:v>Rivadeneira Luis </c:v>
                </c:pt>
                <c:pt idx="3">
                  <c:v>Vaca Carmen </c:v>
                </c:pt>
                <c:pt idx="4">
                  <c:v>Velarde  Fernando </c:v>
                </c:pt>
                <c:pt idx="5">
                  <c:v>Vera  Ana Laura</c:v>
                </c:pt>
              </c:strCache>
            </c:strRef>
          </c:cat>
          <c:val>
            <c:numRef>
              <c:f>'KPI 1'!$H$39:$M$39</c:f>
              <c:numCache>
                <c:formatCode>_("$"\ * #,##0.00_);_("$"\ * \(#,##0.00\);_("$"\ * "-"??_);_(@_)</c:formatCode>
                <c:ptCount val="6"/>
                <c:pt idx="0">
                  <c:v>158.68642089598998</c:v>
                </c:pt>
                <c:pt idx="1">
                  <c:v>47.007996031746039</c:v>
                </c:pt>
                <c:pt idx="2">
                  <c:v>562.97301318508369</c:v>
                </c:pt>
                <c:pt idx="3">
                  <c:v>178.65751713487327</c:v>
                </c:pt>
                <c:pt idx="4">
                  <c:v>811.11982859317959</c:v>
                </c:pt>
                <c:pt idx="5">
                  <c:v>262.29960589060255</c:v>
                </c:pt>
              </c:numCache>
            </c:numRef>
          </c:val>
        </c:ser>
        <c:dLbls>
          <c:showPercent val="1"/>
        </c:dLbls>
      </c:pie3DChart>
    </c:plotArea>
    <c:legend>
      <c:legendPos val="r"/>
      <c:layout/>
    </c:legend>
    <c:plotVisOnly val="1"/>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C"/>
  <c:style val="43"/>
  <c:chart>
    <c:title/>
    <c:plotArea>
      <c:layout/>
      <c:lineChart>
        <c:grouping val="standard"/>
        <c:ser>
          <c:idx val="0"/>
          <c:order val="0"/>
          <c:tx>
            <c:strRef>
              <c:f>'KPI 1'!$C$69:$C$70</c:f>
              <c:strCache>
                <c:ptCount val="1"/>
                <c:pt idx="0">
                  <c:v>Ventas Promedio por Producto</c:v>
                </c:pt>
              </c:strCache>
            </c:strRef>
          </c:tx>
          <c:dLbls>
            <c:showVal val="1"/>
          </c:dLbls>
          <c:val>
            <c:numRef>
              <c:f>'KPI 1'!$I$77:$I$81</c:f>
              <c:numCache>
                <c:formatCode>_("$"\ * #,##0.00_);_("$"\ * \(#,##0.00\);_("$"\ * "-"??_);_(@_)</c:formatCode>
                <c:ptCount val="5"/>
                <c:pt idx="0">
                  <c:v>473.14083333333338</c:v>
                </c:pt>
                <c:pt idx="1">
                  <c:v>118.02583333333331</c:v>
                </c:pt>
                <c:pt idx="2">
                  <c:v>517.98283411208172</c:v>
                </c:pt>
                <c:pt idx="3">
                  <c:v>116.36506855352906</c:v>
                </c:pt>
                <c:pt idx="4">
                  <c:v>20.443775491939508</c:v>
                </c:pt>
              </c:numCache>
            </c:numRef>
          </c:val>
        </c:ser>
        <c:dLbls>
          <c:showVal val="1"/>
        </c:dLbls>
        <c:marker val="1"/>
        <c:axId val="80114816"/>
        <c:axId val="80116352"/>
      </c:lineChart>
      <c:catAx>
        <c:axId val="80114816"/>
        <c:scaling>
          <c:orientation val="minMax"/>
        </c:scaling>
        <c:axPos val="b"/>
        <c:majorTickMark val="none"/>
        <c:tickLblPos val="nextTo"/>
        <c:crossAx val="80116352"/>
        <c:crosses val="autoZero"/>
        <c:auto val="1"/>
        <c:lblAlgn val="ctr"/>
        <c:lblOffset val="100"/>
      </c:catAx>
      <c:valAx>
        <c:axId val="80116352"/>
        <c:scaling>
          <c:orientation val="minMax"/>
        </c:scaling>
        <c:delete val="1"/>
        <c:axPos val="l"/>
        <c:numFmt formatCode="_(&quot;$&quot;\ * #,##0.00_);_(&quot;$&quot;\ * \(#,##0.00\);_(&quot;$&quot;\ * &quot;-&quot;??_);_(@_)" sourceLinked="1"/>
        <c:tickLblPos val="nextTo"/>
        <c:crossAx val="80114816"/>
        <c:crosses val="autoZero"/>
        <c:crossBetween val="between"/>
      </c:valAx>
      <c:spPr>
        <a:solidFill>
          <a:schemeClr val="dk1"/>
        </a:solidFill>
        <a:ln w="40000" cap="flat" cmpd="sng" algn="ctr">
          <a:solidFill>
            <a:schemeClr val="dk1">
              <a:shade val="50000"/>
            </a:schemeClr>
          </a:solidFill>
          <a:prstDash val="solid"/>
        </a:ln>
        <a:effectLst/>
      </c:spPr>
    </c:plotArea>
    <c:legend>
      <c:legendPos val="t"/>
    </c:legend>
    <c:plotVisOnly val="1"/>
  </c:chart>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C"/>
  <c:style val="42"/>
  <c:pivotSource>
    <c:name>[DashboardSD.xlsx]KPI 3!Tabla dinámica1</c:name>
    <c:fmtId val="5"/>
  </c:pivotSource>
  <c:chart>
    <c:title>
      <c:layout/>
    </c:title>
    <c:pivotFmts>
      <c:pivotFmt>
        <c:idx val="0"/>
        <c:marker>
          <c:symbol val="none"/>
        </c:marker>
        <c:dLbl>
          <c:idx val="0"/>
          <c:layout/>
          <c:spPr/>
          <c:txPr>
            <a:bodyPr/>
            <a:lstStyle/>
            <a:p>
              <a:pPr>
                <a:defRPr/>
              </a:pPr>
              <a:endParaRPr lang="es-EC"/>
            </a:p>
          </c:txPr>
          <c:showPercent val="1"/>
        </c:dLbl>
      </c:pivotFmt>
      <c:pivotFmt>
        <c:idx val="1"/>
      </c:pivotFmt>
      <c:pivotFmt>
        <c:idx val="2"/>
        <c:marker>
          <c:symbol val="none"/>
        </c:marker>
        <c:dLbl>
          <c:idx val="0"/>
          <c:spPr/>
          <c:txPr>
            <a:bodyPr/>
            <a:lstStyle/>
            <a:p>
              <a:pPr>
                <a:defRPr/>
              </a:pPr>
              <a:endParaRPr lang="es-EC"/>
            </a:p>
          </c:txPr>
          <c:showPercent val="1"/>
        </c:dLbl>
      </c:pivotFmt>
      <c:pivotFmt>
        <c:idx val="3"/>
      </c:pivotFmt>
      <c:pivotFmt>
        <c:idx val="4"/>
      </c:pivotFmt>
      <c:pivotFmt>
        <c:idx val="5"/>
      </c:pivotFmt>
      <c:pivotFmt>
        <c:idx val="6"/>
      </c:pivotFmt>
      <c:pivotFmt>
        <c:idx val="7"/>
      </c:pivotFmt>
    </c:pivotFmts>
    <c:view3D>
      <c:rotX val="30"/>
      <c:perspective val="30"/>
    </c:view3D>
    <c:plotArea>
      <c:layout/>
      <c:pie3DChart>
        <c:varyColors val="1"/>
        <c:ser>
          <c:idx val="0"/>
          <c:order val="0"/>
          <c:tx>
            <c:strRef>
              <c:f>'KPI 3'!$E$10:$E$11</c:f>
              <c:strCache>
                <c:ptCount val="1"/>
                <c:pt idx="0">
                  <c:v># Clientes Satisfechos</c:v>
                </c:pt>
              </c:strCache>
            </c:strRef>
          </c:tx>
          <c:dLbls>
            <c:spPr/>
            <c:txPr>
              <a:bodyPr/>
              <a:lstStyle/>
              <a:p>
                <a:pPr>
                  <a:defRPr/>
                </a:pPr>
                <a:endParaRPr lang="es-EC"/>
              </a:p>
            </c:txPr>
            <c:showPercent val="1"/>
            <c:showLeaderLines val="1"/>
          </c:dLbls>
          <c:cat>
            <c:multiLvlStrRef>
              <c:f>'KPI 3'!$D$12:$D$21</c:f>
              <c:multiLvlStrCache>
                <c:ptCount val="8"/>
                <c:lvl>
                  <c:pt idx="0">
                    <c:v>Cliente Especial</c:v>
                  </c:pt>
                  <c:pt idx="1">
                    <c:v>Clubes y Discotecas</c:v>
                  </c:pt>
                  <c:pt idx="2">
                    <c:v>Detallistas</c:v>
                  </c:pt>
                  <c:pt idx="3">
                    <c:v>Hoteles y Restaurantes</c:v>
                  </c:pt>
                  <c:pt idx="4">
                    <c:v>Industrias e Instituciones</c:v>
                  </c:pt>
                  <c:pt idx="5">
                    <c:v>Instituciones Educativas</c:v>
                  </c:pt>
                  <c:pt idx="6">
                    <c:v>Mayorista</c:v>
                  </c:pt>
                  <c:pt idx="7">
                    <c:v>Servicios de Salud</c:v>
                  </c:pt>
                </c:lvl>
                <c:lvl>
                  <c:pt idx="0">
                    <c:v>Tiempos de Entrega</c:v>
                  </c:pt>
                </c:lvl>
              </c:multiLvlStrCache>
            </c:multiLvlStrRef>
          </c:cat>
          <c:val>
            <c:numRef>
              <c:f>'KPI 3'!$E$12:$E$21</c:f>
              <c:numCache>
                <c:formatCode>General</c:formatCode>
                <c:ptCount val="8"/>
                <c:pt idx="0">
                  <c:v>10</c:v>
                </c:pt>
                <c:pt idx="1">
                  <c:v>2</c:v>
                </c:pt>
                <c:pt idx="2">
                  <c:v>4</c:v>
                </c:pt>
                <c:pt idx="3">
                  <c:v>4</c:v>
                </c:pt>
                <c:pt idx="4">
                  <c:v>18</c:v>
                </c:pt>
                <c:pt idx="5">
                  <c:v>4</c:v>
                </c:pt>
                <c:pt idx="6">
                  <c:v>67</c:v>
                </c:pt>
                <c:pt idx="7">
                  <c:v>3</c:v>
                </c:pt>
              </c:numCache>
            </c:numRef>
          </c:val>
        </c:ser>
        <c:ser>
          <c:idx val="1"/>
          <c:order val="1"/>
          <c:tx>
            <c:strRef>
              <c:f>'KPI 3'!$F$10:$F$11</c:f>
              <c:strCache>
                <c:ptCount val="1"/>
                <c:pt idx="0">
                  <c:v> % Satisfacción</c:v>
                </c:pt>
              </c:strCache>
            </c:strRef>
          </c:tx>
          <c:dLbls>
            <c:spPr/>
            <c:txPr>
              <a:bodyPr/>
              <a:lstStyle/>
              <a:p>
                <a:pPr>
                  <a:defRPr/>
                </a:pPr>
                <a:endParaRPr lang="es-EC"/>
              </a:p>
            </c:txPr>
            <c:showPercent val="1"/>
            <c:showLeaderLines val="1"/>
          </c:dLbls>
          <c:cat>
            <c:multiLvlStrRef>
              <c:f>'KPI 3'!$D$12:$D$21</c:f>
              <c:multiLvlStrCache>
                <c:ptCount val="8"/>
                <c:lvl>
                  <c:pt idx="0">
                    <c:v>Cliente Especial</c:v>
                  </c:pt>
                  <c:pt idx="1">
                    <c:v>Clubes y Discotecas</c:v>
                  </c:pt>
                  <c:pt idx="2">
                    <c:v>Detallistas</c:v>
                  </c:pt>
                  <c:pt idx="3">
                    <c:v>Hoteles y Restaurantes</c:v>
                  </c:pt>
                  <c:pt idx="4">
                    <c:v>Industrias e Instituciones</c:v>
                  </c:pt>
                  <c:pt idx="5">
                    <c:v>Instituciones Educativas</c:v>
                  </c:pt>
                  <c:pt idx="6">
                    <c:v>Mayorista</c:v>
                  </c:pt>
                  <c:pt idx="7">
                    <c:v>Servicios de Salud</c:v>
                  </c:pt>
                </c:lvl>
                <c:lvl>
                  <c:pt idx="0">
                    <c:v>Tiempos de Entrega</c:v>
                  </c:pt>
                </c:lvl>
              </c:multiLvlStrCache>
            </c:multiLvlStrRef>
          </c:cat>
          <c:val>
            <c:numRef>
              <c:f>'KPI 3'!$F$12:$F$21</c:f>
              <c:numCache>
                <c:formatCode>0.00</c:formatCode>
                <c:ptCount val="8"/>
                <c:pt idx="0">
                  <c:v>5.2083333333333339</c:v>
                </c:pt>
                <c:pt idx="1">
                  <c:v>1.0416666666666665</c:v>
                </c:pt>
                <c:pt idx="2">
                  <c:v>2.083333333333333</c:v>
                </c:pt>
                <c:pt idx="3">
                  <c:v>2.083333333333333</c:v>
                </c:pt>
                <c:pt idx="4">
                  <c:v>9.375</c:v>
                </c:pt>
                <c:pt idx="5">
                  <c:v>2.083333333333333</c:v>
                </c:pt>
                <c:pt idx="6">
                  <c:v>34.895833333333329</c:v>
                </c:pt>
                <c:pt idx="7">
                  <c:v>1.5625</c:v>
                </c:pt>
              </c:numCache>
            </c:numRef>
          </c:val>
        </c:ser>
        <c:dLbls>
          <c:showPercent val="1"/>
        </c:dLbls>
      </c:pie3DChart>
    </c:plotArea>
    <c:legend>
      <c:legendPos val="r"/>
      <c:layout/>
      <c:txPr>
        <a:bodyPr/>
        <a:lstStyle/>
        <a:p>
          <a:pPr>
            <a:defRPr sz="900"/>
          </a:pPr>
          <a:endParaRPr lang="es-EC"/>
        </a:p>
      </c:txPr>
    </c:legend>
    <c:plotVisOnly val="1"/>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gif"/><Relationship Id="rId3" Type="http://schemas.openxmlformats.org/officeDocument/2006/relationships/hyperlink" Target="#FP!A1"/><Relationship Id="rId7" Type="http://schemas.openxmlformats.org/officeDocument/2006/relationships/image" Target="../media/image3.jpeg"/><Relationship Id="rId2" Type="http://schemas.openxmlformats.org/officeDocument/2006/relationships/hyperlink" Target="#Organigrama!A1"/><Relationship Id="rId1" Type="http://schemas.openxmlformats.org/officeDocument/2006/relationships/hyperlink" Target="#'Misi&#243;n y Visi&#243;n'!A1"/><Relationship Id="rId6" Type="http://schemas.openxmlformats.org/officeDocument/2006/relationships/image" Target="../media/image2.jpeg"/><Relationship Id="rId5" Type="http://schemas.openxmlformats.org/officeDocument/2006/relationships/hyperlink" Target="#Historia!A1"/><Relationship Id="rId10" Type="http://schemas.openxmlformats.org/officeDocument/2006/relationships/image" Target="../media/image6.gif"/><Relationship Id="rId4" Type="http://schemas.openxmlformats.org/officeDocument/2006/relationships/hyperlink" Target="#Indicadores!A1"/><Relationship Id="rId9"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8</xdr:col>
      <xdr:colOff>24982</xdr:colOff>
      <xdr:row>5</xdr:row>
      <xdr:rowOff>10069</xdr:rowOff>
    </xdr:from>
    <xdr:ext cx="4703500" cy="896399"/>
    <xdr:sp macro="" textlink="">
      <xdr:nvSpPr>
        <xdr:cNvPr id="3" name="2 Rectángulo"/>
        <xdr:cNvSpPr/>
      </xdr:nvSpPr>
      <xdr:spPr>
        <a:xfrm>
          <a:off x="4220518" y="1234712"/>
          <a:ext cx="4703500" cy="896399"/>
        </a:xfrm>
        <a:prstGeom prst="rect">
          <a:avLst/>
        </a:prstGeom>
        <a:noFill/>
        <a:effectLst>
          <a:outerShdw blurRad="152400" dist="317500" dir="5400000" sx="90000" sy="-19000" rotWithShape="0">
            <a:prstClr val="black">
              <a:alpha val="15000"/>
            </a:prstClr>
          </a:outerShdw>
        </a:effectLst>
      </xdr:spPr>
      <xdr:style>
        <a:lnRef idx="0">
          <a:scrgbClr r="0" g="0" b="0"/>
        </a:lnRef>
        <a:fillRef idx="1003">
          <a:schemeClr val="dk2"/>
        </a:fillRef>
        <a:effectRef idx="0">
          <a:scrgbClr r="0" g="0" b="0"/>
        </a:effectRef>
        <a:fontRef idx="major"/>
      </xdr:style>
      <xdr:txBody>
        <a:bodyPr wrap="square" lIns="91440" tIns="45720" rIns="91440" bIns="45720">
          <a:spAutoFit/>
        </a:bodyPr>
        <a:lstStyle/>
        <a:p>
          <a:pPr algn="ctr"/>
          <a:r>
            <a:rPr lang="es-E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reflection blurRad="6350" stA="50000" endA="300" endPos="50000" dist="29997" dir="5400000" sy="-100000" algn="bl" rotWithShape="0"/>
              </a:effectLst>
            </a:rPr>
            <a:t>S&amp;D S.A.</a:t>
          </a:r>
        </a:p>
      </xdr:txBody>
    </xdr:sp>
    <xdr:clientData/>
  </xdr:oneCellAnchor>
  <xdr:twoCellAnchor>
    <xdr:from>
      <xdr:col>7</xdr:col>
      <xdr:colOff>22678</xdr:colOff>
      <xdr:row>14</xdr:row>
      <xdr:rowOff>22679</xdr:rowOff>
    </xdr:from>
    <xdr:to>
      <xdr:col>10</xdr:col>
      <xdr:colOff>691697</xdr:colOff>
      <xdr:row>29</xdr:row>
      <xdr:rowOff>102054</xdr:rowOff>
    </xdr:to>
    <xdr:sp macro="" textlink="">
      <xdr:nvSpPr>
        <xdr:cNvPr id="5" name="4 Circular"/>
        <xdr:cNvSpPr/>
      </xdr:nvSpPr>
      <xdr:spPr>
        <a:xfrm>
          <a:off x="3379107" y="3084286"/>
          <a:ext cx="3186340" cy="3140982"/>
        </a:xfrm>
        <a:prstGeom prst="pie">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s-EC" sz="1100">
            <a:solidFill>
              <a:schemeClr val="tx1"/>
            </a:solidFill>
          </a:endParaRPr>
        </a:p>
      </xdr:txBody>
    </xdr:sp>
    <xdr:clientData/>
  </xdr:twoCellAnchor>
  <xdr:twoCellAnchor>
    <xdr:from>
      <xdr:col>8</xdr:col>
      <xdr:colOff>691697</xdr:colOff>
      <xdr:row>13</xdr:row>
      <xdr:rowOff>22678</xdr:rowOff>
    </xdr:from>
    <xdr:to>
      <xdr:col>12</xdr:col>
      <xdr:colOff>646340</xdr:colOff>
      <xdr:row>31</xdr:row>
      <xdr:rowOff>56695</xdr:rowOff>
    </xdr:to>
    <xdr:sp macro="" textlink="">
      <xdr:nvSpPr>
        <xdr:cNvPr id="7" name="6 CuadroTexto"/>
        <xdr:cNvSpPr txBox="1"/>
      </xdr:nvSpPr>
      <xdr:spPr>
        <a:xfrm>
          <a:off x="4887233" y="2880178"/>
          <a:ext cx="3311071" cy="3707946"/>
        </a:xfrm>
        <a:prstGeom prst="rect">
          <a:avLst/>
        </a:prstGeom>
        <a:solidFill>
          <a:schemeClr val="accent1"/>
        </a:solidFill>
        <a:ln w="9525" cmpd="sng">
          <a:no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wrap="square" rtlCol="0" anchor="t"/>
        <a:lstStyle/>
        <a:p>
          <a:endParaRPr lang="es-EC" sz="1100">
            <a:ln>
              <a:noFill/>
            </a:ln>
            <a:gradFill flip="none" rotWithShape="1">
              <a:gsLst>
                <a:gs pos="0">
                  <a:schemeClr val="accent1">
                    <a:tint val="66000"/>
                    <a:satMod val="160000"/>
                  </a:schemeClr>
                </a:gs>
                <a:gs pos="0">
                  <a:schemeClr val="tx1"/>
                </a:gs>
                <a:gs pos="50000">
                  <a:schemeClr val="accent1">
                    <a:tint val="44500"/>
                    <a:satMod val="160000"/>
                  </a:schemeClr>
                </a:gs>
                <a:gs pos="100000">
                  <a:schemeClr val="accent1">
                    <a:tint val="23500"/>
                    <a:satMod val="160000"/>
                  </a:schemeClr>
                </a:gs>
              </a:gsLst>
              <a:lin ang="8100000" scaled="1"/>
              <a:tileRect/>
            </a:gradFill>
          </a:endParaRPr>
        </a:p>
      </xdr:txBody>
    </xdr:sp>
    <xdr:clientData/>
  </xdr:twoCellAnchor>
  <xdr:twoCellAnchor>
    <xdr:from>
      <xdr:col>9</xdr:col>
      <xdr:colOff>147411</xdr:colOff>
      <xdr:row>17</xdr:row>
      <xdr:rowOff>136058</xdr:rowOff>
    </xdr:from>
    <xdr:to>
      <xdr:col>12</xdr:col>
      <xdr:colOff>283482</xdr:colOff>
      <xdr:row>20</xdr:row>
      <xdr:rowOff>113380</xdr:rowOff>
    </xdr:to>
    <xdr:sp macro="" textlink="">
      <xdr:nvSpPr>
        <xdr:cNvPr id="8" name="7 Rectángulo">
          <a:hlinkClick xmlns:r="http://schemas.openxmlformats.org/officeDocument/2006/relationships" r:id="rId1"/>
        </xdr:cNvPr>
        <xdr:cNvSpPr/>
      </xdr:nvSpPr>
      <xdr:spPr>
        <a:xfrm>
          <a:off x="5182054" y="3809987"/>
          <a:ext cx="2653392" cy="589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C" sz="1800"/>
            <a:t>Misión y Visión</a:t>
          </a:r>
        </a:p>
      </xdr:txBody>
    </xdr:sp>
    <xdr:clientData/>
  </xdr:twoCellAnchor>
  <xdr:twoCellAnchor>
    <xdr:from>
      <xdr:col>9</xdr:col>
      <xdr:colOff>158751</xdr:colOff>
      <xdr:row>21</xdr:row>
      <xdr:rowOff>22666</xdr:rowOff>
    </xdr:from>
    <xdr:to>
      <xdr:col>12</xdr:col>
      <xdr:colOff>294822</xdr:colOff>
      <xdr:row>23</xdr:row>
      <xdr:rowOff>204095</xdr:rowOff>
    </xdr:to>
    <xdr:sp macro="" textlink="">
      <xdr:nvSpPr>
        <xdr:cNvPr id="9" name="8 Rectángulo">
          <a:hlinkClick xmlns:r="http://schemas.openxmlformats.org/officeDocument/2006/relationships" r:id="rId2"/>
        </xdr:cNvPr>
        <xdr:cNvSpPr/>
      </xdr:nvSpPr>
      <xdr:spPr>
        <a:xfrm>
          <a:off x="5193394" y="4513023"/>
          <a:ext cx="2653392" cy="589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C" sz="1800"/>
            <a:t>Organigrama</a:t>
          </a:r>
        </a:p>
      </xdr:txBody>
    </xdr:sp>
    <xdr:clientData/>
  </xdr:twoCellAnchor>
  <xdr:twoCellAnchor>
    <xdr:from>
      <xdr:col>9</xdr:col>
      <xdr:colOff>152401</xdr:colOff>
      <xdr:row>24</xdr:row>
      <xdr:rowOff>95691</xdr:rowOff>
    </xdr:from>
    <xdr:to>
      <xdr:col>12</xdr:col>
      <xdr:colOff>288472</xdr:colOff>
      <xdr:row>27</xdr:row>
      <xdr:rowOff>73013</xdr:rowOff>
    </xdr:to>
    <xdr:sp macro="" textlink="">
      <xdr:nvSpPr>
        <xdr:cNvPr id="10" name="9 Rectángulo">
          <a:hlinkClick xmlns:r="http://schemas.openxmlformats.org/officeDocument/2006/relationships" r:id="rId3"/>
        </xdr:cNvPr>
        <xdr:cNvSpPr/>
      </xdr:nvSpPr>
      <xdr:spPr>
        <a:xfrm>
          <a:off x="5187044" y="5198370"/>
          <a:ext cx="2653392" cy="589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C" sz="1800"/>
            <a:t>Flujo del</a:t>
          </a:r>
          <a:r>
            <a:rPr lang="es-EC" sz="1800" baseline="0"/>
            <a:t> </a:t>
          </a:r>
          <a:r>
            <a:rPr lang="es-EC" sz="1800"/>
            <a:t>Proceso de Ventas</a:t>
          </a:r>
          <a:r>
            <a:rPr lang="es-EC" sz="1800" baseline="0"/>
            <a:t> </a:t>
          </a:r>
          <a:endParaRPr lang="es-EC" sz="1800"/>
        </a:p>
      </xdr:txBody>
    </xdr:sp>
    <xdr:clientData/>
  </xdr:twoCellAnchor>
  <xdr:twoCellAnchor>
    <xdr:from>
      <xdr:col>9</xdr:col>
      <xdr:colOff>158750</xdr:colOff>
      <xdr:row>27</xdr:row>
      <xdr:rowOff>192765</xdr:rowOff>
    </xdr:from>
    <xdr:to>
      <xdr:col>12</xdr:col>
      <xdr:colOff>294821</xdr:colOff>
      <xdr:row>30</xdr:row>
      <xdr:rowOff>170087</xdr:rowOff>
    </xdr:to>
    <xdr:sp macro="" textlink="">
      <xdr:nvSpPr>
        <xdr:cNvPr id="11" name="10 Rectángulo">
          <a:hlinkClick xmlns:r="http://schemas.openxmlformats.org/officeDocument/2006/relationships" r:id="rId4"/>
        </xdr:cNvPr>
        <xdr:cNvSpPr/>
      </xdr:nvSpPr>
      <xdr:spPr>
        <a:xfrm>
          <a:off x="5193393" y="5907765"/>
          <a:ext cx="2653392" cy="589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C" sz="1800" baseline="0"/>
            <a:t>Matriz de Indicadores</a:t>
          </a:r>
          <a:endParaRPr lang="es-EC" sz="1800"/>
        </a:p>
      </xdr:txBody>
    </xdr:sp>
    <xdr:clientData/>
  </xdr:twoCellAnchor>
  <xdr:twoCellAnchor>
    <xdr:from>
      <xdr:col>9</xdr:col>
      <xdr:colOff>158743</xdr:colOff>
      <xdr:row>14</xdr:row>
      <xdr:rowOff>45351</xdr:rowOff>
    </xdr:from>
    <xdr:to>
      <xdr:col>12</xdr:col>
      <xdr:colOff>294814</xdr:colOff>
      <xdr:row>17</xdr:row>
      <xdr:rowOff>22672</xdr:rowOff>
    </xdr:to>
    <xdr:sp macro="" textlink="">
      <xdr:nvSpPr>
        <xdr:cNvPr id="12" name="11 Rectángulo">
          <a:hlinkClick xmlns:r="http://schemas.openxmlformats.org/officeDocument/2006/relationships" r:id="rId5"/>
        </xdr:cNvPr>
        <xdr:cNvSpPr/>
      </xdr:nvSpPr>
      <xdr:spPr>
        <a:xfrm>
          <a:off x="5193386" y="3106958"/>
          <a:ext cx="2653392" cy="589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C" sz="1800"/>
            <a:t>Historia</a:t>
          </a:r>
        </a:p>
      </xdr:txBody>
    </xdr:sp>
    <xdr:clientData/>
  </xdr:twoCellAnchor>
  <xdr:twoCellAnchor>
    <xdr:from>
      <xdr:col>14</xdr:col>
      <xdr:colOff>480798</xdr:colOff>
      <xdr:row>2</xdr:row>
      <xdr:rowOff>124743</xdr:rowOff>
    </xdr:from>
    <xdr:to>
      <xdr:col>15</xdr:col>
      <xdr:colOff>503475</xdr:colOff>
      <xdr:row>6</xdr:row>
      <xdr:rowOff>79386</xdr:rowOff>
    </xdr:to>
    <xdr:sp macro="" textlink="">
      <xdr:nvSpPr>
        <xdr:cNvPr id="14" name="13 Cara sonriente"/>
        <xdr:cNvSpPr/>
      </xdr:nvSpPr>
      <xdr:spPr>
        <a:xfrm>
          <a:off x="9760869" y="737064"/>
          <a:ext cx="866320" cy="771072"/>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C" sz="1100"/>
        </a:p>
      </xdr:txBody>
    </xdr:sp>
    <xdr:clientData/>
  </xdr:twoCellAnchor>
  <xdr:twoCellAnchor editAs="oneCell">
    <xdr:from>
      <xdr:col>13</xdr:col>
      <xdr:colOff>353786</xdr:colOff>
      <xdr:row>29</xdr:row>
      <xdr:rowOff>27214</xdr:rowOff>
    </xdr:from>
    <xdr:to>
      <xdr:col>15</xdr:col>
      <xdr:colOff>568125</xdr:colOff>
      <xdr:row>36</xdr:row>
      <xdr:rowOff>167525</xdr:rowOff>
    </xdr:to>
    <xdr:pic>
      <xdr:nvPicPr>
        <xdr:cNvPr id="13" name="12 Imagen" descr="hp-logo.jpg"/>
        <xdr:cNvPicPr>
          <a:picLocks noChangeAspect="1"/>
        </xdr:cNvPicPr>
      </xdr:nvPicPr>
      <xdr:blipFill>
        <a:blip xmlns:r="http://schemas.openxmlformats.org/officeDocument/2006/relationships" r:embed="rId6" cstate="print"/>
        <a:stretch>
          <a:fillRect/>
        </a:stretch>
      </xdr:blipFill>
      <xdr:spPr>
        <a:xfrm>
          <a:off x="11062607" y="5946321"/>
          <a:ext cx="1901625" cy="1569061"/>
        </a:xfrm>
        <a:prstGeom prst="rect">
          <a:avLst/>
        </a:prstGeom>
      </xdr:spPr>
    </xdr:pic>
    <xdr:clientData/>
  </xdr:twoCellAnchor>
  <xdr:twoCellAnchor editAs="oneCell">
    <xdr:from>
      <xdr:col>13</xdr:col>
      <xdr:colOff>359005</xdr:colOff>
      <xdr:row>24</xdr:row>
      <xdr:rowOff>149678</xdr:rowOff>
    </xdr:from>
    <xdr:to>
      <xdr:col>15</xdr:col>
      <xdr:colOff>612642</xdr:colOff>
      <xdr:row>27</xdr:row>
      <xdr:rowOff>176893</xdr:rowOff>
    </xdr:to>
    <xdr:pic>
      <xdr:nvPicPr>
        <xdr:cNvPr id="15" name="14 Imagen" descr="lexmark_old.jpg"/>
        <xdr:cNvPicPr>
          <a:picLocks noChangeAspect="1"/>
        </xdr:cNvPicPr>
      </xdr:nvPicPr>
      <xdr:blipFill>
        <a:blip xmlns:r="http://schemas.openxmlformats.org/officeDocument/2006/relationships" r:embed="rId7"/>
        <a:srcRect t="9979" b="32008"/>
        <a:stretch>
          <a:fillRect/>
        </a:stretch>
      </xdr:blipFill>
      <xdr:spPr>
        <a:xfrm>
          <a:off x="11067826" y="5048249"/>
          <a:ext cx="1940923" cy="639537"/>
        </a:xfrm>
        <a:prstGeom prst="rect">
          <a:avLst/>
        </a:prstGeom>
      </xdr:spPr>
    </xdr:pic>
    <xdr:clientData/>
  </xdr:twoCellAnchor>
  <xdr:twoCellAnchor editAs="oneCell">
    <xdr:from>
      <xdr:col>13</xdr:col>
      <xdr:colOff>353786</xdr:colOff>
      <xdr:row>20</xdr:row>
      <xdr:rowOff>108857</xdr:rowOff>
    </xdr:from>
    <xdr:to>
      <xdr:col>15</xdr:col>
      <xdr:colOff>571500</xdr:colOff>
      <xdr:row>23</xdr:row>
      <xdr:rowOff>176893</xdr:rowOff>
    </xdr:to>
    <xdr:pic>
      <xdr:nvPicPr>
        <xdr:cNvPr id="17" name="16 Imagen" descr="logo-sony.gif"/>
        <xdr:cNvPicPr>
          <a:picLocks noChangeAspect="1"/>
        </xdr:cNvPicPr>
      </xdr:nvPicPr>
      <xdr:blipFill>
        <a:blip xmlns:r="http://schemas.openxmlformats.org/officeDocument/2006/relationships" r:embed="rId8"/>
        <a:srcRect l="15306" t="26361" r="16584" b="32878"/>
        <a:stretch>
          <a:fillRect/>
        </a:stretch>
      </xdr:blipFill>
      <xdr:spPr>
        <a:xfrm>
          <a:off x="11062607" y="4191000"/>
          <a:ext cx="1905000" cy="680357"/>
        </a:xfrm>
        <a:prstGeom prst="rect">
          <a:avLst/>
        </a:prstGeom>
      </xdr:spPr>
    </xdr:pic>
    <xdr:clientData/>
  </xdr:twoCellAnchor>
  <xdr:twoCellAnchor editAs="oneCell">
    <xdr:from>
      <xdr:col>13</xdr:col>
      <xdr:colOff>240727</xdr:colOff>
      <xdr:row>9</xdr:row>
      <xdr:rowOff>178178</xdr:rowOff>
    </xdr:from>
    <xdr:to>
      <xdr:col>15</xdr:col>
      <xdr:colOff>423108</xdr:colOff>
      <xdr:row>16</xdr:row>
      <xdr:rowOff>122465</xdr:rowOff>
    </xdr:to>
    <xdr:pic>
      <xdr:nvPicPr>
        <xdr:cNvPr id="18" name="17 Imagen" descr="ositos.jpg"/>
        <xdr:cNvPicPr>
          <a:picLocks noChangeAspect="1"/>
        </xdr:cNvPicPr>
      </xdr:nvPicPr>
      <xdr:blipFill>
        <a:blip xmlns:r="http://schemas.openxmlformats.org/officeDocument/2006/relationships" r:embed="rId9"/>
        <a:stretch>
          <a:fillRect/>
        </a:stretch>
      </xdr:blipFill>
      <xdr:spPr>
        <a:xfrm>
          <a:off x="10949548" y="2015142"/>
          <a:ext cx="1869667" cy="1373037"/>
        </a:xfrm>
        <a:prstGeom prst="rect">
          <a:avLst/>
        </a:prstGeom>
      </xdr:spPr>
    </xdr:pic>
    <xdr:clientData/>
  </xdr:twoCellAnchor>
  <xdr:twoCellAnchor editAs="oneCell">
    <xdr:from>
      <xdr:col>13</xdr:col>
      <xdr:colOff>385758</xdr:colOff>
      <xdr:row>14</xdr:row>
      <xdr:rowOff>163931</xdr:rowOff>
    </xdr:from>
    <xdr:to>
      <xdr:col>15</xdr:col>
      <xdr:colOff>123108</xdr:colOff>
      <xdr:row>20</xdr:row>
      <xdr:rowOff>68038</xdr:rowOff>
    </xdr:to>
    <xdr:pic>
      <xdr:nvPicPr>
        <xdr:cNvPr id="16" name="15 Imagen" descr="logoFamiliaPpalOpinion.gif"/>
        <xdr:cNvPicPr>
          <a:picLocks noChangeAspect="1"/>
        </xdr:cNvPicPr>
      </xdr:nvPicPr>
      <xdr:blipFill>
        <a:blip xmlns:r="http://schemas.openxmlformats.org/officeDocument/2006/relationships" r:embed="rId10"/>
        <a:stretch>
          <a:fillRect/>
        </a:stretch>
      </xdr:blipFill>
      <xdr:spPr>
        <a:xfrm>
          <a:off x="11094579" y="3021431"/>
          <a:ext cx="1424636" cy="1128750"/>
        </a:xfrm>
        <a:prstGeom prst="rect">
          <a:avLst/>
        </a:prstGeom>
        <a:ln>
          <a:noFill/>
        </a:ln>
        <a:effectLst>
          <a:softEdge rad="112500"/>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1309984</xdr:colOff>
      <xdr:row>3</xdr:row>
      <xdr:rowOff>24561</xdr:rowOff>
    </xdr:from>
    <xdr:to>
      <xdr:col>8</xdr:col>
      <xdr:colOff>750086</xdr:colOff>
      <xdr:row>6</xdr:row>
      <xdr:rowOff>50349</xdr:rowOff>
    </xdr:to>
    <xdr:sp macro="" textlink="">
      <xdr:nvSpPr>
        <xdr:cNvPr id="2" name="1 CuadroTexto"/>
        <xdr:cNvSpPr txBox="1"/>
      </xdr:nvSpPr>
      <xdr:spPr>
        <a:xfrm>
          <a:off x="4085841" y="636882"/>
          <a:ext cx="6325316" cy="63811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ES" sz="2000">
              <a:solidFill>
                <a:schemeClr val="bg1"/>
              </a:solidFill>
            </a:rPr>
            <a:t>KPI 2: NIVEL DE SATISFACCIÓN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198247</xdr:colOff>
      <xdr:row>5</xdr:row>
      <xdr:rowOff>78105</xdr:rowOff>
    </xdr:from>
    <xdr:ext cx="3169778" cy="896399"/>
    <xdr:sp macro="" textlink="">
      <xdr:nvSpPr>
        <xdr:cNvPr id="2" name="1 Rectángulo"/>
        <xdr:cNvSpPr/>
      </xdr:nvSpPr>
      <xdr:spPr>
        <a:xfrm>
          <a:off x="4389247" y="287655"/>
          <a:ext cx="3169778" cy="896399"/>
        </a:xfrm>
        <a:prstGeom prst="rect">
          <a:avLst/>
        </a:prstGeom>
        <a:solidFill>
          <a:schemeClr val="tx1"/>
        </a:solidFill>
        <a:effectLst>
          <a:reflection blurRad="6350" stA="50000" endA="300" endPos="55500" dist="50800" dir="5400000" sy="-100000" algn="bl" rotWithShape="0"/>
        </a:effectLst>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Historia</a:t>
          </a:r>
        </a:p>
      </xdr:txBody>
    </xdr:sp>
    <xdr:clientData/>
  </xdr:oneCellAnchor>
  <xdr:twoCellAnchor>
    <xdr:from>
      <xdr:col>12</xdr:col>
      <xdr:colOff>381000</xdr:colOff>
      <xdr:row>6</xdr:row>
      <xdr:rowOff>66675</xdr:rowOff>
    </xdr:from>
    <xdr:to>
      <xdr:col>13</xdr:col>
      <xdr:colOff>171450</xdr:colOff>
      <xdr:row>9</xdr:row>
      <xdr:rowOff>76200</xdr:rowOff>
    </xdr:to>
    <xdr:sp macro="" textlink="">
      <xdr:nvSpPr>
        <xdr:cNvPr id="3" name="2 Cara sonriente">
          <a:hlinkClick xmlns:r="http://schemas.openxmlformats.org/officeDocument/2006/relationships" r:id="rId1"/>
        </xdr:cNvPr>
        <xdr:cNvSpPr/>
      </xdr:nvSpPr>
      <xdr:spPr>
        <a:xfrm>
          <a:off x="10439400" y="485775"/>
          <a:ext cx="628650" cy="638175"/>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C"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207772</xdr:colOff>
      <xdr:row>3</xdr:row>
      <xdr:rowOff>97155</xdr:rowOff>
    </xdr:from>
    <xdr:ext cx="2389308" cy="896399"/>
    <xdr:sp macro="" textlink="">
      <xdr:nvSpPr>
        <xdr:cNvPr id="2" name="1 Rectángulo"/>
        <xdr:cNvSpPr/>
      </xdr:nvSpPr>
      <xdr:spPr>
        <a:xfrm>
          <a:off x="4398772" y="97155"/>
          <a:ext cx="2389308" cy="896399"/>
        </a:xfrm>
        <a:prstGeom prst="rect">
          <a:avLst/>
        </a:prstGeom>
        <a:solidFill>
          <a:schemeClr val="tx1"/>
        </a:solidFill>
        <a:effectLst>
          <a:reflection blurRad="6350" stA="50000" endA="300" endPos="55500" dist="50800" dir="5400000" sy="-100000" algn="bl" rotWithShape="0"/>
        </a:effectLst>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Misión</a:t>
          </a:r>
        </a:p>
      </xdr:txBody>
    </xdr:sp>
    <xdr:clientData/>
  </xdr:oneCellAnchor>
  <xdr:oneCellAnchor>
    <xdr:from>
      <xdr:col>5</xdr:col>
      <xdr:colOff>238125</xdr:colOff>
      <xdr:row>15</xdr:row>
      <xdr:rowOff>180975</xdr:rowOff>
    </xdr:from>
    <xdr:ext cx="2303772" cy="896399"/>
    <xdr:sp macro="" textlink="">
      <xdr:nvSpPr>
        <xdr:cNvPr id="3" name="2 Rectángulo"/>
        <xdr:cNvSpPr/>
      </xdr:nvSpPr>
      <xdr:spPr>
        <a:xfrm>
          <a:off x="4429125" y="2695575"/>
          <a:ext cx="2303772" cy="896399"/>
        </a:xfrm>
        <a:prstGeom prst="rect">
          <a:avLst/>
        </a:prstGeom>
        <a:solidFill>
          <a:schemeClr val="tx1"/>
        </a:solidFill>
        <a:effectLst>
          <a:reflection blurRad="6350" stA="50000" endA="300" endPos="55500" dist="50800" dir="5400000" sy="-100000" algn="bl" rotWithShape="0"/>
        </a:effectLst>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Visión</a:t>
          </a:r>
        </a:p>
      </xdr:txBody>
    </xdr:sp>
    <xdr:clientData/>
  </xdr:oneCellAnchor>
  <xdr:twoCellAnchor>
    <xdr:from>
      <xdr:col>12</xdr:col>
      <xdr:colOff>352425</xdr:colOff>
      <xdr:row>5</xdr:row>
      <xdr:rowOff>19050</xdr:rowOff>
    </xdr:from>
    <xdr:to>
      <xdr:col>13</xdr:col>
      <xdr:colOff>85725</xdr:colOff>
      <xdr:row>7</xdr:row>
      <xdr:rowOff>200025</xdr:rowOff>
    </xdr:to>
    <xdr:sp macro="" textlink="">
      <xdr:nvSpPr>
        <xdr:cNvPr id="4" name="3 Cara sonriente">
          <a:hlinkClick xmlns:r="http://schemas.openxmlformats.org/officeDocument/2006/relationships" r:id="rId1"/>
        </xdr:cNvPr>
        <xdr:cNvSpPr/>
      </xdr:nvSpPr>
      <xdr:spPr>
        <a:xfrm>
          <a:off x="10410825" y="438150"/>
          <a:ext cx="571500" cy="600075"/>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C"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426847</xdr:colOff>
      <xdr:row>2</xdr:row>
      <xdr:rowOff>59055</xdr:rowOff>
    </xdr:from>
    <xdr:ext cx="4054508" cy="747512"/>
    <xdr:sp macro="" textlink="">
      <xdr:nvSpPr>
        <xdr:cNvPr id="2" name="1 Rectángulo"/>
        <xdr:cNvSpPr/>
      </xdr:nvSpPr>
      <xdr:spPr>
        <a:xfrm>
          <a:off x="3779647" y="268605"/>
          <a:ext cx="4054508" cy="747512"/>
        </a:xfrm>
        <a:prstGeom prst="rect">
          <a:avLst/>
        </a:prstGeom>
        <a:solidFill>
          <a:schemeClr val="tx1"/>
        </a:solidFill>
        <a:effectLst>
          <a:reflection blurRad="6350" stA="50000" endA="300" endPos="55500" dist="50800" dir="5400000" sy="-100000" algn="bl" rotWithShape="0"/>
        </a:effectLst>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4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Organigrama</a:t>
          </a:r>
        </a:p>
      </xdr:txBody>
    </xdr:sp>
    <xdr:clientData/>
  </xdr:oneCellAnchor>
  <xdr:twoCellAnchor editAs="oneCell">
    <xdr:from>
      <xdr:col>2</xdr:col>
      <xdr:colOff>590550</xdr:colOff>
      <xdr:row>6</xdr:row>
      <xdr:rowOff>1857</xdr:rowOff>
    </xdr:from>
    <xdr:to>
      <xdr:col>11</xdr:col>
      <xdr:colOff>352425</xdr:colOff>
      <xdr:row>27</xdr:row>
      <xdr:rowOff>190500</xdr:rowOff>
    </xdr:to>
    <xdr:pic>
      <xdr:nvPicPr>
        <xdr:cNvPr id="3" name="2 Imagen" descr="Organigrama.png"/>
        <xdr:cNvPicPr>
          <a:picLocks noChangeAspect="1"/>
        </xdr:cNvPicPr>
      </xdr:nvPicPr>
      <xdr:blipFill>
        <a:blip xmlns:r="http://schemas.openxmlformats.org/officeDocument/2006/relationships" r:embed="rId1"/>
        <a:srcRect t="208" r="2227" b="3972"/>
        <a:stretch>
          <a:fillRect/>
        </a:stretch>
      </xdr:blipFill>
      <xdr:spPr>
        <a:xfrm>
          <a:off x="2266950" y="1259157"/>
          <a:ext cx="7305675" cy="4589193"/>
        </a:xfrm>
        <a:prstGeom prst="rect">
          <a:avLst/>
        </a:prstGeom>
        <a:ln>
          <a:noFill/>
        </a:ln>
        <a:effectLst>
          <a:outerShdw blurRad="190500" algn="tl" rotWithShape="0">
            <a:srgbClr val="000000">
              <a:alpha val="70000"/>
            </a:srgbClr>
          </a:outerShdw>
        </a:effectLst>
      </xdr:spPr>
    </xdr:pic>
    <xdr:clientData/>
  </xdr:twoCellAnchor>
  <xdr:twoCellAnchor>
    <xdr:from>
      <xdr:col>12</xdr:col>
      <xdr:colOff>323850</xdr:colOff>
      <xdr:row>3</xdr:row>
      <xdr:rowOff>161925</xdr:rowOff>
    </xdr:from>
    <xdr:to>
      <xdr:col>13</xdr:col>
      <xdr:colOff>152400</xdr:colOff>
      <xdr:row>6</xdr:row>
      <xdr:rowOff>123825</xdr:rowOff>
    </xdr:to>
    <xdr:sp macro="" textlink="">
      <xdr:nvSpPr>
        <xdr:cNvPr id="4" name="3 Cara sonriente">
          <a:hlinkClick xmlns:r="http://schemas.openxmlformats.org/officeDocument/2006/relationships" r:id="rId2"/>
        </xdr:cNvPr>
        <xdr:cNvSpPr/>
      </xdr:nvSpPr>
      <xdr:spPr>
        <a:xfrm>
          <a:off x="10382250" y="581025"/>
          <a:ext cx="666750" cy="590550"/>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C"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125937</xdr:colOff>
      <xdr:row>1</xdr:row>
      <xdr:rowOff>139700</xdr:rowOff>
    </xdr:from>
    <xdr:ext cx="7174848" cy="628442"/>
    <xdr:sp macro="" textlink="">
      <xdr:nvSpPr>
        <xdr:cNvPr id="3" name="2 Rectángulo"/>
        <xdr:cNvSpPr/>
      </xdr:nvSpPr>
      <xdr:spPr>
        <a:xfrm>
          <a:off x="3470270" y="351367"/>
          <a:ext cx="7174848" cy="628442"/>
        </a:xfrm>
        <a:prstGeom prst="rect">
          <a:avLst/>
        </a:prstGeom>
        <a:solidFill>
          <a:schemeClr val="tx1"/>
        </a:solidFill>
        <a:effectLst>
          <a:reflection blurRad="6350" stA="50000" endA="300" endPos="55500" dist="50800" dir="5400000" sy="-100000" algn="bl" rotWithShape="0"/>
        </a:effectLst>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Flujo</a:t>
          </a:r>
          <a:r>
            <a:rPr lang="es-ES" sz="36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del proceso de ventas</a:t>
          </a:r>
          <a:endParaRPr lang="es-E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twoCellAnchor editAs="oneCell">
    <xdr:from>
      <xdr:col>4</xdr:col>
      <xdr:colOff>92073</xdr:colOff>
      <xdr:row>5</xdr:row>
      <xdr:rowOff>30691</xdr:rowOff>
    </xdr:from>
    <xdr:to>
      <xdr:col>12</xdr:col>
      <xdr:colOff>482598</xdr:colOff>
      <xdr:row>33</xdr:row>
      <xdr:rowOff>87841</xdr:rowOff>
    </xdr:to>
    <xdr:pic>
      <xdr:nvPicPr>
        <xdr:cNvPr id="4" name="3 Imagen"/>
        <xdr:cNvPicPr/>
      </xdr:nvPicPr>
      <xdr:blipFill>
        <a:blip xmlns:r="http://schemas.openxmlformats.org/officeDocument/2006/relationships" r:embed="rId1"/>
        <a:srcRect/>
        <a:stretch>
          <a:fillRect/>
        </a:stretch>
      </xdr:blipFill>
      <xdr:spPr bwMode="auto">
        <a:xfrm>
          <a:off x="3436406" y="1089024"/>
          <a:ext cx="7079192" cy="59838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190500</xdr:colOff>
      <xdr:row>2</xdr:row>
      <xdr:rowOff>76200</xdr:rowOff>
    </xdr:from>
    <xdr:ext cx="6238503" cy="623184"/>
    <xdr:sp macro="" textlink="">
      <xdr:nvSpPr>
        <xdr:cNvPr id="2" name="1 Rectángulo"/>
        <xdr:cNvSpPr/>
      </xdr:nvSpPr>
      <xdr:spPr>
        <a:xfrm>
          <a:off x="3343275" y="495300"/>
          <a:ext cx="6238503" cy="623184"/>
        </a:xfrm>
        <a:prstGeom prst="rect">
          <a:avLst/>
        </a:prstGeom>
        <a:solidFill>
          <a:schemeClr val="tx1"/>
        </a:solidFill>
        <a:effectLst>
          <a:reflection blurRad="6350" stA="50000" endA="300" endPos="55500" dist="50800" dir="5400000" sy="-100000" algn="bl" rotWithShape="0"/>
        </a:effectLst>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Times New Roman" pitchFamily="18" charset="0"/>
              <a:cs typeface="Times New Roman" pitchFamily="18" charset="0"/>
            </a:rPr>
            <a:t>MATRIZ</a:t>
          </a:r>
          <a:r>
            <a:rPr lang="es-ES" sz="36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Times New Roman" pitchFamily="18" charset="0"/>
              <a:cs typeface="Times New Roman" pitchFamily="18" charset="0"/>
            </a:rPr>
            <a:t> DE INDICADORES</a:t>
          </a:r>
          <a:endParaRPr lang="es-E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latin typeface="Times New Roman" pitchFamily="18" charset="0"/>
            <a:cs typeface="Times New Roman"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1226343</xdr:colOff>
      <xdr:row>2</xdr:row>
      <xdr:rowOff>58209</xdr:rowOff>
    </xdr:from>
    <xdr:to>
      <xdr:col>13</xdr:col>
      <xdr:colOff>724958</xdr:colOff>
      <xdr:row>4</xdr:row>
      <xdr:rowOff>130968</xdr:rowOff>
    </xdr:to>
    <xdr:sp macro="" textlink="">
      <xdr:nvSpPr>
        <xdr:cNvPr id="4" name="3 CuadroTexto"/>
        <xdr:cNvSpPr txBox="1"/>
      </xdr:nvSpPr>
      <xdr:spPr>
        <a:xfrm>
          <a:off x="7036593" y="470959"/>
          <a:ext cx="5927990" cy="485509"/>
        </a:xfrm>
        <a:prstGeom prst="rect">
          <a:avLst/>
        </a:prstGeom>
        <a:solidFill>
          <a:schemeClr val="bg2">
            <a:lumMod val="50000"/>
          </a:schemeClr>
        </a:solidFill>
        <a:ln w="9525" cmpd="sng">
          <a:solidFill>
            <a:schemeClr val="lt1">
              <a:shade val="50000"/>
            </a:schemeClr>
          </a:solidFill>
        </a:ln>
        <a:effectLst>
          <a:innerShdw blurRad="63500" dist="50800" dir="54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ES" sz="2400">
              <a:solidFill>
                <a:schemeClr val="bg1"/>
              </a:solidFill>
            </a:rPr>
            <a:t>KPI 1.1: VENTAS PROMEDIO ($$)</a:t>
          </a:r>
        </a:p>
      </xdr:txBody>
    </xdr:sp>
    <xdr:clientData/>
  </xdr:twoCellAnchor>
  <xdr:twoCellAnchor>
    <xdr:from>
      <xdr:col>2</xdr:col>
      <xdr:colOff>1908402</xdr:colOff>
      <xdr:row>31</xdr:row>
      <xdr:rowOff>64634</xdr:rowOff>
    </xdr:from>
    <xdr:to>
      <xdr:col>11</xdr:col>
      <xdr:colOff>1044537</xdr:colOff>
      <xdr:row>33</xdr:row>
      <xdr:rowOff>137393</xdr:rowOff>
    </xdr:to>
    <xdr:sp macro="" textlink="">
      <xdr:nvSpPr>
        <xdr:cNvPr id="6" name="5 CuadroTexto"/>
        <xdr:cNvSpPr txBox="1"/>
      </xdr:nvSpPr>
      <xdr:spPr>
        <a:xfrm>
          <a:off x="2888116" y="7208384"/>
          <a:ext cx="11845207" cy="480973"/>
        </a:xfrm>
        <a:prstGeom prst="rect">
          <a:avLst/>
        </a:prstGeom>
        <a:solidFill>
          <a:schemeClr val="accent1">
            <a:lumMod val="75000"/>
          </a:schemeClr>
        </a:solidFill>
        <a:ln w="9525" cmpd="sng">
          <a:solidFill>
            <a:schemeClr val="lt1">
              <a:shade val="50000"/>
            </a:schemeClr>
          </a:solidFill>
        </a:ln>
        <a:effectLst>
          <a:innerShdw blurRad="63500" dist="50800" dir="54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ES" sz="2400" b="1">
              <a:solidFill>
                <a:schemeClr val="bg1"/>
              </a:solidFill>
            </a:rPr>
            <a:t>KPI 1.1: VENTAS PROMEDIO POR VENDEDOR ($$)</a:t>
          </a:r>
        </a:p>
      </xdr:txBody>
    </xdr:sp>
    <xdr:clientData/>
  </xdr:twoCellAnchor>
  <xdr:twoCellAnchor>
    <xdr:from>
      <xdr:col>12</xdr:col>
      <xdr:colOff>412749</xdr:colOff>
      <xdr:row>5</xdr:row>
      <xdr:rowOff>174625</xdr:rowOff>
    </xdr:from>
    <xdr:to>
      <xdr:col>17</xdr:col>
      <xdr:colOff>31750</xdr:colOff>
      <xdr:row>28</xdr:row>
      <xdr:rowOff>79375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206376</xdr:colOff>
      <xdr:row>17</xdr:row>
      <xdr:rowOff>15875</xdr:rowOff>
    </xdr:from>
    <xdr:to>
      <xdr:col>12</xdr:col>
      <xdr:colOff>444500</xdr:colOff>
      <xdr:row>28</xdr:row>
      <xdr:rowOff>79375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222250</xdr:colOff>
      <xdr:row>5</xdr:row>
      <xdr:rowOff>174625</xdr:rowOff>
    </xdr:from>
    <xdr:to>
      <xdr:col>12</xdr:col>
      <xdr:colOff>428625</xdr:colOff>
      <xdr:row>17</xdr:row>
      <xdr:rowOff>111125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707572</xdr:colOff>
      <xdr:row>40</xdr:row>
      <xdr:rowOff>11339</xdr:rowOff>
    </xdr:from>
    <xdr:to>
      <xdr:col>12</xdr:col>
      <xdr:colOff>340179</xdr:colOff>
      <xdr:row>58</xdr:row>
      <xdr:rowOff>122463</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1635124</xdr:colOff>
      <xdr:row>61</xdr:row>
      <xdr:rowOff>142875</xdr:rowOff>
    </xdr:from>
    <xdr:to>
      <xdr:col>12</xdr:col>
      <xdr:colOff>714374</xdr:colOff>
      <xdr:row>64</xdr:row>
      <xdr:rowOff>145985</xdr:rowOff>
    </xdr:to>
    <xdr:sp macro="" textlink="">
      <xdr:nvSpPr>
        <xdr:cNvPr id="12" name="11 CuadroTexto"/>
        <xdr:cNvSpPr txBox="1"/>
      </xdr:nvSpPr>
      <xdr:spPr>
        <a:xfrm>
          <a:off x="4222749" y="14017625"/>
          <a:ext cx="10255250" cy="638110"/>
        </a:xfrm>
        <a:prstGeom prst="rect">
          <a:avLst/>
        </a:prstGeom>
        <a:solidFill>
          <a:schemeClr val="accent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ES" sz="2400" b="1">
              <a:solidFill>
                <a:schemeClr val="bg1"/>
              </a:solidFill>
            </a:rPr>
            <a:t>KPI 1.2: VENTAS PROMEDIO POR PRODUCTO ($$) </a:t>
          </a:r>
        </a:p>
      </xdr:txBody>
    </xdr:sp>
    <xdr:clientData/>
  </xdr:twoCellAnchor>
  <xdr:twoCellAnchor>
    <xdr:from>
      <xdr:col>9</xdr:col>
      <xdr:colOff>174624</xdr:colOff>
      <xdr:row>66</xdr:row>
      <xdr:rowOff>149679</xdr:rowOff>
    </xdr:from>
    <xdr:to>
      <xdr:col>13</xdr:col>
      <xdr:colOff>369660</xdr:colOff>
      <xdr:row>83</xdr:row>
      <xdr:rowOff>108858</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9</xdr:col>
      <xdr:colOff>342255</xdr:colOff>
      <xdr:row>4</xdr:row>
      <xdr:rowOff>9460</xdr:rowOff>
    </xdr:to>
    <xdr:sp macro="" textlink="">
      <xdr:nvSpPr>
        <xdr:cNvPr id="3" name="2 CuadroTexto"/>
        <xdr:cNvSpPr txBox="1"/>
      </xdr:nvSpPr>
      <xdr:spPr>
        <a:xfrm>
          <a:off x="3486150" y="209550"/>
          <a:ext cx="7305030" cy="63811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ES" sz="2000">
              <a:solidFill>
                <a:schemeClr val="bg1"/>
              </a:solidFill>
            </a:rPr>
            <a:t>KPI 2: MARGEN</a:t>
          </a:r>
          <a:r>
            <a:rPr lang="es-ES" sz="2000" baseline="0">
              <a:solidFill>
                <a:schemeClr val="bg1"/>
              </a:solidFill>
            </a:rPr>
            <a:t> DE UTILIDAD OPERATIVA</a:t>
          </a:r>
          <a:r>
            <a:rPr lang="es-ES" sz="2000">
              <a:solidFill>
                <a:schemeClr val="bg1"/>
              </a:solidFill>
            </a:rPr>
            <a:t> ($$)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1600200</xdr:colOff>
      <xdr:row>1</xdr:row>
      <xdr:rowOff>47625</xdr:rowOff>
    </xdr:from>
    <xdr:to>
      <xdr:col>8</xdr:col>
      <xdr:colOff>727340</xdr:colOff>
      <xdr:row>3</xdr:row>
      <xdr:rowOff>114034</xdr:rowOff>
    </xdr:to>
    <xdr:sp macro="" textlink="">
      <xdr:nvSpPr>
        <xdr:cNvPr id="3" name="2 CuadroTexto"/>
        <xdr:cNvSpPr txBox="1"/>
      </xdr:nvSpPr>
      <xdr:spPr>
        <a:xfrm>
          <a:off x="4114800" y="257175"/>
          <a:ext cx="5927990" cy="485509"/>
        </a:xfrm>
        <a:prstGeom prst="rect">
          <a:avLst/>
        </a:prstGeom>
        <a:solidFill>
          <a:schemeClr val="accent1">
            <a:lumMod val="75000"/>
          </a:schemeClr>
        </a:solidFill>
        <a:ln w="9525" cmpd="sng">
          <a:solidFill>
            <a:schemeClr val="lt1">
              <a:shade val="50000"/>
            </a:schemeClr>
          </a:solidFill>
        </a:ln>
        <a:effectLst>
          <a:innerShdw blurRad="63500" dist="50800" dir="54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ES" sz="1600">
              <a:solidFill>
                <a:schemeClr val="bg1"/>
              </a:solidFill>
            </a:rPr>
            <a:t>KPI 4: TASA</a:t>
          </a:r>
          <a:r>
            <a:rPr lang="es-ES" sz="1600" baseline="0">
              <a:solidFill>
                <a:schemeClr val="bg1"/>
              </a:solidFill>
            </a:rPr>
            <a:t> EFECTIVA DE PEDIDOS ENTREGADOS A TIEMPO</a:t>
          </a:r>
          <a:r>
            <a:rPr lang="es-ES" sz="1600">
              <a:solidFill>
                <a:schemeClr val="bg1"/>
              </a:solidFill>
            </a:rPr>
            <a:t> </a:t>
          </a:r>
        </a:p>
      </xdr:txBody>
    </xdr:sp>
    <xdr:clientData/>
  </xdr:twoCellAnchor>
  <xdr:twoCellAnchor>
    <xdr:from>
      <xdr:col>6</xdr:col>
      <xdr:colOff>119064</xdr:colOff>
      <xdr:row>7</xdr:row>
      <xdr:rowOff>107157</xdr:rowOff>
    </xdr:from>
    <xdr:to>
      <xdr:col>11</xdr:col>
      <xdr:colOff>797720</xdr:colOff>
      <xdr:row>25</xdr:row>
      <xdr:rowOff>166688</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r:id="rId1" refreshedBy="Lalyta" refreshedDate="40428.860922222222" createdVersion="3" refreshedVersion="3" minRefreshableVersion="3" recordCount="40">
  <cacheSource type="external" connectionId="17"/>
  <cacheFields count="6">
    <cacheField name="TipoCliente" numFmtId="0">
      <sharedItems count="8">
        <s v="Cliente Especial"/>
        <s v="Clubes y Discotecas"/>
        <s v="Detallistas"/>
        <s v="Hoteles y Restaurantes"/>
        <s v="Industrias e Instituciones"/>
        <s v="Instituciones Educativas"/>
        <s v="Mayorista"/>
        <s v="Servicios de Salud"/>
      </sharedItems>
    </cacheField>
    <cacheField name="CodigoPregunta" numFmtId="0">
      <sharedItems containsSemiMixedTypes="0" containsString="0" containsNumber="1" containsInteger="1" minValue="1" maxValue="5" count="5">
        <n v="1"/>
        <n v="2"/>
        <n v="3"/>
        <n v="4"/>
        <n v="5"/>
      </sharedItems>
    </cacheField>
    <cacheField name="Descripcion" numFmtId="0">
      <sharedItems count="5">
        <s v="Atenciòn en PostVenta"/>
        <s v="Calidad"/>
        <s v="Tiempos de Entrega"/>
        <s v="Proceso de Facturación"/>
        <s v="Estado de Productos Entregados"/>
      </sharedItems>
    </cacheField>
    <cacheField name="Valor" numFmtId="0">
      <sharedItems containsSemiMixedTypes="0" containsString="0" containsNumber="1" minValue="5.2" maxValue="27.75"/>
    </cacheField>
    <cacheField name="Maximo" numFmtId="0">
      <sharedItems containsSemiMixedTypes="0" containsString="0" containsNumber="1" containsInteger="1" minValue="10" maxValue="10" count="1">
        <n v="10"/>
      </sharedItems>
    </cacheField>
    <cacheField name="Peso" numFmtId="0">
      <sharedItems containsSemiMixedTypes="0" containsString="0" containsNumber="1" containsInteger="1" minValue="10" maxValue="30" count="3">
        <n v="30"/>
        <n v="10"/>
        <n v="20"/>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freshedBy="Lalyta" refreshedDate="40428.860925810186" createdVersion="3" refreshedVersion="3" minRefreshableVersion="3" recordCount="12">
  <cacheSource type="external" connectionId="14"/>
  <cacheFields count="5">
    <cacheField name="Mes" numFmtId="0">
      <sharedItems count="12">
        <s v="Enero"/>
        <s v="Febrero"/>
        <s v="Marzo"/>
        <s v="Abril"/>
        <s v="Mayo"/>
        <s v="Junio"/>
        <s v="Julio"/>
        <s v="Agosto"/>
        <s v="Septiembre"/>
        <s v="Octubre"/>
        <s v="Noviembre"/>
        <s v="Diciembre"/>
      </sharedItems>
    </cacheField>
    <cacheField name="Ventas" numFmtId="0">
      <sharedItems containsSemiMixedTypes="0" containsString="0" containsNumber="1" minValue="20800.16" maxValue="74523.7" count="12">
        <n v="28633.360000000001"/>
        <n v="74523.7"/>
        <n v="49952.01"/>
        <n v="20800.16"/>
        <n v="31262.34"/>
        <n v="26219.34"/>
        <n v="46701.925000000003"/>
        <n v="21412.560000000001"/>
        <n v="22916.82"/>
        <n v="23465.73"/>
        <n v="35624.870000000003"/>
        <n v="27687.59"/>
      </sharedItems>
    </cacheField>
    <cacheField name="No Ventas" numFmtId="0">
      <sharedItems containsSemiMixedTypes="0" containsString="0" containsNumber="1" containsInteger="1" minValue="75" maxValue="128" count="12">
        <n v="128"/>
        <n v="107"/>
        <n v="101"/>
        <n v="75"/>
        <n v="103"/>
        <n v="108"/>
        <n v="90"/>
        <n v="88"/>
        <n v="110"/>
        <n v="94"/>
        <n v="113"/>
        <n v="93"/>
      </sharedItems>
    </cacheField>
    <cacheField name="KPI 1" numFmtId="0">
      <sharedItems containsSemiMixedTypes="0" containsString="0" containsNumber="1" minValue="208.33472727272726" maxValue="696.4831775700934" count="12">
        <n v="223.698125"/>
        <n v="696.4831775700934"/>
        <n v="494.57435643564361"/>
        <n v="277.33546666666666"/>
        <n v="303.51786407766991"/>
        <n v="242.77166666666668"/>
        <n v="518.91027777777776"/>
        <n v="243.32454545454547"/>
        <n v="208.33472727272726"/>
        <n v="249.63542553191488"/>
        <n v="315.26433628318586"/>
        <n v="297.71602150537632"/>
      </sharedItems>
    </cacheField>
    <cacheField name="NumMes" numFmtId="0">
      <sharedItems containsSemiMixedTypes="0" containsString="0" containsNumber="1" containsInteger="1" minValue="1" maxValue="12" count="12">
        <n v="1"/>
        <n v="2"/>
        <n v="3"/>
        <n v="4"/>
        <n v="5"/>
        <n v="6"/>
        <n v="7"/>
        <n v="8"/>
        <n v="9"/>
        <n v="10"/>
        <n v="11"/>
        <n v="12"/>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refreshedBy="Lalyta" refreshedDate="40428.860927083333" createdVersion="3" refreshedVersion="3" minRefreshableVersion="3" recordCount="8">
  <cacheSource type="external" connectionId="11"/>
  <cacheFields count="5">
    <cacheField name="CodPregunta" numFmtId="0">
      <sharedItems containsSemiMixedTypes="0" containsString="0" containsNumber="1" containsInteger="1" minValue="3" maxValue="3" count="1">
        <n v="3"/>
      </sharedItems>
    </cacheField>
    <cacheField name="Descripcion" numFmtId="0">
      <sharedItems count="1">
        <s v="Tiempos de Entrega"/>
      </sharedItems>
    </cacheField>
    <cacheField name="TipoCliente" numFmtId="0">
      <sharedItems count="8">
        <s v="Cliente Especial"/>
        <s v="Clubes y Discotecas"/>
        <s v="Detallistas"/>
        <s v="Hoteles y Restaurantes"/>
        <s v="Industrias e Instituciones"/>
        <s v="Instituciones Educativas"/>
        <s v="Mayorista"/>
        <s v="Servicios de Salud"/>
      </sharedItems>
    </cacheField>
    <cacheField name="Satisfechos" numFmtId="0">
      <sharedItems containsSemiMixedTypes="0" containsString="0" containsNumber="1" containsInteger="1" minValue="2" maxValue="67" count="6">
        <n v="10"/>
        <n v="2"/>
        <n v="4"/>
        <n v="18"/>
        <n v="67"/>
        <n v="3"/>
      </sharedItems>
    </cacheField>
    <cacheField name="%" numFmtId="0">
      <sharedItems containsSemiMixedTypes="0" containsString="0" containsNumber="1" minValue="1.0416666666666665" maxValue="34.895833333333329" count="6">
        <n v="5.2083333333333339"/>
        <n v="1.0416666666666665"/>
        <n v="2.083333333333333"/>
        <n v="9.375"/>
        <n v="34.895833333333329"/>
        <n v="1.5625"/>
      </sharedItems>
    </cacheField>
  </cacheFields>
</pivotCacheDefinition>
</file>

<file path=xl/pivotCache/pivotCacheDefinition4.xml><?xml version="1.0" encoding="utf-8"?>
<pivotCacheDefinition xmlns="http://schemas.openxmlformats.org/spreadsheetml/2006/main" xmlns:r="http://schemas.openxmlformats.org/officeDocument/2006/relationships" r:id="rId1" refreshedBy="Lalyta" refreshedDate="40428.86095613426" createdVersion="3" refreshedVersion="3" minRefreshableVersion="3" recordCount="1036">
  <cacheSource type="external" connectionId="13"/>
  <cacheFields count="9">
    <cacheField name="Mes" numFmtId="0">
      <sharedItems count="12">
        <s v="Enero"/>
        <s v="Febrero"/>
        <s v="Marzo"/>
        <s v="Abril"/>
        <s v="Mayo"/>
        <s v="Junio"/>
        <s v="Julio"/>
        <s v="Agosto"/>
        <s v="Septiembre"/>
        <s v="Octubre"/>
        <s v="Noviembre"/>
        <s v="Diciembre"/>
      </sharedItems>
    </cacheField>
    <cacheField name="Linea" numFmtId="0">
      <sharedItems count="5">
        <s v="Equipos de Computación"/>
        <s v="Productos Varios"/>
        <s v="Suministros de Impresión"/>
        <s v="Suministros de Limpieza"/>
        <s v="Suministros de Oficina"/>
      </sharedItems>
    </cacheField>
    <cacheField name="Categoria" numFmtId="0">
      <sharedItems count="14">
        <s v="Impresoras"/>
        <s v="Varios"/>
        <s v="Cartuchos"/>
        <s v="Toners"/>
        <s v="Dispensadores Línea Clasica"/>
        <s v="Dispensadores Línea Extrafina"/>
        <s v="Jabones"/>
        <s v="Jumbos"/>
        <s v="PH Regulares"/>
        <s v="Servilletas Institucionales"/>
        <s v="Toallas de Mano"/>
        <s v="Toallas y Limpiones Multiusos"/>
        <s v="Laptops"/>
        <s v="Pañuelos Faciales"/>
      </sharedItems>
    </cacheField>
    <cacheField name="Marca" numFmtId="0">
      <sharedItems count="17">
        <s v="Canon"/>
        <s v="Epson"/>
        <s v="Lexmark"/>
        <s v="Imation"/>
        <s v="Samsung"/>
        <s v="Varios"/>
        <s v="Hewlett Packard"/>
        <s v="Familia"/>
        <s v="Kingston"/>
        <s v="ACERONE"/>
        <s v="Biostar"/>
        <s v="Cannon"/>
        <s v="D-link"/>
        <s v="LG"/>
        <s v="ACERASPIRE"/>
        <s v="Panasonic"/>
        <s v="Xerox"/>
      </sharedItems>
    </cacheField>
    <cacheField name="Producto" numFmtId="0">
      <sharedItems/>
    </cacheField>
    <cacheField name="Ventas ($$)" numFmtId="0">
      <sharedItems containsSemiMixedTypes="0" containsString="0" containsNumber="1" minValue="0.9" maxValue="16400"/>
    </cacheField>
    <cacheField name="Productos #" numFmtId="0">
      <sharedItems containsSemiMixedTypes="0" containsString="0" containsNumber="1" containsInteger="1" minValue="1" maxValue="12000"/>
    </cacheField>
    <cacheField name="KPI2" numFmtId="0">
      <sharedItems containsSemiMixedTypes="0" containsString="0" containsNumber="1" minValue="4.165E-2" maxValue="1390"/>
    </cacheField>
    <cacheField name="Num" numFmtId="0">
      <sharedItems containsSemiMixedTypes="0" containsString="0" containsNumber="1" containsInteger="1" minValue="1" maxValue="12" count="12">
        <n v="1"/>
        <n v="2"/>
        <n v="3"/>
        <n v="4"/>
        <n v="5"/>
        <n v="6"/>
        <n v="7"/>
        <n v="8"/>
        <n v="9"/>
        <n v="10"/>
        <n v="11"/>
        <n v="12"/>
      </sharedItems>
    </cacheField>
  </cacheFields>
</pivotCacheDefinition>
</file>

<file path=xl/pivotCache/pivotCacheDefinition5.xml><?xml version="1.0" encoding="utf-8"?>
<pivotCacheDefinition xmlns="http://schemas.openxmlformats.org/spreadsheetml/2006/main" xmlns:r="http://schemas.openxmlformats.org/officeDocument/2006/relationships" r:id="rId1" refreshedBy="Lalyta" refreshedDate="40428.860958217592" backgroundQuery="1" createdVersion="3" refreshedVersion="3" minRefreshableVersion="3" recordCount="70">
  <cacheSource type="external" connectionId="2"/>
  <cacheFields count="5">
    <cacheField name="Mes" numFmtId="0">
      <sharedItems count="12">
        <s v="Enero"/>
        <s v="Febrero"/>
        <s v="Marzo"/>
        <s v="Abril"/>
        <s v="Mayo"/>
        <s v="Junio"/>
        <s v="Julio"/>
        <s v="Agosto"/>
        <s v="Septiembre"/>
        <s v="Octubre"/>
        <s v="Noviembre"/>
        <s v="Diciembre"/>
      </sharedItems>
    </cacheField>
    <cacheField name="Vendedor" numFmtId="0">
      <sharedItems count="6">
        <s v="Anchundia Alvarado Elsa Maria"/>
        <s v="Oficina Oficina"/>
        <s v="Rivadeneira Febres Cordero Luis Fernando "/>
        <s v="Vaca Villón  Carmen Anahi"/>
        <s v="Velarde Suarez Fernando Manuel"/>
        <s v="Vera Ortiz Ana Laura"/>
      </sharedItems>
    </cacheField>
    <cacheField name="No Ventas" numFmtId="0">
      <sharedItems containsSemiMixedTypes="0" containsString="0" containsNumber="1" containsInteger="1" minValue="1" maxValue="44" count="30">
        <n v="21"/>
        <n v="7"/>
        <n v="26"/>
        <n v="15"/>
        <n v="20"/>
        <n v="39"/>
        <n v="18"/>
        <n v="5"/>
        <n v="19"/>
        <n v="9"/>
        <n v="12"/>
        <n v="44"/>
        <n v="16"/>
        <n v="14"/>
        <n v="22"/>
        <n v="10"/>
        <n v="25"/>
        <n v="11"/>
        <n v="24"/>
        <n v="6"/>
        <n v="34"/>
        <n v="27"/>
        <n v="3"/>
        <n v="23"/>
        <n v="13"/>
        <n v="29"/>
        <n v="1"/>
        <n v="17"/>
        <n v="32"/>
        <n v="31"/>
      </sharedItems>
    </cacheField>
    <cacheField name="Importe" numFmtId="0">
      <sharedItems containsSemiMixedTypes="0" containsString="0" containsNumber="1" minValue="9.4600000000000009" maxValue="35352.33"/>
    </cacheField>
    <cacheField name="KPI 1" numFmtId="0">
      <sharedItems containsSemiMixedTypes="0" containsString="0" containsNumber="1" minValue="9.4600000000000009" maxValue="3247.982"/>
    </cacheField>
  </cacheFields>
</pivotCacheDefinition>
</file>

<file path=xl/pivotCache/pivotCacheDefinition6.xml><?xml version="1.0" encoding="utf-8"?>
<pivotCacheDefinition xmlns="http://schemas.openxmlformats.org/spreadsheetml/2006/main" xmlns:r="http://schemas.openxmlformats.org/officeDocument/2006/relationships" r:id="rId1" refreshedBy="Lalyta" refreshedDate="40428.862177314812" createdVersion="3" refreshedVersion="3" minRefreshableVersion="3" recordCount="12">
  <cacheSource type="external" connectionId="18"/>
  <cacheFields count="5">
    <cacheField name="Meses" numFmtId="0">
      <sharedItems count="12">
        <s v="Enero"/>
        <s v="Febrero"/>
        <s v="Marzo"/>
        <s v="Abril"/>
        <s v="Mayo"/>
        <s v="Junio"/>
        <s v="Julio"/>
        <s v="Agosto"/>
        <s v="Septiembre"/>
        <s v="Octubre"/>
        <s v="Noviembre"/>
        <s v="Diciembre"/>
      </sharedItems>
    </cacheField>
    <cacheField name="Costo Total" numFmtId="0">
      <sharedItems containsSemiMixedTypes="0" containsString="0" containsNumber="1" minValue="17549.207999999999" maxValue="63486.992200000001" count="12">
        <n v="25013.113399999998"/>
        <n v="63486.992200000001"/>
        <n v="43722.273099999999"/>
        <n v="17549.207999999999"/>
        <n v="27169.492900000001"/>
        <n v="22479.076300000001"/>
        <n v="40832.951099999998"/>
        <n v="18881.661499999998"/>
        <n v="19898.7356"/>
        <n v="19166.163700000001"/>
        <n v="26944.179100000001"/>
        <n v="23942.1361"/>
      </sharedItems>
    </cacheField>
    <cacheField name="Total Ventas" numFmtId="0">
      <sharedItems containsSemiMixedTypes="0" containsString="0" containsNumber="1" minValue="20800.16" maxValue="74523.7" count="12">
        <n v="28633.360000000001"/>
        <n v="74523.7"/>
        <n v="49952.01"/>
        <n v="20800.16"/>
        <n v="31262.34"/>
        <n v="26219.34"/>
        <n v="46701.925000000003"/>
        <n v="21412.560000000001"/>
        <n v="22916.82"/>
        <n v="23465.73"/>
        <n v="35624.870000000003"/>
        <n v="27687.59"/>
      </sharedItems>
    </cacheField>
    <cacheField name="KPI 3" numFmtId="0">
      <sharedItems containsSemiMixedTypes="0" containsString="0" containsNumber="1" minValue="11.819691340035954" maxValue="24.366940567081375" count="12">
        <n v="12.643457142298365"/>
        <n v="14.809661624422832"/>
        <n v="12.4714438918474"/>
        <n v="15.629456696486955"/>
        <n v="13.091940974348049"/>
        <n v="14.265285472479473"/>
        <n v="12.566877917773201"/>
        <n v="11.819691340035954"/>
        <n v="13.169734718865877"/>
        <n v="18.322746831230052"/>
        <n v="24.366940567081375"/>
        <n v="13.527554763704607"/>
      </sharedItems>
    </cacheField>
    <cacheField name="Mes" numFmtId="0">
      <sharedItems containsSemiMixedTypes="0" containsString="0" containsNumber="1" containsInteger="1" minValue="1" maxValue="12" count="12">
        <n v="1"/>
        <n v="2"/>
        <n v="3"/>
        <n v="4"/>
        <n v="5"/>
        <n v="6"/>
        <n v="7"/>
        <n v="8"/>
        <n v="9"/>
        <n v="10"/>
        <n v="11"/>
        <n v="12"/>
      </sharedItems>
    </cacheField>
  </cacheFields>
</pivotCacheDefinition>
</file>

<file path=xl/pivotCache/pivotCacheRecords1.xml><?xml version="1.0" encoding="utf-8"?>
<pivotCacheRecords xmlns="http://schemas.openxmlformats.org/spreadsheetml/2006/main" xmlns:r="http://schemas.openxmlformats.org/officeDocument/2006/relationships" count="40">
  <r>
    <x v="0"/>
    <x v="0"/>
    <x v="0"/>
    <n v="14.823529411764707"/>
    <x v="0"/>
    <x v="0"/>
  </r>
  <r>
    <x v="0"/>
    <x v="1"/>
    <x v="1"/>
    <n v="6.9411764705882355"/>
    <x v="0"/>
    <x v="1"/>
  </r>
  <r>
    <x v="0"/>
    <x v="2"/>
    <x v="2"/>
    <n v="21.176470588235293"/>
    <x v="0"/>
    <x v="0"/>
  </r>
  <r>
    <x v="0"/>
    <x v="3"/>
    <x v="3"/>
    <n v="8.235294117647058"/>
    <x v="0"/>
    <x v="1"/>
  </r>
  <r>
    <x v="0"/>
    <x v="4"/>
    <x v="4"/>
    <n v="13.529411764705882"/>
    <x v="0"/>
    <x v="2"/>
  </r>
  <r>
    <x v="1"/>
    <x v="0"/>
    <x v="0"/>
    <n v="16.5"/>
    <x v="0"/>
    <x v="0"/>
  </r>
  <r>
    <x v="1"/>
    <x v="1"/>
    <x v="1"/>
    <n v="5.25"/>
    <x v="0"/>
    <x v="1"/>
  </r>
  <r>
    <x v="1"/>
    <x v="2"/>
    <x v="2"/>
    <n v="18.75"/>
    <x v="0"/>
    <x v="0"/>
  </r>
  <r>
    <x v="1"/>
    <x v="3"/>
    <x v="3"/>
    <n v="8"/>
    <x v="0"/>
    <x v="1"/>
  </r>
  <r>
    <x v="1"/>
    <x v="4"/>
    <x v="4"/>
    <n v="8.5"/>
    <x v="0"/>
    <x v="2"/>
  </r>
  <r>
    <x v="2"/>
    <x v="0"/>
    <x v="0"/>
    <n v="16.5"/>
    <x v="0"/>
    <x v="0"/>
  </r>
  <r>
    <x v="2"/>
    <x v="1"/>
    <x v="1"/>
    <n v="6.75"/>
    <x v="0"/>
    <x v="1"/>
  </r>
  <r>
    <x v="2"/>
    <x v="2"/>
    <x v="2"/>
    <n v="27.75"/>
    <x v="0"/>
    <x v="0"/>
  </r>
  <r>
    <x v="2"/>
    <x v="3"/>
    <x v="3"/>
    <n v="9"/>
    <x v="0"/>
    <x v="1"/>
  </r>
  <r>
    <x v="2"/>
    <x v="4"/>
    <x v="4"/>
    <n v="18"/>
    <x v="0"/>
    <x v="2"/>
  </r>
  <r>
    <x v="3"/>
    <x v="0"/>
    <x v="0"/>
    <n v="13.285714285714286"/>
    <x v="0"/>
    <x v="0"/>
  </r>
  <r>
    <x v="3"/>
    <x v="1"/>
    <x v="1"/>
    <n v="6.1428571428571432"/>
    <x v="0"/>
    <x v="1"/>
  </r>
  <r>
    <x v="3"/>
    <x v="2"/>
    <x v="2"/>
    <n v="20.571428571428573"/>
    <x v="0"/>
    <x v="0"/>
  </r>
  <r>
    <x v="3"/>
    <x v="3"/>
    <x v="3"/>
    <n v="6.8571428571428568"/>
    <x v="0"/>
    <x v="1"/>
  </r>
  <r>
    <x v="3"/>
    <x v="4"/>
    <x v="4"/>
    <n v="12.285714285714286"/>
    <x v="0"/>
    <x v="2"/>
  </r>
  <r>
    <x v="4"/>
    <x v="0"/>
    <x v="0"/>
    <n v="15.771428571428572"/>
    <x v="0"/>
    <x v="0"/>
  </r>
  <r>
    <x v="4"/>
    <x v="1"/>
    <x v="1"/>
    <n v="5.7222222222222223"/>
    <x v="0"/>
    <x v="1"/>
  </r>
  <r>
    <x v="4"/>
    <x v="2"/>
    <x v="2"/>
    <n v="20.583333333333332"/>
    <x v="0"/>
    <x v="0"/>
  </r>
  <r>
    <x v="4"/>
    <x v="3"/>
    <x v="3"/>
    <n v="7.9722222222222223"/>
    <x v="0"/>
    <x v="1"/>
  </r>
  <r>
    <x v="4"/>
    <x v="4"/>
    <x v="4"/>
    <n v="13.611111111111111"/>
    <x v="0"/>
    <x v="2"/>
  </r>
  <r>
    <x v="5"/>
    <x v="0"/>
    <x v="0"/>
    <n v="14.25"/>
    <x v="0"/>
    <x v="0"/>
  </r>
  <r>
    <x v="5"/>
    <x v="1"/>
    <x v="1"/>
    <n v="8"/>
    <x v="0"/>
    <x v="1"/>
  </r>
  <r>
    <x v="5"/>
    <x v="2"/>
    <x v="2"/>
    <n v="23.25"/>
    <x v="0"/>
    <x v="0"/>
  </r>
  <r>
    <x v="5"/>
    <x v="3"/>
    <x v="3"/>
    <n v="7"/>
    <x v="0"/>
    <x v="1"/>
  </r>
  <r>
    <x v="5"/>
    <x v="4"/>
    <x v="4"/>
    <n v="11.5"/>
    <x v="0"/>
    <x v="2"/>
  </r>
  <r>
    <x v="6"/>
    <x v="0"/>
    <x v="0"/>
    <n v="16.21551724137931"/>
    <x v="0"/>
    <x v="0"/>
  </r>
  <r>
    <x v="6"/>
    <x v="1"/>
    <x v="1"/>
    <n v="5.4173913043478263"/>
    <x v="0"/>
    <x v="1"/>
  </r>
  <r>
    <x v="6"/>
    <x v="2"/>
    <x v="2"/>
    <n v="20.739130434782609"/>
    <x v="0"/>
    <x v="0"/>
  </r>
  <r>
    <x v="6"/>
    <x v="3"/>
    <x v="3"/>
    <n v="6.8695652173913047"/>
    <x v="0"/>
    <x v="1"/>
  </r>
  <r>
    <x v="6"/>
    <x v="4"/>
    <x v="4"/>
    <n v="10.486956521739131"/>
    <x v="0"/>
    <x v="2"/>
  </r>
  <r>
    <x v="7"/>
    <x v="0"/>
    <x v="0"/>
    <n v="13.2"/>
    <x v="0"/>
    <x v="0"/>
  </r>
  <r>
    <x v="7"/>
    <x v="1"/>
    <x v="1"/>
    <n v="5.2"/>
    <x v="0"/>
    <x v="1"/>
  </r>
  <r>
    <x v="7"/>
    <x v="2"/>
    <x v="2"/>
    <n v="19.8"/>
    <x v="0"/>
    <x v="0"/>
  </r>
  <r>
    <x v="7"/>
    <x v="3"/>
    <x v="3"/>
    <n v="7.2"/>
    <x v="0"/>
    <x v="1"/>
  </r>
  <r>
    <x v="7"/>
    <x v="4"/>
    <x v="4"/>
    <n v="12.4"/>
    <x v="0"/>
    <x v="2"/>
  </r>
</pivotCacheRecords>
</file>

<file path=xl/pivotCache/pivotCacheRecords2.xml><?xml version="1.0" encoding="utf-8"?>
<pivotCacheRecords xmlns="http://schemas.openxmlformats.org/spreadsheetml/2006/main" xmlns:r="http://schemas.openxmlformats.org/officeDocument/2006/relationships" count="12">
  <r>
    <x v="0"/>
    <x v="0"/>
    <x v="0"/>
    <x v="0"/>
    <x v="0"/>
  </r>
  <r>
    <x v="1"/>
    <x v="1"/>
    <x v="1"/>
    <x v="1"/>
    <x v="1"/>
  </r>
  <r>
    <x v="2"/>
    <x v="2"/>
    <x v="2"/>
    <x v="2"/>
    <x v="2"/>
  </r>
  <r>
    <x v="3"/>
    <x v="3"/>
    <x v="3"/>
    <x v="3"/>
    <x v="3"/>
  </r>
  <r>
    <x v="4"/>
    <x v="4"/>
    <x v="4"/>
    <x v="4"/>
    <x v="4"/>
  </r>
  <r>
    <x v="5"/>
    <x v="5"/>
    <x v="5"/>
    <x v="5"/>
    <x v="5"/>
  </r>
  <r>
    <x v="6"/>
    <x v="6"/>
    <x v="6"/>
    <x v="6"/>
    <x v="6"/>
  </r>
  <r>
    <x v="7"/>
    <x v="7"/>
    <x v="7"/>
    <x v="7"/>
    <x v="7"/>
  </r>
  <r>
    <x v="8"/>
    <x v="8"/>
    <x v="8"/>
    <x v="8"/>
    <x v="8"/>
  </r>
  <r>
    <x v="9"/>
    <x v="9"/>
    <x v="9"/>
    <x v="9"/>
    <x v="9"/>
  </r>
  <r>
    <x v="10"/>
    <x v="10"/>
    <x v="10"/>
    <x v="10"/>
    <x v="10"/>
  </r>
  <r>
    <x v="11"/>
    <x v="11"/>
    <x v="11"/>
    <x v="11"/>
    <x v="11"/>
  </r>
</pivotCacheRecords>
</file>

<file path=xl/pivotCache/pivotCacheRecords3.xml><?xml version="1.0" encoding="utf-8"?>
<pivotCacheRecords xmlns="http://schemas.openxmlformats.org/spreadsheetml/2006/main" xmlns:r="http://schemas.openxmlformats.org/officeDocument/2006/relationships" count="8">
  <r>
    <x v="0"/>
    <x v="0"/>
    <x v="0"/>
    <x v="0"/>
    <x v="0"/>
  </r>
  <r>
    <x v="0"/>
    <x v="0"/>
    <x v="1"/>
    <x v="1"/>
    <x v="1"/>
  </r>
  <r>
    <x v="0"/>
    <x v="0"/>
    <x v="2"/>
    <x v="2"/>
    <x v="2"/>
  </r>
  <r>
    <x v="0"/>
    <x v="0"/>
    <x v="3"/>
    <x v="2"/>
    <x v="2"/>
  </r>
  <r>
    <x v="0"/>
    <x v="0"/>
    <x v="4"/>
    <x v="3"/>
    <x v="3"/>
  </r>
  <r>
    <x v="0"/>
    <x v="0"/>
    <x v="5"/>
    <x v="2"/>
    <x v="2"/>
  </r>
  <r>
    <x v="0"/>
    <x v="0"/>
    <x v="6"/>
    <x v="4"/>
    <x v="4"/>
  </r>
  <r>
    <x v="0"/>
    <x v="0"/>
    <x v="7"/>
    <x v="5"/>
    <x v="5"/>
  </r>
</pivotCacheRecords>
</file>

<file path=xl/pivotCache/pivotCacheRecords4.xml><?xml version="1.0" encoding="utf-8"?>
<pivotCacheRecords xmlns="http://schemas.openxmlformats.org/spreadsheetml/2006/main" xmlns:r="http://schemas.openxmlformats.org/officeDocument/2006/relationships" count="1036">
  <r>
    <x v="0"/>
    <x v="0"/>
    <x v="0"/>
    <x v="0"/>
    <s v="Impresora CANON IP 1900"/>
    <n v="36.61"/>
    <n v="1"/>
    <n v="36.61"/>
    <x v="0"/>
  </r>
  <r>
    <x v="0"/>
    <x v="0"/>
    <x v="0"/>
    <x v="1"/>
    <s v="Epson LX-300+ Impresora Matricial"/>
    <n v="215"/>
    <n v="1"/>
    <n v="215"/>
    <x v="0"/>
  </r>
  <r>
    <x v="0"/>
    <x v="0"/>
    <x v="0"/>
    <x v="2"/>
    <s v="Impresora LX 300 II"/>
    <n v="194"/>
    <n v="1"/>
    <n v="194"/>
    <x v="0"/>
  </r>
  <r>
    <x v="0"/>
    <x v="0"/>
    <x v="1"/>
    <x v="3"/>
    <s v="disco duro externo de 320GB IMATION"/>
    <n v="176"/>
    <n v="1"/>
    <n v="176"/>
    <x v="0"/>
  </r>
  <r>
    <x v="0"/>
    <x v="0"/>
    <x v="1"/>
    <x v="4"/>
    <s v="Monitor Samsung 18.5&quot; TFT Flat Panel"/>
    <n v="152"/>
    <n v="1"/>
    <n v="152"/>
    <x v="0"/>
  </r>
  <r>
    <x v="0"/>
    <x v="0"/>
    <x v="1"/>
    <x v="5"/>
    <s v="Memoria DDR 333 1GB KINGSTON"/>
    <n v="60"/>
    <n v="1"/>
    <n v="60"/>
    <x v="0"/>
  </r>
  <r>
    <x v="0"/>
    <x v="0"/>
    <x v="1"/>
    <x v="5"/>
    <s v="Sandisk Memory Stick Pro Duo Ultra 4GB"/>
    <n v="102"/>
    <n v="3"/>
    <n v="34"/>
    <x v="0"/>
  </r>
  <r>
    <x v="0"/>
    <x v="0"/>
    <x v="1"/>
    <x v="5"/>
    <s v="Teclado Microsoft + mouse"/>
    <n v="120"/>
    <n v="5"/>
    <n v="24"/>
    <x v="0"/>
  </r>
  <r>
    <x v="0"/>
    <x v="1"/>
    <x v="1"/>
    <x v="5"/>
    <s v="5 KF - FA67A Rollo de Pelicula"/>
    <n v="190"/>
    <n v="5"/>
    <n v="38"/>
    <x v="0"/>
  </r>
  <r>
    <x v="0"/>
    <x v="2"/>
    <x v="2"/>
    <x v="0"/>
    <s v="Canon CL41 Cartucho (color)"/>
    <n v="115.3"/>
    <n v="5"/>
    <n v="23.06"/>
    <x v="0"/>
  </r>
  <r>
    <x v="0"/>
    <x v="2"/>
    <x v="2"/>
    <x v="0"/>
    <s v="Canon CLI-8 CYAN Cartucho"/>
    <n v="28.94"/>
    <n v="2"/>
    <n v="14.47"/>
    <x v="0"/>
  </r>
  <r>
    <x v="0"/>
    <x v="2"/>
    <x v="2"/>
    <x v="0"/>
    <s v="Canon CLI-8 Magenta Cartucho"/>
    <n v="43.41"/>
    <n v="3"/>
    <n v="14.47"/>
    <x v="0"/>
  </r>
  <r>
    <x v="0"/>
    <x v="2"/>
    <x v="2"/>
    <x v="0"/>
    <s v="Canon PG 30 BK"/>
    <n v="17"/>
    <n v="1"/>
    <n v="17"/>
    <x v="0"/>
  </r>
  <r>
    <x v="0"/>
    <x v="2"/>
    <x v="2"/>
    <x v="0"/>
    <s v="Canon PG40 Cartucho (black)"/>
    <n v="74.8"/>
    <n v="4"/>
    <n v="18.7"/>
    <x v="0"/>
  </r>
  <r>
    <x v="0"/>
    <x v="2"/>
    <x v="2"/>
    <x v="0"/>
    <s v="Canon PGI-5BK Cartucho"/>
    <n v="85.3"/>
    <n v="5"/>
    <n v="17.059999999999999"/>
    <x v="0"/>
  </r>
  <r>
    <x v="0"/>
    <x v="2"/>
    <x v="2"/>
    <x v="1"/>
    <s v="Cinta Epson 8750"/>
    <n v="40.799999999999997"/>
    <n v="8"/>
    <n v="5.0999999999999996"/>
    <x v="0"/>
  </r>
  <r>
    <x v="0"/>
    <x v="2"/>
    <x v="2"/>
    <x v="1"/>
    <s v="Epson T046120 Cartucho"/>
    <n v="34"/>
    <n v="2"/>
    <n v="17"/>
    <x v="0"/>
  </r>
  <r>
    <x v="0"/>
    <x v="2"/>
    <x v="2"/>
    <x v="6"/>
    <s v="Hewlett Packard C6578D Cartucho Clr (78)"/>
    <n v="230.28"/>
    <n v="7"/>
    <n v="32.89714285714286"/>
    <x v="0"/>
  </r>
  <r>
    <x v="0"/>
    <x v="2"/>
    <x v="2"/>
    <x v="6"/>
    <s v="Hewlett Packard C6615D Cartucho Bk (15)"/>
    <n v="170.58"/>
    <n v="6"/>
    <n v="28.43"/>
    <x v="0"/>
  </r>
  <r>
    <x v="0"/>
    <x v="2"/>
    <x v="2"/>
    <x v="6"/>
    <s v="Hewlett Packard C6625A Cartucho Clr (17)"/>
    <n v="215.53"/>
    <n v="7"/>
    <n v="30.79"/>
    <x v="0"/>
  </r>
  <r>
    <x v="0"/>
    <x v="2"/>
    <x v="2"/>
    <x v="6"/>
    <s v="Hewlett Packard C6656A Cartucho Bk (56)"/>
    <n v="62.73"/>
    <n v="3"/>
    <n v="20.91"/>
    <x v="0"/>
  </r>
  <r>
    <x v="0"/>
    <x v="2"/>
    <x v="2"/>
    <x v="6"/>
    <s v="Hewlett Packard C8727A Cartucho Bk (27)"/>
    <n v="71.319999999999993"/>
    <n v="4"/>
    <n v="17.829999999999998"/>
    <x v="0"/>
  </r>
  <r>
    <x v="0"/>
    <x v="2"/>
    <x v="2"/>
    <x v="6"/>
    <s v="Hewlett Packard C8728A Cartucho Clr (28)"/>
    <n v="20.64"/>
    <n v="1"/>
    <n v="20.64"/>
    <x v="0"/>
  </r>
  <r>
    <x v="0"/>
    <x v="2"/>
    <x v="2"/>
    <x v="6"/>
    <s v="Hewlett Packard C8766W Cartucho Clr (95)"/>
    <n v="23.84"/>
    <n v="1"/>
    <n v="23.84"/>
    <x v="0"/>
  </r>
  <r>
    <x v="0"/>
    <x v="2"/>
    <x v="2"/>
    <x v="6"/>
    <s v="Hewlett Packard C8767W Cartucho Bk (96)"/>
    <n v="29.71"/>
    <n v="1"/>
    <n v="29.71"/>
    <x v="0"/>
  </r>
  <r>
    <x v="0"/>
    <x v="2"/>
    <x v="2"/>
    <x v="6"/>
    <s v="Hewlett Packard C9351A Cartucho Bk (21)"/>
    <n v="800.24"/>
    <n v="59"/>
    <n v="13.563389830508475"/>
    <x v="0"/>
  </r>
  <r>
    <x v="0"/>
    <x v="2"/>
    <x v="2"/>
    <x v="6"/>
    <s v="Hewlett Packard C9352A Cartucho Clr (22)"/>
    <n v="170.58"/>
    <n v="10"/>
    <n v="17.058"/>
    <x v="0"/>
  </r>
  <r>
    <x v="0"/>
    <x v="2"/>
    <x v="2"/>
    <x v="6"/>
    <s v="Hewlett Packard C9362W Cartucho Bk (92)"/>
    <n v="211.68"/>
    <n v="14"/>
    <n v="15.12"/>
    <x v="0"/>
  </r>
  <r>
    <x v="0"/>
    <x v="2"/>
    <x v="2"/>
    <x v="6"/>
    <s v="Hewlett Packard C9363W Cartucho (97)"/>
    <n v="66.900000000000006"/>
    <n v="2"/>
    <n v="33.450000000000003"/>
    <x v="0"/>
  </r>
  <r>
    <x v="0"/>
    <x v="2"/>
    <x v="2"/>
    <x v="6"/>
    <s v="Hewlett Packard C9364W Cartucho (98)"/>
    <n v="66.150000000000006"/>
    <n v="3"/>
    <n v="22.05"/>
    <x v="0"/>
  </r>
  <r>
    <x v="0"/>
    <x v="2"/>
    <x v="2"/>
    <x v="6"/>
    <s v="Hewlett Packard CB335WN Cartucho (74)"/>
    <n v="158.69999999999999"/>
    <n v="9"/>
    <n v="17.633333333333333"/>
    <x v="0"/>
  </r>
  <r>
    <x v="0"/>
    <x v="2"/>
    <x v="2"/>
    <x v="2"/>
    <s v="Lexmark 10N1116 Cartucho (16)"/>
    <n v="663.94"/>
    <n v="24"/>
    <n v="27.664166666666667"/>
    <x v="0"/>
  </r>
  <r>
    <x v="0"/>
    <x v="2"/>
    <x v="2"/>
    <x v="2"/>
    <s v="Lexmark 10N1126 Cartucho (26)"/>
    <n v="220.84"/>
    <n v="7"/>
    <n v="31.548571428571428"/>
    <x v="0"/>
  </r>
  <r>
    <x v="0"/>
    <x v="2"/>
    <x v="2"/>
    <x v="2"/>
    <s v="Lexmark 12A1970 Cartucho (70)"/>
    <n v="126.08"/>
    <n v="4"/>
    <n v="31.52"/>
    <x v="0"/>
  </r>
  <r>
    <x v="0"/>
    <x v="2"/>
    <x v="2"/>
    <x v="2"/>
    <s v="Lexmark 17G0050 Cartucho (50)"/>
    <n v="59.8"/>
    <n v="2"/>
    <n v="29.9"/>
    <x v="0"/>
  </r>
  <r>
    <x v="0"/>
    <x v="2"/>
    <x v="2"/>
    <x v="2"/>
    <s v="Lexmark 18C0032 Cartucho (32)"/>
    <n v="141.4"/>
    <n v="7"/>
    <n v="20.2"/>
    <x v="0"/>
  </r>
  <r>
    <x v="0"/>
    <x v="2"/>
    <x v="2"/>
    <x v="2"/>
    <s v="Lexmark 18C1428 Cartucho (28)"/>
    <n v="182.71"/>
    <n v="11"/>
    <n v="16.61"/>
    <x v="0"/>
  </r>
  <r>
    <x v="0"/>
    <x v="2"/>
    <x v="2"/>
    <x v="2"/>
    <s v="Lexmark 18C1429 Cartucho (29)"/>
    <n v="51.69"/>
    <n v="3"/>
    <n v="17.23"/>
    <x v="0"/>
  </r>
  <r>
    <x v="0"/>
    <x v="2"/>
    <x v="2"/>
    <x v="2"/>
    <s v="Lexmark 18C1523 Cartucho"/>
    <n v="252.32"/>
    <n v="14"/>
    <n v="18.022857142857141"/>
    <x v="0"/>
  </r>
  <r>
    <x v="0"/>
    <x v="2"/>
    <x v="2"/>
    <x v="2"/>
    <s v="Lexmark 18C1524 Cartucho (24)"/>
    <n v="138.53"/>
    <n v="7"/>
    <n v="19.79"/>
    <x v="0"/>
  </r>
  <r>
    <x v="0"/>
    <x v="2"/>
    <x v="2"/>
    <x v="2"/>
    <s v="Lexmark 18C2090 Cartucho (14)"/>
    <n v="39.78"/>
    <n v="2"/>
    <n v="19.89"/>
    <x v="0"/>
  </r>
  <r>
    <x v="0"/>
    <x v="2"/>
    <x v="2"/>
    <x v="2"/>
    <s v="Lexmark 18L0032 Cartucho (82)"/>
    <n v="170.16"/>
    <n v="6"/>
    <n v="28.36"/>
    <x v="0"/>
  </r>
  <r>
    <x v="0"/>
    <x v="2"/>
    <x v="3"/>
    <x v="6"/>
    <s v="Hewlett Packard CB435A Tóner (35A)"/>
    <n v="560.44000000000005"/>
    <n v="9"/>
    <n v="62.271111111111111"/>
    <x v="0"/>
  </r>
  <r>
    <x v="0"/>
    <x v="2"/>
    <x v="3"/>
    <x v="6"/>
    <s v="Hewlett Packard CB436A Tóner"/>
    <n v="481.68"/>
    <n v="7"/>
    <n v="68.811428571428578"/>
    <x v="0"/>
  </r>
  <r>
    <x v="0"/>
    <x v="2"/>
    <x v="3"/>
    <x v="6"/>
    <s v="Hewlett Packard CB541A Tóner"/>
    <n v="60.14"/>
    <n v="1"/>
    <n v="60.14"/>
    <x v="0"/>
  </r>
  <r>
    <x v="0"/>
    <x v="2"/>
    <x v="3"/>
    <x v="6"/>
    <s v="Hewlett Packard Q1338A Tóner"/>
    <n v="139"/>
    <n v="1"/>
    <n v="139"/>
    <x v="0"/>
  </r>
  <r>
    <x v="0"/>
    <x v="2"/>
    <x v="3"/>
    <x v="6"/>
    <s v="Hewlett Packard Q2612A Tòner (12A)"/>
    <n v="62.65"/>
    <n v="1"/>
    <n v="62.65"/>
    <x v="0"/>
  </r>
  <r>
    <x v="0"/>
    <x v="2"/>
    <x v="3"/>
    <x v="6"/>
    <s v="Hewlett Packard Q2612AD (Twin Pack)"/>
    <n v="3112.33"/>
    <n v="26"/>
    <n v="119.705"/>
    <x v="0"/>
  </r>
  <r>
    <x v="0"/>
    <x v="2"/>
    <x v="3"/>
    <x v="6"/>
    <s v="Hewlett Packard Q2671A Tóner"/>
    <n v="127.82"/>
    <n v="1"/>
    <n v="127.82"/>
    <x v="0"/>
  </r>
  <r>
    <x v="0"/>
    <x v="2"/>
    <x v="3"/>
    <x v="6"/>
    <s v="Hewlett Packard Q5949A Tòner (49A)"/>
    <n v="1194"/>
    <n v="17"/>
    <n v="70.235294117647058"/>
    <x v="0"/>
  </r>
  <r>
    <x v="0"/>
    <x v="2"/>
    <x v="3"/>
    <x v="6"/>
    <s v="Hewlett Packard Q6000A Negro Tóner"/>
    <n v="693.36"/>
    <n v="9"/>
    <n v="77.040000000000006"/>
    <x v="0"/>
  </r>
  <r>
    <x v="0"/>
    <x v="2"/>
    <x v="3"/>
    <x v="6"/>
    <s v="Hewlett Packard Q6001A Cyan Tóner"/>
    <n v="190"/>
    <n v="2"/>
    <n v="95"/>
    <x v="0"/>
  </r>
  <r>
    <x v="0"/>
    <x v="2"/>
    <x v="3"/>
    <x v="6"/>
    <s v="Hewlett Packard Q6002A Yellow Tóner"/>
    <n v="190"/>
    <n v="2"/>
    <n v="95"/>
    <x v="0"/>
  </r>
  <r>
    <x v="0"/>
    <x v="2"/>
    <x v="3"/>
    <x v="6"/>
    <s v="Hewlett Packard Q6003A Magenta Tóner"/>
    <n v="190"/>
    <n v="2"/>
    <n v="95"/>
    <x v="0"/>
  </r>
  <r>
    <x v="0"/>
    <x v="2"/>
    <x v="3"/>
    <x v="6"/>
    <s v="Hewlett Packard Q6470A Tóner (Negro)"/>
    <n v="249.44"/>
    <n v="2"/>
    <n v="124.72"/>
    <x v="0"/>
  </r>
  <r>
    <x v="0"/>
    <x v="2"/>
    <x v="3"/>
    <x v="6"/>
    <s v="Hewlett Packard Q6511A Tòner"/>
    <n v="111"/>
    <n v="1"/>
    <n v="111"/>
    <x v="0"/>
  </r>
  <r>
    <x v="0"/>
    <x v="2"/>
    <x v="3"/>
    <x v="6"/>
    <s v="Hewlett Packard Q7553A Tóner"/>
    <n v="168.2"/>
    <n v="2"/>
    <n v="84.1"/>
    <x v="0"/>
  </r>
  <r>
    <x v="0"/>
    <x v="2"/>
    <x v="3"/>
    <x v="2"/>
    <s v="Lexmark 64018HL Tóner"/>
    <n v="730"/>
    <n v="2"/>
    <n v="365"/>
    <x v="0"/>
  </r>
  <r>
    <x v="0"/>
    <x v="2"/>
    <x v="3"/>
    <x v="4"/>
    <s v="Samsung ML2010 Tóner"/>
    <n v="215.85"/>
    <n v="3"/>
    <n v="71.95"/>
    <x v="0"/>
  </r>
  <r>
    <x v="0"/>
    <x v="2"/>
    <x v="3"/>
    <x v="4"/>
    <s v="Samsung SCX4200 Tóner"/>
    <n v="350.69"/>
    <n v="5"/>
    <n v="70.138000000000005"/>
    <x v="0"/>
  </r>
  <r>
    <x v="0"/>
    <x v="2"/>
    <x v="3"/>
    <x v="4"/>
    <s v="Samsung SCX4521 Tóner"/>
    <n v="278.24"/>
    <n v="4"/>
    <n v="69.56"/>
    <x v="0"/>
  </r>
  <r>
    <x v="0"/>
    <x v="3"/>
    <x v="4"/>
    <x v="7"/>
    <s v="Dispensador de Jabón en Spray (81070)"/>
    <n v="20"/>
    <n v="1"/>
    <n v="20"/>
    <x v="0"/>
  </r>
  <r>
    <x v="0"/>
    <x v="3"/>
    <x v="4"/>
    <x v="7"/>
    <s v="Dispensador de Jabón en Spray Pequeño (81090)"/>
    <n v="20"/>
    <n v="1"/>
    <n v="20"/>
    <x v="0"/>
  </r>
  <r>
    <x v="0"/>
    <x v="3"/>
    <x v="5"/>
    <x v="7"/>
    <s v="Dispensador PH Jumbo Tork (83410)"/>
    <n v="80"/>
    <n v="4"/>
    <n v="20"/>
    <x v="0"/>
  </r>
  <r>
    <x v="0"/>
    <x v="3"/>
    <x v="6"/>
    <x v="7"/>
    <s v="Jabon espuma X850 ML"/>
    <n v="127.6"/>
    <n v="20"/>
    <n v="6.38"/>
    <x v="0"/>
  </r>
  <r>
    <x v="0"/>
    <x v="3"/>
    <x v="6"/>
    <x v="7"/>
    <s v="Jabón Familia Spray 800ml. (80080)"/>
    <n v="444.24"/>
    <n v="75"/>
    <n v="5.9231999999999996"/>
    <x v="0"/>
  </r>
  <r>
    <x v="0"/>
    <x v="3"/>
    <x v="6"/>
    <x v="5"/>
    <s v="Jabón 125grs."/>
    <n v="38.4"/>
    <n v="48"/>
    <n v="0.8"/>
    <x v="0"/>
  </r>
  <r>
    <x v="0"/>
    <x v="3"/>
    <x v="7"/>
    <x v="7"/>
    <s v="Jumbo Fino Blanco, doble hoja. 250mts. (7115)"/>
    <n v="2876.25"/>
    <n v="321"/>
    <n v="8.9602803738317753"/>
    <x v="0"/>
  </r>
  <r>
    <x v="0"/>
    <x v="3"/>
    <x v="8"/>
    <x v="7"/>
    <s v="Fino blanco, doble hoja (70242)"/>
    <n v="1404.48"/>
    <n v="130"/>
    <n v="10.803692307692307"/>
    <x v="0"/>
  </r>
  <r>
    <x v="0"/>
    <x v="3"/>
    <x v="8"/>
    <x v="7"/>
    <s v="Multihojas blanco, 30paq. x 250u. (76150)"/>
    <n v="84"/>
    <n v="4"/>
    <n v="21"/>
    <x v="0"/>
  </r>
  <r>
    <x v="0"/>
    <x v="3"/>
    <x v="8"/>
    <x v="7"/>
    <s v="PH Familia, doble hoja, blanco 25mts."/>
    <n v="3"/>
    <n v="12"/>
    <n v="0.25"/>
    <x v="0"/>
  </r>
  <r>
    <x v="0"/>
    <x v="3"/>
    <x v="8"/>
    <x v="7"/>
    <s v="Ultrasuave 48x1 32mts. (7030)"/>
    <n v="150"/>
    <n v="5"/>
    <n v="30"/>
    <x v="0"/>
  </r>
  <r>
    <x v="0"/>
    <x v="3"/>
    <x v="9"/>
    <x v="7"/>
    <s v="Servilleta Pequeña 45pqt.x100und. (72301)"/>
    <n v="1680.75"/>
    <n v="95"/>
    <n v="17.692105263157895"/>
    <x v="0"/>
  </r>
  <r>
    <x v="0"/>
    <x v="3"/>
    <x v="9"/>
    <x v="7"/>
    <s v="Servilleta Pequeña Paq. x 100 unid."/>
    <n v="1.17"/>
    <n v="3"/>
    <n v="0.39"/>
    <x v="0"/>
  </r>
  <r>
    <x v="0"/>
    <x v="3"/>
    <x v="10"/>
    <x v="7"/>
    <s v="Toalla &quot;Z&quot; blanca, doble hoja paq. x 150 toallas"/>
    <n v="40.5"/>
    <n v="18"/>
    <n v="2.25"/>
    <x v="0"/>
  </r>
  <r>
    <x v="0"/>
    <x v="3"/>
    <x v="10"/>
    <x v="7"/>
    <s v="Toalla &quot;Z&quot; Ecol. 24 paq. x 150 toallas (7354)"/>
    <n v="96"/>
    <n v="2"/>
    <n v="48"/>
    <x v="0"/>
  </r>
  <r>
    <x v="0"/>
    <x v="3"/>
    <x v="10"/>
    <x v="7"/>
    <s v="Toalla de mano en rollo (73601)"/>
    <n v="416.85"/>
    <n v="20"/>
    <n v="20.842500000000001"/>
    <x v="0"/>
  </r>
  <r>
    <x v="0"/>
    <x v="3"/>
    <x v="10"/>
    <x v="7"/>
    <s v="Toalla de mano en rollo con core (73648) (6unid. x 180mts.)"/>
    <n v="80"/>
    <n v="2"/>
    <n v="40"/>
    <x v="0"/>
  </r>
  <r>
    <x v="0"/>
    <x v="3"/>
    <x v="10"/>
    <x v="7"/>
    <s v="Toalla de manos &quot;V&quot; (unidades)"/>
    <n v="27.06"/>
    <n v="14"/>
    <n v="1.9328571428571428"/>
    <x v="0"/>
  </r>
  <r>
    <x v="0"/>
    <x v="3"/>
    <x v="10"/>
    <x v="7"/>
    <s v="Toalla de manos &quot;V&quot; 24 paq. x 150u. (73300)"/>
    <n v="646.86"/>
    <n v="14"/>
    <n v="46.204285714285717"/>
    <x v="0"/>
  </r>
  <r>
    <x v="0"/>
    <x v="3"/>
    <x v="10"/>
    <x v="7"/>
    <s v="Toalla manos Z blanca, 24paq. x 150u."/>
    <n v="848"/>
    <n v="15"/>
    <n v="56.533333333333331"/>
    <x v="0"/>
  </r>
  <r>
    <x v="0"/>
    <x v="3"/>
    <x v="11"/>
    <x v="7"/>
    <s v="Limpión Industrial 600mts. (7400)"/>
    <n v="193.5"/>
    <n v="15"/>
    <n v="12.9"/>
    <x v="0"/>
  </r>
  <r>
    <x v="0"/>
    <x v="3"/>
    <x v="11"/>
    <x v="7"/>
    <s v="Rollo Multiuso x 3 (73460)"/>
    <n v="408"/>
    <n v="24"/>
    <n v="17"/>
    <x v="0"/>
  </r>
  <r>
    <x v="0"/>
    <x v="3"/>
    <x v="1"/>
    <x v="5"/>
    <s v="Ajax polvo 500grs."/>
    <n v="13.92"/>
    <n v="12"/>
    <n v="1.1599999999999999"/>
    <x v="0"/>
  </r>
  <r>
    <x v="0"/>
    <x v="3"/>
    <x v="1"/>
    <x v="5"/>
    <s v="Ambientador (Galón)"/>
    <n v="15.7"/>
    <n v="5"/>
    <n v="3.14"/>
    <x v="0"/>
  </r>
  <r>
    <x v="0"/>
    <x v="3"/>
    <x v="1"/>
    <x v="5"/>
    <s v="Ambientador Spray Glade 360c.c."/>
    <n v="13.2"/>
    <n v="5"/>
    <n v="2.64"/>
    <x v="0"/>
  </r>
  <r>
    <x v="0"/>
    <x v="3"/>
    <x v="1"/>
    <x v="5"/>
    <s v="Ambientador Spray Tips"/>
    <n v="6.9"/>
    <n v="3"/>
    <n v="2.2999999999999998"/>
    <x v="0"/>
  </r>
  <r>
    <x v="0"/>
    <x v="3"/>
    <x v="1"/>
    <x v="5"/>
    <s v="CANECA DESINFECTANTE  10GLNS"/>
    <n v="32.299999999999997"/>
    <n v="1"/>
    <n v="32.299999999999997"/>
    <x v="0"/>
  </r>
  <r>
    <x v="0"/>
    <x v="3"/>
    <x v="1"/>
    <x v="5"/>
    <s v="Cloro líquido (Galón)"/>
    <n v="6.25"/>
    <n v="3"/>
    <n v="2.0833333333333335"/>
    <x v="0"/>
  </r>
  <r>
    <x v="0"/>
    <x v="3"/>
    <x v="1"/>
    <x v="5"/>
    <s v="Desinfectante (Galón)"/>
    <n v="69.92"/>
    <n v="22"/>
    <n v="3.1781818181818182"/>
    <x v="0"/>
  </r>
  <r>
    <x v="0"/>
    <x v="3"/>
    <x v="1"/>
    <x v="5"/>
    <s v="Detergente 1 K."/>
    <n v="13.5"/>
    <n v="6"/>
    <n v="2.25"/>
    <x v="0"/>
  </r>
  <r>
    <x v="0"/>
    <x v="3"/>
    <x v="1"/>
    <x v="5"/>
    <s v="Esponja Lava Vajilla"/>
    <n v="0.9"/>
    <n v="2"/>
    <n v="0.45"/>
    <x v="0"/>
  </r>
  <r>
    <x v="0"/>
    <x v="3"/>
    <x v="1"/>
    <x v="5"/>
    <s v="Guante doméstico"/>
    <n v="4.5999999999999996"/>
    <n v="4"/>
    <n v="1.1499999999999999"/>
    <x v="0"/>
  </r>
  <r>
    <x v="0"/>
    <x v="3"/>
    <x v="1"/>
    <x v="5"/>
    <s v="Lava vajillas 450grs."/>
    <n v="1.1499999999999999"/>
    <n v="1"/>
    <n v="1.1499999999999999"/>
    <x v="0"/>
  </r>
  <r>
    <x v="0"/>
    <x v="4"/>
    <x v="1"/>
    <x v="8"/>
    <s v="Pen Drive  2GB Kingston"/>
    <n v="687.85"/>
    <n v="78"/>
    <n v="8.8185897435897438"/>
    <x v="0"/>
  </r>
  <r>
    <x v="0"/>
    <x v="4"/>
    <x v="1"/>
    <x v="8"/>
    <s v="Pen Drive 4GB Kingston"/>
    <n v="481.56"/>
    <n v="40"/>
    <n v="12.039"/>
    <x v="0"/>
  </r>
  <r>
    <x v="0"/>
    <x v="4"/>
    <x v="1"/>
    <x v="8"/>
    <s v="Pen Drive 8GB Kingston"/>
    <n v="562.84"/>
    <n v="28"/>
    <n v="20.101428571428571"/>
    <x v="0"/>
  </r>
  <r>
    <x v="0"/>
    <x v="4"/>
    <x v="1"/>
    <x v="8"/>
    <s v="Pen Drive Kingston DT100 2GB (Blue)"/>
    <n v="360.5"/>
    <n v="37"/>
    <n v="9.7432432432432439"/>
    <x v="0"/>
  </r>
  <r>
    <x v="0"/>
    <x v="4"/>
    <x v="1"/>
    <x v="8"/>
    <s v="Pen drive Kingston DT101 2GB (Pink)"/>
    <n v="341.1"/>
    <n v="35"/>
    <n v="9.7457142857142856"/>
    <x v="0"/>
  </r>
  <r>
    <x v="0"/>
    <x v="4"/>
    <x v="1"/>
    <x v="8"/>
    <s v="Pen drive Kingston DT101 2GB (Yellow)"/>
    <n v="435.66"/>
    <n v="45"/>
    <n v="9.6813333333333329"/>
    <x v="0"/>
  </r>
  <r>
    <x v="0"/>
    <x v="4"/>
    <x v="1"/>
    <x v="8"/>
    <s v="Pen drive Kingston DT101 4GB (Cyan)"/>
    <n v="381.36"/>
    <n v="28"/>
    <n v="13.62"/>
    <x v="0"/>
  </r>
  <r>
    <x v="0"/>
    <x v="4"/>
    <x v="1"/>
    <x v="8"/>
    <s v="Pend drive Kingston DT101 4GB (Yellow)"/>
    <n v="381.36"/>
    <n v="28"/>
    <n v="13.62"/>
    <x v="0"/>
  </r>
  <r>
    <x v="1"/>
    <x v="0"/>
    <x v="12"/>
    <x v="9"/>
    <s v="Acer One D250 ATM/1.6/1GB/10.1&quot;"/>
    <n v="399"/>
    <n v="1"/>
    <n v="399"/>
    <x v="1"/>
  </r>
  <r>
    <x v="1"/>
    <x v="0"/>
    <x v="1"/>
    <x v="10"/>
    <s v="Mainboard Biostar P4775 G31-M7TE"/>
    <n v="192"/>
    <n v="4"/>
    <n v="48"/>
    <x v="1"/>
  </r>
  <r>
    <x v="1"/>
    <x v="0"/>
    <x v="1"/>
    <x v="6"/>
    <s v="Hp Scanner 5590 L1910A"/>
    <n v="296"/>
    <n v="1"/>
    <n v="296"/>
    <x v="1"/>
  </r>
  <r>
    <x v="1"/>
    <x v="0"/>
    <x v="1"/>
    <x v="4"/>
    <s v="Monitor Samsung 18.5&quot; TFT Flat Panel"/>
    <n v="688.8"/>
    <n v="5"/>
    <n v="137.76"/>
    <x v="1"/>
  </r>
  <r>
    <x v="1"/>
    <x v="0"/>
    <x v="1"/>
    <x v="5"/>
    <s v="Cable USB Impresora AB 6 pies"/>
    <n v="2"/>
    <n v="1"/>
    <n v="2"/>
    <x v="1"/>
  </r>
  <r>
    <x v="1"/>
    <x v="0"/>
    <x v="1"/>
    <x v="5"/>
    <s v="Case combo multimedia"/>
    <n v="162"/>
    <n v="4"/>
    <n v="40.5"/>
    <x v="1"/>
  </r>
  <r>
    <x v="1"/>
    <x v="0"/>
    <x v="1"/>
    <x v="5"/>
    <s v="Disco Duro 160GB  7200"/>
    <n v="196"/>
    <n v="4"/>
    <n v="49"/>
    <x v="1"/>
  </r>
  <r>
    <x v="1"/>
    <x v="0"/>
    <x v="1"/>
    <x v="5"/>
    <s v="Disco Duro Notebook 120 GB"/>
    <n v="73"/>
    <n v="1"/>
    <n v="73"/>
    <x v="1"/>
  </r>
  <r>
    <x v="1"/>
    <x v="0"/>
    <x v="1"/>
    <x v="5"/>
    <s v="Memoria DDR 333 1GB KINGSTON"/>
    <n v="128.4"/>
    <n v="4"/>
    <n v="32.1"/>
    <x v="1"/>
  </r>
  <r>
    <x v="1"/>
    <x v="0"/>
    <x v="1"/>
    <x v="5"/>
    <s v="Procesador Dual Core 2.60"/>
    <n v="304"/>
    <n v="4"/>
    <n v="76"/>
    <x v="1"/>
  </r>
  <r>
    <x v="1"/>
    <x v="0"/>
    <x v="1"/>
    <x v="5"/>
    <s v="Switch Cisco SR224 24port 10/100"/>
    <n v="54.54"/>
    <n v="1"/>
    <n v="54.54"/>
    <x v="1"/>
  </r>
  <r>
    <x v="1"/>
    <x v="0"/>
    <x v="1"/>
    <x v="5"/>
    <s v="UPS CDP 500VA OUTLETS"/>
    <n v="40"/>
    <n v="1"/>
    <n v="40"/>
    <x v="1"/>
  </r>
  <r>
    <x v="1"/>
    <x v="1"/>
    <x v="1"/>
    <x v="5"/>
    <s v="Cartuchera cilíndrica"/>
    <n v="4500"/>
    <n v="3000"/>
    <n v="1.5"/>
    <x v="1"/>
  </r>
  <r>
    <x v="1"/>
    <x v="1"/>
    <x v="1"/>
    <x v="5"/>
    <s v="Cordón porta credencial"/>
    <n v="950"/>
    <n v="1000"/>
    <n v="0.95"/>
    <x v="1"/>
  </r>
  <r>
    <x v="1"/>
    <x v="1"/>
    <x v="1"/>
    <x v="5"/>
    <s v="Hp Photosmart c4480 AIO Q8388A"/>
    <n v="95"/>
    <n v="1"/>
    <n v="95"/>
    <x v="1"/>
  </r>
  <r>
    <x v="1"/>
    <x v="1"/>
    <x v="1"/>
    <x v="5"/>
    <s v="Mousepad antideslizante"/>
    <n v="5550"/>
    <n v="3000"/>
    <n v="1.85"/>
    <x v="1"/>
  </r>
  <r>
    <x v="1"/>
    <x v="1"/>
    <x v="1"/>
    <x v="5"/>
    <s v="MS Office Basic 2007 W32 Spanish 1pk"/>
    <n v="760"/>
    <n v="4"/>
    <n v="190"/>
    <x v="1"/>
  </r>
  <r>
    <x v="1"/>
    <x v="1"/>
    <x v="1"/>
    <x v="5"/>
    <s v="MS Windows XP Pro Oem Spanish CD SP3"/>
    <n v="664"/>
    <n v="4"/>
    <n v="166"/>
    <x v="1"/>
  </r>
  <r>
    <x v="1"/>
    <x v="1"/>
    <x v="1"/>
    <x v="5"/>
    <s v="Protector de parabrisas de cartón"/>
    <n v="3500"/>
    <n v="1000"/>
    <n v="3.5"/>
    <x v="1"/>
  </r>
  <r>
    <x v="1"/>
    <x v="1"/>
    <x v="1"/>
    <x v="5"/>
    <s v="Shopping Bag &quot;U. Católica&quot;"/>
    <n v="1500"/>
    <n v="3000"/>
    <n v="0.5"/>
    <x v="1"/>
  </r>
  <r>
    <x v="1"/>
    <x v="2"/>
    <x v="2"/>
    <x v="1"/>
    <s v="Epson S015335 Cinta (Fx-2190)"/>
    <n v="54"/>
    <n v="2"/>
    <n v="27"/>
    <x v="1"/>
  </r>
  <r>
    <x v="1"/>
    <x v="2"/>
    <x v="2"/>
    <x v="6"/>
    <s v="Hewlett Packard C6625A Cartucho Clr (17)"/>
    <n v="32.799999999999997"/>
    <n v="1"/>
    <n v="32.799999999999997"/>
    <x v="1"/>
  </r>
  <r>
    <x v="1"/>
    <x v="2"/>
    <x v="2"/>
    <x v="6"/>
    <s v="Hewlett Packard C6656A Cartucho Bk (56)"/>
    <n v="125.46"/>
    <n v="6"/>
    <n v="20.91"/>
    <x v="1"/>
  </r>
  <r>
    <x v="1"/>
    <x v="2"/>
    <x v="2"/>
    <x v="6"/>
    <s v="Hewlett Packard C8727A Cartucho Bk (27)"/>
    <n v="130.87"/>
    <n v="7"/>
    <n v="18.695714285714285"/>
    <x v="1"/>
  </r>
  <r>
    <x v="1"/>
    <x v="2"/>
    <x v="2"/>
    <x v="6"/>
    <s v="Hewlett Packard C8728A Cartucho Clr (28)"/>
    <n v="64.95"/>
    <n v="3"/>
    <n v="21.65"/>
    <x v="1"/>
  </r>
  <r>
    <x v="1"/>
    <x v="2"/>
    <x v="2"/>
    <x v="6"/>
    <s v="Hewlett Packard C8765W Cartucho (94)"/>
    <n v="20.51"/>
    <n v="1"/>
    <n v="20.51"/>
    <x v="1"/>
  </r>
  <r>
    <x v="1"/>
    <x v="2"/>
    <x v="2"/>
    <x v="6"/>
    <s v="Hewlett Packard C9351A Cartucho Bk (21)"/>
    <n v="51"/>
    <n v="3"/>
    <n v="17"/>
    <x v="1"/>
  </r>
  <r>
    <x v="1"/>
    <x v="2"/>
    <x v="2"/>
    <x v="6"/>
    <s v="Hewlett Packard C9352A Cartucho Clr (22)"/>
    <n v="101.4"/>
    <n v="6"/>
    <n v="16.899999999999999"/>
    <x v="1"/>
  </r>
  <r>
    <x v="1"/>
    <x v="2"/>
    <x v="2"/>
    <x v="6"/>
    <s v="Hewlett Packard C9361W Cartucho Clr (93)"/>
    <n v="76.040000000000006"/>
    <n v="3"/>
    <n v="25.346666666666668"/>
    <x v="1"/>
  </r>
  <r>
    <x v="1"/>
    <x v="2"/>
    <x v="2"/>
    <x v="6"/>
    <s v="Hewlett Packard C9362W Cartucho Bk (92)"/>
    <n v="29.82"/>
    <n v="2"/>
    <n v="14.91"/>
    <x v="1"/>
  </r>
  <r>
    <x v="1"/>
    <x v="2"/>
    <x v="2"/>
    <x v="6"/>
    <s v="Hewlett Packard C9363W Cartucho (97)"/>
    <n v="35.06"/>
    <n v="1"/>
    <n v="35.06"/>
    <x v="1"/>
  </r>
  <r>
    <x v="1"/>
    <x v="2"/>
    <x v="2"/>
    <x v="6"/>
    <s v="Hewlett Packard C9364W Cartucho (98)"/>
    <n v="22.05"/>
    <n v="1"/>
    <n v="22.05"/>
    <x v="1"/>
  </r>
  <r>
    <x v="1"/>
    <x v="2"/>
    <x v="2"/>
    <x v="6"/>
    <s v="Hewlett Packard CB335WN Cartucho (74)"/>
    <n v="101.1"/>
    <n v="6"/>
    <n v="16.850000000000001"/>
    <x v="1"/>
  </r>
  <r>
    <x v="1"/>
    <x v="2"/>
    <x v="2"/>
    <x v="2"/>
    <s v="Lexmark 10N1127 Cartucho (27)"/>
    <n v="38.340000000000003"/>
    <n v="2"/>
    <n v="19.170000000000002"/>
    <x v="1"/>
  </r>
  <r>
    <x v="1"/>
    <x v="2"/>
    <x v="2"/>
    <x v="2"/>
    <s v="Lexmark 18C0032 Cartucho (32)"/>
    <n v="20.2"/>
    <n v="1"/>
    <n v="20.2"/>
    <x v="1"/>
  </r>
  <r>
    <x v="1"/>
    <x v="2"/>
    <x v="2"/>
    <x v="2"/>
    <s v="Lexmark 18C0035 Cartucho (35)"/>
    <n v="33.200000000000003"/>
    <n v="1"/>
    <n v="33.200000000000003"/>
    <x v="1"/>
  </r>
  <r>
    <x v="1"/>
    <x v="2"/>
    <x v="3"/>
    <x v="6"/>
    <s v="CE505A Toner HP LASER"/>
    <n v="186"/>
    <n v="2"/>
    <n v="93"/>
    <x v="1"/>
  </r>
  <r>
    <x v="1"/>
    <x v="2"/>
    <x v="3"/>
    <x v="6"/>
    <s v="Hewlett Packard CB436A Tóner"/>
    <n v="75.5"/>
    <n v="1"/>
    <n v="75.5"/>
    <x v="1"/>
  </r>
  <r>
    <x v="1"/>
    <x v="2"/>
    <x v="3"/>
    <x v="6"/>
    <s v="Hewlett Packard Q2612A Tòner (12A)"/>
    <n v="62.65"/>
    <n v="1"/>
    <n v="62.65"/>
    <x v="1"/>
  </r>
  <r>
    <x v="1"/>
    <x v="2"/>
    <x v="3"/>
    <x v="6"/>
    <s v="Hewlett Packard Q2612AD (Twin Pack)"/>
    <n v="123.86"/>
    <n v="1"/>
    <n v="123.86"/>
    <x v="1"/>
  </r>
  <r>
    <x v="1"/>
    <x v="2"/>
    <x v="3"/>
    <x v="6"/>
    <s v="Hewlett Packard Q2613A Tòner (13A)"/>
    <n v="75.5"/>
    <n v="1"/>
    <n v="75.5"/>
    <x v="1"/>
  </r>
  <r>
    <x v="1"/>
    <x v="2"/>
    <x v="3"/>
    <x v="6"/>
    <s v="Hewlett Packard Q5949A Tòner (49A)"/>
    <n v="445.94"/>
    <n v="6"/>
    <n v="74.323333333333338"/>
    <x v="1"/>
  </r>
  <r>
    <x v="1"/>
    <x v="2"/>
    <x v="3"/>
    <x v="6"/>
    <s v="Hewlett Packard Q6000A Negro Tóner"/>
    <n v="76.8"/>
    <n v="1"/>
    <n v="76.8"/>
    <x v="1"/>
  </r>
  <r>
    <x v="1"/>
    <x v="2"/>
    <x v="3"/>
    <x v="6"/>
    <s v="Hewlett Packard Q6001A Cyan Tóner"/>
    <n v="82.63"/>
    <n v="1"/>
    <n v="82.63"/>
    <x v="1"/>
  </r>
  <r>
    <x v="1"/>
    <x v="2"/>
    <x v="3"/>
    <x v="6"/>
    <s v="Hewlett Packard Q6002A Yellow Tóner"/>
    <n v="82.63"/>
    <n v="1"/>
    <n v="82.63"/>
    <x v="1"/>
  </r>
  <r>
    <x v="1"/>
    <x v="2"/>
    <x v="3"/>
    <x v="6"/>
    <s v="Hewlett Packard Q6003A Magenta Tóner"/>
    <n v="82.63"/>
    <n v="1"/>
    <n v="82.63"/>
    <x v="1"/>
  </r>
  <r>
    <x v="1"/>
    <x v="2"/>
    <x v="3"/>
    <x v="6"/>
    <s v="Hewlett Packard Q7553A Tóner"/>
    <n v="82.5"/>
    <n v="1"/>
    <n v="82.5"/>
    <x v="1"/>
  </r>
  <r>
    <x v="1"/>
    <x v="2"/>
    <x v="3"/>
    <x v="2"/>
    <s v="Lexmark 24018SL Tòner"/>
    <n v="294.56"/>
    <n v="4"/>
    <n v="73.64"/>
    <x v="1"/>
  </r>
  <r>
    <x v="1"/>
    <x v="2"/>
    <x v="3"/>
    <x v="2"/>
    <s v="Lexmark 64018SL Tóner"/>
    <n v="113.33"/>
    <n v="1"/>
    <n v="113.33"/>
    <x v="1"/>
  </r>
  <r>
    <x v="1"/>
    <x v="2"/>
    <x v="3"/>
    <x v="4"/>
    <s v="Samsung SCX4200 Tóner"/>
    <n v="70.13"/>
    <n v="1"/>
    <n v="70.13"/>
    <x v="1"/>
  </r>
  <r>
    <x v="1"/>
    <x v="2"/>
    <x v="3"/>
    <x v="4"/>
    <s v="Samsung SCX-D4725 Tóner"/>
    <n v="75"/>
    <n v="1"/>
    <n v="75"/>
    <x v="1"/>
  </r>
  <r>
    <x v="1"/>
    <x v="2"/>
    <x v="3"/>
    <x v="5"/>
    <s v="Toner ML 3471ND 5000 PAGINAS"/>
    <n v="475"/>
    <n v="5"/>
    <n v="95"/>
    <x v="1"/>
  </r>
  <r>
    <x v="1"/>
    <x v="3"/>
    <x v="5"/>
    <x v="7"/>
    <s v="Dispensador de jabon espuma"/>
    <n v="17.7"/>
    <n v="1"/>
    <n v="17.7"/>
    <x v="1"/>
  </r>
  <r>
    <x v="1"/>
    <x v="3"/>
    <x v="6"/>
    <x v="7"/>
    <s v="Jabón Familia Spray 800ml. (80080)"/>
    <n v="241.2"/>
    <n v="41"/>
    <n v="5.8829268292682926"/>
    <x v="1"/>
  </r>
  <r>
    <x v="1"/>
    <x v="3"/>
    <x v="6"/>
    <x v="5"/>
    <s v="Jabón 125grs."/>
    <n v="61.2"/>
    <n v="72"/>
    <n v="0.85"/>
    <x v="1"/>
  </r>
  <r>
    <x v="1"/>
    <x v="3"/>
    <x v="6"/>
    <x v="5"/>
    <s v="Jabón líquido (Galón)"/>
    <n v="14.4"/>
    <n v="3"/>
    <n v="4.8"/>
    <x v="1"/>
  </r>
  <r>
    <x v="1"/>
    <x v="3"/>
    <x v="6"/>
    <x v="5"/>
    <s v="Jabon Liquido Azzurra 250 ml."/>
    <n v="22.45"/>
    <n v="5"/>
    <n v="4.49"/>
    <x v="1"/>
  </r>
  <r>
    <x v="1"/>
    <x v="3"/>
    <x v="7"/>
    <x v="7"/>
    <s v="Jumbo Fino Blanco, doble hoja. 250mts. (7115)"/>
    <n v="5966.85"/>
    <n v="660"/>
    <n v="9.0406818181818185"/>
    <x v="1"/>
  </r>
  <r>
    <x v="1"/>
    <x v="3"/>
    <x v="8"/>
    <x v="7"/>
    <s v="Fino blanco, doble hoja (70242)"/>
    <n v="812"/>
    <n v="70"/>
    <n v="11.6"/>
    <x v="1"/>
  </r>
  <r>
    <x v="1"/>
    <x v="3"/>
    <x v="8"/>
    <x v="7"/>
    <s v="Multihojas blanco, 30paq. x 250u. (76150)"/>
    <n v="105"/>
    <n v="5"/>
    <n v="21"/>
    <x v="1"/>
  </r>
  <r>
    <x v="1"/>
    <x v="3"/>
    <x v="8"/>
    <x v="7"/>
    <s v="PH Familia, doble hoja, blanco 25mts."/>
    <n v="14"/>
    <n v="56"/>
    <n v="0.25"/>
    <x v="1"/>
  </r>
  <r>
    <x v="1"/>
    <x v="3"/>
    <x v="9"/>
    <x v="7"/>
    <s v="Servilleta Pequeña 45pqt.x100und. (72301)"/>
    <n v="2617"/>
    <n v="164"/>
    <n v="15.957317073170731"/>
    <x v="1"/>
  </r>
  <r>
    <x v="1"/>
    <x v="3"/>
    <x v="9"/>
    <x v="7"/>
    <s v="Servilleta Pequeña Paq. x 100 unid."/>
    <n v="12.87"/>
    <n v="33"/>
    <n v="0.39"/>
    <x v="1"/>
  </r>
  <r>
    <x v="1"/>
    <x v="3"/>
    <x v="10"/>
    <x v="7"/>
    <s v="Toalla &quot;Z&quot; blanca, doble hoja paq. x 150 toallas"/>
    <n v="70.5"/>
    <n v="30"/>
    <n v="2.35"/>
    <x v="1"/>
  </r>
  <r>
    <x v="1"/>
    <x v="3"/>
    <x v="10"/>
    <x v="7"/>
    <s v="Toalla &quot;Z&quot; Ecol. 24 paq. x 150 toallas (7354)"/>
    <n v="558"/>
    <n v="12"/>
    <n v="46.5"/>
    <x v="1"/>
  </r>
  <r>
    <x v="1"/>
    <x v="3"/>
    <x v="10"/>
    <x v="7"/>
    <s v="Toalla de mano en rollo (73601)"/>
    <n v="1386.75"/>
    <n v="72"/>
    <n v="19.260416666666668"/>
    <x v="1"/>
  </r>
  <r>
    <x v="1"/>
    <x v="3"/>
    <x v="10"/>
    <x v="7"/>
    <s v="Toalla de mano en rollo con core (73648) (6unid. x 180mts.)"/>
    <n v="160"/>
    <n v="4"/>
    <n v="40"/>
    <x v="1"/>
  </r>
  <r>
    <x v="1"/>
    <x v="3"/>
    <x v="10"/>
    <x v="7"/>
    <s v="Toalla de manos &quot;V&quot; (unidades)"/>
    <n v="11.75"/>
    <n v="7"/>
    <n v="1.6785714285714286"/>
    <x v="1"/>
  </r>
  <r>
    <x v="1"/>
    <x v="3"/>
    <x v="10"/>
    <x v="7"/>
    <s v="Toalla de manos &quot;V&quot; 24 paq. x 150u. (73300)"/>
    <n v="1495.7"/>
    <n v="33"/>
    <n v="45.324242424242428"/>
    <x v="1"/>
  </r>
  <r>
    <x v="1"/>
    <x v="3"/>
    <x v="10"/>
    <x v="7"/>
    <s v="Toalla en &quot;Z&quot; ecol. paquete 150 toallas (unidad)"/>
    <n v="1.65"/>
    <n v="1"/>
    <n v="1.65"/>
    <x v="1"/>
  </r>
  <r>
    <x v="1"/>
    <x v="3"/>
    <x v="10"/>
    <x v="7"/>
    <s v="Toalla manos Z blanca, 24paq. x 150u."/>
    <n v="790"/>
    <n v="14"/>
    <n v="56.428571428571431"/>
    <x v="1"/>
  </r>
  <r>
    <x v="1"/>
    <x v="3"/>
    <x v="11"/>
    <x v="7"/>
    <s v="Limpión Industrial 600mts. (7400)"/>
    <n v="993.7"/>
    <n v="89"/>
    <n v="11.165168539325842"/>
    <x v="1"/>
  </r>
  <r>
    <x v="1"/>
    <x v="3"/>
    <x v="1"/>
    <x v="5"/>
    <s v="Aceite limpiamuebles Pride"/>
    <n v="21.9"/>
    <n v="10"/>
    <n v="2.19"/>
    <x v="1"/>
  </r>
  <r>
    <x v="1"/>
    <x v="3"/>
    <x v="1"/>
    <x v="5"/>
    <s v="Acido (Galón)"/>
    <n v="12.15"/>
    <n v="3"/>
    <n v="4.05"/>
    <x v="1"/>
  </r>
  <r>
    <x v="1"/>
    <x v="3"/>
    <x v="1"/>
    <x v="5"/>
    <s v="Ajax Cloro frasco (1000cc)"/>
    <n v="46.4"/>
    <n v="40"/>
    <n v="1.1599999999999999"/>
    <x v="1"/>
  </r>
  <r>
    <x v="1"/>
    <x v="3"/>
    <x v="1"/>
    <x v="5"/>
    <s v="Ambientador (Galón)"/>
    <n v="6.3"/>
    <n v="2"/>
    <n v="3.15"/>
    <x v="1"/>
  </r>
  <r>
    <x v="1"/>
    <x v="3"/>
    <x v="1"/>
    <x v="5"/>
    <s v="Ambientador Spray Glade 360c.c."/>
    <n v="18"/>
    <n v="6"/>
    <n v="3"/>
    <x v="1"/>
  </r>
  <r>
    <x v="1"/>
    <x v="3"/>
    <x v="1"/>
    <x v="5"/>
    <s v="Ambientador Spray Tips"/>
    <n v="48.2"/>
    <n v="20"/>
    <n v="2.41"/>
    <x v="1"/>
  </r>
  <r>
    <x v="1"/>
    <x v="3"/>
    <x v="1"/>
    <x v="5"/>
    <s v="Caneca Cera líquida"/>
    <n v="108"/>
    <n v="6"/>
    <n v="18"/>
    <x v="1"/>
  </r>
  <r>
    <x v="1"/>
    <x v="3"/>
    <x v="1"/>
    <x v="5"/>
    <s v="Caneca cloro"/>
    <n v="67.5"/>
    <n v="6"/>
    <n v="11.25"/>
    <x v="1"/>
  </r>
  <r>
    <x v="1"/>
    <x v="3"/>
    <x v="1"/>
    <x v="5"/>
    <s v="Caneca desinfectante"/>
    <n v="79.8"/>
    <n v="6"/>
    <n v="13.3"/>
    <x v="1"/>
  </r>
  <r>
    <x v="1"/>
    <x v="3"/>
    <x v="1"/>
    <x v="5"/>
    <s v="Cera líquida (Galón)"/>
    <n v="54.86"/>
    <n v="14"/>
    <n v="3.9185714285714286"/>
    <x v="1"/>
  </r>
  <r>
    <x v="1"/>
    <x v="3"/>
    <x v="1"/>
    <x v="5"/>
    <s v="Cloro líquido (Galón)"/>
    <n v="15.75"/>
    <n v="7"/>
    <n v="2.25"/>
    <x v="1"/>
  </r>
  <r>
    <x v="1"/>
    <x v="3"/>
    <x v="1"/>
    <x v="5"/>
    <s v="Desinfectante (Galón)"/>
    <n v="110.84"/>
    <n v="34"/>
    <n v="3.26"/>
    <x v="1"/>
  </r>
  <r>
    <x v="1"/>
    <x v="3"/>
    <x v="1"/>
    <x v="5"/>
    <s v="Detergente 1 K."/>
    <n v="2.5"/>
    <n v="1"/>
    <n v="2.5"/>
    <x v="1"/>
  </r>
  <r>
    <x v="1"/>
    <x v="3"/>
    <x v="1"/>
    <x v="5"/>
    <s v="Glade electrico Repuesto"/>
    <n v="27"/>
    <n v="6"/>
    <n v="4.5"/>
    <x v="1"/>
  </r>
  <r>
    <x v="1"/>
    <x v="3"/>
    <x v="1"/>
    <x v="5"/>
    <s v="Naftalina (24 unid.)"/>
    <n v="11.9"/>
    <n v="10"/>
    <n v="1.19"/>
    <x v="1"/>
  </r>
  <r>
    <x v="1"/>
    <x v="3"/>
    <x v="1"/>
    <x v="5"/>
    <s v="Pastillas  Tips germicidas"/>
    <n v="9"/>
    <n v="12"/>
    <n v="0.75"/>
    <x v="1"/>
  </r>
  <r>
    <x v="1"/>
    <x v="3"/>
    <x v="1"/>
    <x v="5"/>
    <s v="Pastillas Ambientales"/>
    <n v="9"/>
    <n v="12"/>
    <n v="0.75"/>
    <x v="1"/>
  </r>
  <r>
    <x v="1"/>
    <x v="3"/>
    <x v="1"/>
    <x v="5"/>
    <s v="Pato tanque"/>
    <n v="21"/>
    <n v="12"/>
    <n v="1.75"/>
    <x v="1"/>
  </r>
  <r>
    <x v="1"/>
    <x v="3"/>
    <x v="1"/>
    <x v="5"/>
    <s v="Recogedor de basura mango alto"/>
    <n v="39.36"/>
    <n v="12"/>
    <n v="3.28"/>
    <x v="1"/>
  </r>
  <r>
    <x v="1"/>
    <x v="3"/>
    <x v="1"/>
    <x v="5"/>
    <s v="Repelente de insectos 1lt. Dragón"/>
    <n v="31.9"/>
    <n v="10"/>
    <n v="3.19"/>
    <x v="1"/>
  </r>
  <r>
    <x v="1"/>
    <x v="3"/>
    <x v="1"/>
    <x v="5"/>
    <s v="Repelente de insectos Spray Raid"/>
    <n v="78.72"/>
    <n v="24"/>
    <n v="3.28"/>
    <x v="1"/>
  </r>
  <r>
    <x v="1"/>
    <x v="3"/>
    <x v="1"/>
    <x v="5"/>
    <s v="Suavizante 450grs. Suavitel"/>
    <n v="70.2"/>
    <n v="30"/>
    <n v="2.34"/>
    <x v="1"/>
  </r>
  <r>
    <x v="1"/>
    <x v="3"/>
    <x v="1"/>
    <x v="5"/>
    <s v="Suavizante de ropa"/>
    <n v="7.26"/>
    <n v="2"/>
    <n v="3.63"/>
    <x v="1"/>
  </r>
  <r>
    <x v="1"/>
    <x v="3"/>
    <x v="1"/>
    <x v="5"/>
    <s v="Tacho de basura"/>
    <n v="245"/>
    <n v="50"/>
    <n v="4.9000000000000004"/>
    <x v="1"/>
  </r>
  <r>
    <x v="1"/>
    <x v="4"/>
    <x v="1"/>
    <x v="8"/>
    <s v="Pen Drive  2GB Kingston"/>
    <n v="16400"/>
    <n v="2000"/>
    <n v="8.1999999999999993"/>
    <x v="1"/>
  </r>
  <r>
    <x v="1"/>
    <x v="4"/>
    <x v="1"/>
    <x v="8"/>
    <s v="Pen Drive 4GB Kingston"/>
    <n v="12528.48"/>
    <n v="1036"/>
    <n v="12.093127413127412"/>
    <x v="1"/>
  </r>
  <r>
    <x v="1"/>
    <x v="4"/>
    <x v="1"/>
    <x v="8"/>
    <s v="Pen Drive 8GB Kingston"/>
    <n v="5170.22"/>
    <n v="251"/>
    <n v="20.598486055776892"/>
    <x v="1"/>
  </r>
  <r>
    <x v="1"/>
    <x v="4"/>
    <x v="1"/>
    <x v="8"/>
    <s v="Pen drive Kingston DT101 2GB (Yellow)"/>
    <n v="396.24"/>
    <n v="42"/>
    <n v="9.4342857142857142"/>
    <x v="1"/>
  </r>
  <r>
    <x v="1"/>
    <x v="4"/>
    <x v="1"/>
    <x v="5"/>
    <s v="DVD RW L/G 22X"/>
    <n v="120"/>
    <n v="4"/>
    <n v="30"/>
    <x v="1"/>
  </r>
  <r>
    <x v="1"/>
    <x v="4"/>
    <x v="1"/>
    <x v="5"/>
    <s v="Memoria DDR400 1 gb kingston"/>
    <n v="17.3"/>
    <n v="1"/>
    <n v="17.3"/>
    <x v="1"/>
  </r>
  <r>
    <x v="2"/>
    <x v="0"/>
    <x v="0"/>
    <x v="6"/>
    <s v="HP DESKJET 2460 CB611#ABM"/>
    <n v="50"/>
    <n v="1"/>
    <n v="50"/>
    <x v="2"/>
  </r>
  <r>
    <x v="2"/>
    <x v="0"/>
    <x v="0"/>
    <x v="6"/>
    <s v="Impresora HP h470B Moblie Printer"/>
    <n v="279"/>
    <n v="1"/>
    <n v="279"/>
    <x v="2"/>
  </r>
  <r>
    <x v="2"/>
    <x v="0"/>
    <x v="0"/>
    <x v="2"/>
    <s v="Impresora Lexmark X5070 Multifunción"/>
    <n v="116"/>
    <n v="1"/>
    <n v="116"/>
    <x v="2"/>
  </r>
  <r>
    <x v="2"/>
    <x v="0"/>
    <x v="12"/>
    <x v="6"/>
    <s v="HP Pavilion DV4-1035LA - C2D P8400 / 2.26GHZ / 4GB/ 250GB"/>
    <n v="2740"/>
    <n v="2"/>
    <n v="1370"/>
    <x v="2"/>
  </r>
  <r>
    <x v="2"/>
    <x v="0"/>
    <x v="1"/>
    <x v="10"/>
    <s v="Mainboard Biostar P4775 G31-M7TE"/>
    <n v="46.6"/>
    <n v="1"/>
    <n v="46.6"/>
    <x v="2"/>
  </r>
  <r>
    <x v="2"/>
    <x v="0"/>
    <x v="1"/>
    <x v="11"/>
    <s v="Copiadora Cannon IRIO21"/>
    <n v="836"/>
    <n v="1"/>
    <n v="836"/>
    <x v="2"/>
  </r>
  <r>
    <x v="2"/>
    <x v="0"/>
    <x v="1"/>
    <x v="12"/>
    <s v="Print Server DLink DP300U/A"/>
    <n v="80.680000000000007"/>
    <n v="1"/>
    <n v="80.680000000000007"/>
    <x v="2"/>
  </r>
  <r>
    <x v="2"/>
    <x v="0"/>
    <x v="1"/>
    <x v="6"/>
    <s v="Hp Photo Scanner G2710"/>
    <n v="220"/>
    <n v="2"/>
    <n v="110"/>
    <x v="2"/>
  </r>
  <r>
    <x v="2"/>
    <x v="0"/>
    <x v="1"/>
    <x v="6"/>
    <s v="Mini Mouse HP"/>
    <n v="16.5"/>
    <n v="1"/>
    <n v="16.5"/>
    <x v="2"/>
  </r>
  <r>
    <x v="2"/>
    <x v="0"/>
    <x v="1"/>
    <x v="4"/>
    <s v="Monitor Samsung 18.5&quot; TFT Flat Panel"/>
    <n v="131.11000000000001"/>
    <n v="1"/>
    <n v="131.11000000000001"/>
    <x v="2"/>
  </r>
  <r>
    <x v="2"/>
    <x v="0"/>
    <x v="1"/>
    <x v="5"/>
    <s v="Cable USB Impresora AB 6 pies"/>
    <n v="4"/>
    <n v="2"/>
    <n v="2"/>
    <x v="2"/>
  </r>
  <r>
    <x v="2"/>
    <x v="0"/>
    <x v="1"/>
    <x v="5"/>
    <s v="Case combo multimedia"/>
    <n v="41.11"/>
    <n v="1"/>
    <n v="41.11"/>
    <x v="2"/>
  </r>
  <r>
    <x v="2"/>
    <x v="0"/>
    <x v="1"/>
    <x v="5"/>
    <s v="Disco Duro 160GB  7200"/>
    <n v="47.06"/>
    <n v="1"/>
    <n v="47.06"/>
    <x v="2"/>
  </r>
  <r>
    <x v="2"/>
    <x v="0"/>
    <x v="1"/>
    <x v="5"/>
    <s v="Disco Duro WD 250Gb"/>
    <n v="172"/>
    <n v="2"/>
    <n v="86"/>
    <x v="2"/>
  </r>
  <r>
    <x v="2"/>
    <x v="0"/>
    <x v="1"/>
    <x v="5"/>
    <s v="DVD WRITER INTERNO SATA"/>
    <n v="34.44"/>
    <n v="1"/>
    <n v="34.44"/>
    <x v="2"/>
  </r>
  <r>
    <x v="2"/>
    <x v="0"/>
    <x v="1"/>
    <x v="5"/>
    <s v="Memoria DDR 333 1GB KINGSTON"/>
    <n v="31.35"/>
    <n v="1"/>
    <n v="31.35"/>
    <x v="2"/>
  </r>
  <r>
    <x v="2"/>
    <x v="0"/>
    <x v="1"/>
    <x v="5"/>
    <s v="PROCESADOR CORE 2 DUO DE 2.8"/>
    <n v="83.33"/>
    <n v="1"/>
    <n v="83.33"/>
    <x v="2"/>
  </r>
  <r>
    <x v="2"/>
    <x v="0"/>
    <x v="1"/>
    <x v="5"/>
    <s v="Swicht 16 Puertos Trendnet 10/100"/>
    <n v="55"/>
    <n v="1"/>
    <n v="55"/>
    <x v="2"/>
  </r>
  <r>
    <x v="2"/>
    <x v="0"/>
    <x v="1"/>
    <x v="5"/>
    <s v="UPS FORZA D1000VA"/>
    <n v="366"/>
    <n v="3"/>
    <n v="122"/>
    <x v="2"/>
  </r>
  <r>
    <x v="2"/>
    <x v="1"/>
    <x v="1"/>
    <x v="5"/>
    <s v="Azúcar 5Kg."/>
    <n v="4.3499999999999996"/>
    <n v="3"/>
    <n v="1.45"/>
    <x v="2"/>
  </r>
  <r>
    <x v="2"/>
    <x v="1"/>
    <x v="1"/>
    <x v="5"/>
    <s v="CILINDRO GPR-8 IR 1600"/>
    <n v="86.36"/>
    <n v="1"/>
    <n v="86.36"/>
    <x v="2"/>
  </r>
  <r>
    <x v="2"/>
    <x v="1"/>
    <x v="1"/>
    <x v="5"/>
    <s v="CILINDRO GPR-8 IR 2200"/>
    <n v="189"/>
    <n v="1"/>
    <n v="189"/>
    <x v="2"/>
  </r>
  <r>
    <x v="2"/>
    <x v="1"/>
    <x v="1"/>
    <x v="5"/>
    <s v="Hp Photosmart c4480 AIO Q8388A"/>
    <n v="93"/>
    <n v="1"/>
    <n v="93"/>
    <x v="2"/>
  </r>
  <r>
    <x v="2"/>
    <x v="1"/>
    <x v="1"/>
    <x v="5"/>
    <s v="MS Office Basic 2007 W32 Spanish 1pk"/>
    <n v="187"/>
    <n v="1"/>
    <n v="187"/>
    <x v="2"/>
  </r>
  <r>
    <x v="2"/>
    <x v="1"/>
    <x v="1"/>
    <x v="5"/>
    <s v="MS Windows XP Pro Oem Spanish CD SP3"/>
    <n v="164"/>
    <n v="1"/>
    <n v="164"/>
    <x v="2"/>
  </r>
  <r>
    <x v="2"/>
    <x v="1"/>
    <x v="1"/>
    <x v="5"/>
    <s v="Panasonic KXFA 76"/>
    <n v="54.7"/>
    <n v="2"/>
    <n v="27.35"/>
    <x v="2"/>
  </r>
  <r>
    <x v="2"/>
    <x v="1"/>
    <x v="1"/>
    <x v="5"/>
    <s v="Té de cedron"/>
    <n v="1.7"/>
    <n v="2"/>
    <n v="0.85"/>
    <x v="2"/>
  </r>
  <r>
    <x v="2"/>
    <x v="1"/>
    <x v="1"/>
    <x v="5"/>
    <s v="Tripplite LC-1800 Stabilizer 110v"/>
    <n v="170"/>
    <n v="1"/>
    <n v="170"/>
    <x v="2"/>
  </r>
  <r>
    <x v="2"/>
    <x v="2"/>
    <x v="2"/>
    <x v="0"/>
    <s v="Canon BC-02 Cartucho"/>
    <n v="24.9"/>
    <n v="1"/>
    <n v="24.9"/>
    <x v="2"/>
  </r>
  <r>
    <x v="2"/>
    <x v="2"/>
    <x v="2"/>
    <x v="6"/>
    <s v="Hewlett Packard C6615D Cartucho Bk (15)"/>
    <n v="62.5"/>
    <n v="2"/>
    <n v="31.25"/>
    <x v="2"/>
  </r>
  <r>
    <x v="2"/>
    <x v="2"/>
    <x v="2"/>
    <x v="6"/>
    <s v="Hewlett Packard C6625A Cartucho Clr (17)"/>
    <n v="31.33"/>
    <n v="1"/>
    <n v="31.33"/>
    <x v="2"/>
  </r>
  <r>
    <x v="2"/>
    <x v="2"/>
    <x v="2"/>
    <x v="6"/>
    <s v="Hewlett Packard C7115A Tòner (15A)"/>
    <n v="236"/>
    <n v="4"/>
    <n v="59"/>
    <x v="2"/>
  </r>
  <r>
    <x v="2"/>
    <x v="2"/>
    <x v="2"/>
    <x v="6"/>
    <s v="Hewlett Packard C8727A Cartucho Bk (27)"/>
    <n v="18.670000000000002"/>
    <n v="1"/>
    <n v="18.670000000000002"/>
    <x v="2"/>
  </r>
  <r>
    <x v="2"/>
    <x v="2"/>
    <x v="2"/>
    <x v="6"/>
    <s v="Hewlett Packard C8728A Cartucho Clr (28)"/>
    <n v="21.61"/>
    <n v="1"/>
    <n v="21.61"/>
    <x v="2"/>
  </r>
  <r>
    <x v="2"/>
    <x v="2"/>
    <x v="2"/>
    <x v="6"/>
    <s v="Hewlett Packard C9352A Cartucho Clr (22)"/>
    <n v="67.599999999999994"/>
    <n v="4"/>
    <n v="16.899999999999999"/>
    <x v="2"/>
  </r>
  <r>
    <x v="2"/>
    <x v="2"/>
    <x v="2"/>
    <x v="6"/>
    <s v="Hewlett Packard C9364W Cartucho (98)"/>
    <n v="42.12"/>
    <n v="2"/>
    <n v="21.06"/>
    <x v="2"/>
  </r>
  <r>
    <x v="2"/>
    <x v="2"/>
    <x v="2"/>
    <x v="6"/>
    <s v="Hewlett Packard CB335WN Cartucho (74)"/>
    <n v="31.96"/>
    <n v="2"/>
    <n v="15.98"/>
    <x v="2"/>
  </r>
  <r>
    <x v="2"/>
    <x v="2"/>
    <x v="2"/>
    <x v="6"/>
    <s v="Hewlett Packard CB337WN cartucho (75)"/>
    <n v="19.940000000000001"/>
    <n v="1"/>
    <n v="19.940000000000001"/>
    <x v="2"/>
  </r>
  <r>
    <x v="2"/>
    <x v="2"/>
    <x v="2"/>
    <x v="2"/>
    <s v="Lexmark 10N1126 Cartucho (26)"/>
    <n v="60.08"/>
    <n v="2"/>
    <n v="30.04"/>
    <x v="2"/>
  </r>
  <r>
    <x v="2"/>
    <x v="2"/>
    <x v="2"/>
    <x v="2"/>
    <s v="Lexmark 12A1970 Cartucho (70)"/>
    <n v="31.76"/>
    <n v="1"/>
    <n v="31.76"/>
    <x v="2"/>
  </r>
  <r>
    <x v="2"/>
    <x v="2"/>
    <x v="2"/>
    <x v="2"/>
    <s v="Lexmark 18C0032 Cartucho (32)"/>
    <n v="415.59"/>
    <n v="21"/>
    <n v="19.79"/>
    <x v="2"/>
  </r>
  <r>
    <x v="2"/>
    <x v="2"/>
    <x v="2"/>
    <x v="2"/>
    <s v="Lexmark 18C0033 Cartucho (33)"/>
    <n v="218.2"/>
    <n v="10"/>
    <n v="21.82"/>
    <x v="2"/>
  </r>
  <r>
    <x v="2"/>
    <x v="2"/>
    <x v="2"/>
    <x v="2"/>
    <s v="Lexmark 18C0034 Cartucho (34)"/>
    <n v="57.18"/>
    <n v="2"/>
    <n v="28.59"/>
    <x v="2"/>
  </r>
  <r>
    <x v="2"/>
    <x v="2"/>
    <x v="2"/>
    <x v="2"/>
    <s v="Lexmark 18C0035 Cartucho (35)"/>
    <n v="61.76"/>
    <n v="2"/>
    <n v="30.88"/>
    <x v="2"/>
  </r>
  <r>
    <x v="2"/>
    <x v="2"/>
    <x v="2"/>
    <x v="2"/>
    <s v="LEXMARK 18C0081 CARTUCHO (81)"/>
    <n v="22.35"/>
    <n v="1"/>
    <n v="22.35"/>
    <x v="2"/>
  </r>
  <r>
    <x v="2"/>
    <x v="2"/>
    <x v="3"/>
    <x v="6"/>
    <s v="Hewlett Packard Q2612A Tòner (12A)"/>
    <n v="62.65"/>
    <n v="1"/>
    <n v="62.65"/>
    <x v="2"/>
  </r>
  <r>
    <x v="2"/>
    <x v="2"/>
    <x v="3"/>
    <x v="6"/>
    <s v="Hewlett Packard Q2612AD (Twin Pack)"/>
    <n v="585"/>
    <n v="5"/>
    <n v="117"/>
    <x v="2"/>
  </r>
  <r>
    <x v="2"/>
    <x v="2"/>
    <x v="3"/>
    <x v="6"/>
    <s v="Hewlett Packard Q5949A Tòner (49A)"/>
    <n v="143.56"/>
    <n v="2"/>
    <n v="71.78"/>
    <x v="2"/>
  </r>
  <r>
    <x v="2"/>
    <x v="2"/>
    <x v="3"/>
    <x v="6"/>
    <s v="Hewlett Packard Q6000A Negro Tóner"/>
    <n v="267.06"/>
    <n v="3"/>
    <n v="89.02"/>
    <x v="2"/>
  </r>
  <r>
    <x v="2"/>
    <x v="2"/>
    <x v="3"/>
    <x v="6"/>
    <s v="Hewlett Packard Q6001A Cyan Tóner"/>
    <n v="95"/>
    <n v="1"/>
    <n v="95"/>
    <x v="2"/>
  </r>
  <r>
    <x v="2"/>
    <x v="2"/>
    <x v="3"/>
    <x v="6"/>
    <s v="Hewlett Packard Q6002A Yellow Tóner"/>
    <n v="190"/>
    <n v="2"/>
    <n v="95"/>
    <x v="2"/>
  </r>
  <r>
    <x v="2"/>
    <x v="2"/>
    <x v="3"/>
    <x v="6"/>
    <s v="Hewlett Packard Q6003A Magenta Tóner"/>
    <n v="285"/>
    <n v="3"/>
    <n v="95"/>
    <x v="2"/>
  </r>
  <r>
    <x v="2"/>
    <x v="2"/>
    <x v="3"/>
    <x v="6"/>
    <s v="Hewlett Packard Q7551A Tóner"/>
    <n v="378.96"/>
    <n v="3"/>
    <n v="126.32"/>
    <x v="2"/>
  </r>
  <r>
    <x v="2"/>
    <x v="2"/>
    <x v="3"/>
    <x v="6"/>
    <s v="Hewlett Packard Q7553A Tóner"/>
    <n v="80.45"/>
    <n v="1"/>
    <n v="80.45"/>
    <x v="2"/>
  </r>
  <r>
    <x v="2"/>
    <x v="2"/>
    <x v="3"/>
    <x v="2"/>
    <s v="Lexmark 34018HL Tòner"/>
    <n v="902.6"/>
    <n v="10"/>
    <n v="90.26"/>
    <x v="2"/>
  </r>
  <r>
    <x v="2"/>
    <x v="2"/>
    <x v="3"/>
    <x v="2"/>
    <s v="Lexmark 64018HL Tóner"/>
    <n v="1095"/>
    <n v="3"/>
    <n v="365"/>
    <x v="2"/>
  </r>
  <r>
    <x v="2"/>
    <x v="2"/>
    <x v="3"/>
    <x v="4"/>
    <s v="Samsung ML2010 Tóner"/>
    <n v="69.56"/>
    <n v="1"/>
    <n v="69.56"/>
    <x v="2"/>
  </r>
  <r>
    <x v="2"/>
    <x v="2"/>
    <x v="3"/>
    <x v="5"/>
    <s v="TONER GPR - 8 IR 1600"/>
    <n v="30.85"/>
    <n v="1"/>
    <n v="30.85"/>
    <x v="2"/>
  </r>
  <r>
    <x v="2"/>
    <x v="3"/>
    <x v="4"/>
    <x v="7"/>
    <s v="Dispensador de Jabón en Spray (81070)"/>
    <n v="160"/>
    <n v="8"/>
    <n v="20"/>
    <x v="2"/>
  </r>
  <r>
    <x v="2"/>
    <x v="3"/>
    <x v="6"/>
    <x v="7"/>
    <s v="Jabón Familia Spray 800ml. (80080)"/>
    <n v="210"/>
    <n v="35"/>
    <n v="6"/>
    <x v="2"/>
  </r>
  <r>
    <x v="2"/>
    <x v="3"/>
    <x v="6"/>
    <x v="5"/>
    <s v="Jabón 125grs."/>
    <n v="28.2"/>
    <n v="36"/>
    <n v="0.78333333333333333"/>
    <x v="2"/>
  </r>
  <r>
    <x v="2"/>
    <x v="3"/>
    <x v="6"/>
    <x v="5"/>
    <s v="Jabón líquido (Galón)"/>
    <n v="88"/>
    <n v="20"/>
    <n v="4.4000000000000004"/>
    <x v="2"/>
  </r>
  <r>
    <x v="2"/>
    <x v="3"/>
    <x v="7"/>
    <x v="7"/>
    <s v="Jumbo Fino Blanco, doble hoja. 250mts. (7115)"/>
    <n v="1890.86"/>
    <n v="182"/>
    <n v="10.389340659340659"/>
    <x v="2"/>
  </r>
  <r>
    <x v="2"/>
    <x v="3"/>
    <x v="7"/>
    <x v="7"/>
    <s v="Regular blanco, doble hoja (70260)"/>
    <n v="38.4"/>
    <n v="4"/>
    <n v="9.6"/>
    <x v="2"/>
  </r>
  <r>
    <x v="2"/>
    <x v="3"/>
    <x v="13"/>
    <x v="7"/>
    <s v="Pañuelo Facial Peq., 36 cajas x 75 unid. (7510)"/>
    <n v="187.2"/>
    <n v="4"/>
    <n v="46.8"/>
    <x v="2"/>
  </r>
  <r>
    <x v="2"/>
    <x v="3"/>
    <x v="8"/>
    <x v="7"/>
    <s v="Fino blanco, doble hoja (70242)"/>
    <n v="250"/>
    <n v="21"/>
    <n v="11.904761904761905"/>
    <x v="2"/>
  </r>
  <r>
    <x v="2"/>
    <x v="3"/>
    <x v="8"/>
    <x v="7"/>
    <s v="Multihojas blanco paquete de 250 unidades"/>
    <n v="10.5"/>
    <n v="15"/>
    <n v="0.7"/>
    <x v="2"/>
  </r>
  <r>
    <x v="2"/>
    <x v="3"/>
    <x v="8"/>
    <x v="7"/>
    <s v="Multihojas blanco, 30paq. x 250u. (76150)"/>
    <n v="21"/>
    <n v="1"/>
    <n v="21"/>
    <x v="2"/>
  </r>
  <r>
    <x v="2"/>
    <x v="3"/>
    <x v="8"/>
    <x v="7"/>
    <s v="PH Familia, doble hoja, blanco 25mts."/>
    <n v="3"/>
    <n v="12"/>
    <n v="0.25"/>
    <x v="2"/>
  </r>
  <r>
    <x v="2"/>
    <x v="3"/>
    <x v="9"/>
    <x v="7"/>
    <s v="Servilleta Pequeña 45pqt.x100und. (72301)"/>
    <n v="634.20000000000005"/>
    <n v="13"/>
    <n v="48.784615384615385"/>
    <x v="2"/>
  </r>
  <r>
    <x v="2"/>
    <x v="3"/>
    <x v="9"/>
    <x v="7"/>
    <s v="Servilleta Pequeña Paq. x 100 unid."/>
    <n v="11.28"/>
    <n v="28"/>
    <n v="0.40285714285714286"/>
    <x v="2"/>
  </r>
  <r>
    <x v="2"/>
    <x v="3"/>
    <x v="9"/>
    <x v="7"/>
    <s v="Servilleta personalizada Lan (45 paq. x 200 servilletas)"/>
    <n v="430"/>
    <n v="10"/>
    <n v="43"/>
    <x v="2"/>
  </r>
  <r>
    <x v="2"/>
    <x v="3"/>
    <x v="10"/>
    <x v="7"/>
    <s v="Toalla &quot;Z&quot; blanca, doble hoja paq. x 150 toallas"/>
    <n v="55.66"/>
    <n v="23"/>
    <n v="2.42"/>
    <x v="2"/>
  </r>
  <r>
    <x v="2"/>
    <x v="3"/>
    <x v="10"/>
    <x v="7"/>
    <s v="Toalla &quot;Z&quot; Ecol. 24 paq. x 150 toallas (7354)"/>
    <n v="144"/>
    <n v="3"/>
    <n v="48"/>
    <x v="2"/>
  </r>
  <r>
    <x v="2"/>
    <x v="3"/>
    <x v="10"/>
    <x v="7"/>
    <s v="Toalla de mano en rollo (73601)"/>
    <n v="332.85"/>
    <n v="16"/>
    <n v="20.803125000000001"/>
    <x v="2"/>
  </r>
  <r>
    <x v="2"/>
    <x v="3"/>
    <x v="10"/>
    <x v="7"/>
    <s v="Toalla de manos &quot;V&quot; (unidades)"/>
    <n v="46.44"/>
    <n v="24"/>
    <n v="1.9350000000000001"/>
    <x v="2"/>
  </r>
  <r>
    <x v="2"/>
    <x v="3"/>
    <x v="10"/>
    <x v="7"/>
    <s v="Toalla de manos &quot;V&quot; 24 paq. x 150u. (73300)"/>
    <n v="1007.16"/>
    <n v="22"/>
    <n v="45.78"/>
    <x v="2"/>
  </r>
  <r>
    <x v="2"/>
    <x v="3"/>
    <x v="10"/>
    <x v="7"/>
    <s v="Toalla en &quot;Z&quot; ecol. paquete 150 toallas (unidad)"/>
    <n v="24"/>
    <n v="12"/>
    <n v="2"/>
    <x v="2"/>
  </r>
  <r>
    <x v="2"/>
    <x v="3"/>
    <x v="10"/>
    <x v="7"/>
    <s v="Toalla manos Z blanca, 24paq. x 150u."/>
    <n v="766.4"/>
    <n v="13"/>
    <n v="58.95384615384615"/>
    <x v="2"/>
  </r>
  <r>
    <x v="2"/>
    <x v="3"/>
    <x v="11"/>
    <x v="7"/>
    <s v="Limpión Industrial 600mts. (7400)"/>
    <n v="206.4"/>
    <n v="16"/>
    <n v="12.9"/>
    <x v="2"/>
  </r>
  <r>
    <x v="2"/>
    <x v="3"/>
    <x v="1"/>
    <x v="5"/>
    <s v="Ambientador (Galón)"/>
    <n v="102"/>
    <n v="30"/>
    <n v="3.4"/>
    <x v="2"/>
  </r>
  <r>
    <x v="2"/>
    <x v="3"/>
    <x v="1"/>
    <x v="5"/>
    <s v="Caneca Cera líquida"/>
    <n v="108"/>
    <n v="6"/>
    <n v="18"/>
    <x v="2"/>
  </r>
  <r>
    <x v="2"/>
    <x v="3"/>
    <x v="1"/>
    <x v="5"/>
    <s v="Caneca desinfectante"/>
    <n v="32.299999999999997"/>
    <n v="2"/>
    <n v="16.149999999999999"/>
    <x v="2"/>
  </r>
  <r>
    <x v="2"/>
    <x v="3"/>
    <x v="1"/>
    <x v="5"/>
    <s v="Caneca jabón"/>
    <n v="140"/>
    <n v="7"/>
    <n v="20"/>
    <x v="2"/>
  </r>
  <r>
    <x v="2"/>
    <x v="3"/>
    <x v="1"/>
    <x v="5"/>
    <s v="Cera líquida (Galón)"/>
    <n v="4.0599999999999996"/>
    <n v="1"/>
    <n v="4.0599999999999996"/>
    <x v="2"/>
  </r>
  <r>
    <x v="2"/>
    <x v="3"/>
    <x v="1"/>
    <x v="5"/>
    <s v="Cloro líquido (Galón)"/>
    <n v="4.25"/>
    <n v="2"/>
    <n v="2.125"/>
    <x v="2"/>
  </r>
  <r>
    <x v="2"/>
    <x v="3"/>
    <x v="1"/>
    <x v="5"/>
    <s v="Desengrasante caneca"/>
    <n v="41"/>
    <n v="2"/>
    <n v="20.5"/>
    <x v="2"/>
  </r>
  <r>
    <x v="2"/>
    <x v="3"/>
    <x v="1"/>
    <x v="5"/>
    <s v="Desinfectante (Galón)"/>
    <n v="160.88"/>
    <n v="57"/>
    <n v="2.822456140350877"/>
    <x v="2"/>
  </r>
  <r>
    <x v="2"/>
    <x v="3"/>
    <x v="1"/>
    <x v="5"/>
    <s v="Detergente 1 K."/>
    <n v="2.35"/>
    <n v="1"/>
    <n v="2.35"/>
    <x v="2"/>
  </r>
  <r>
    <x v="2"/>
    <x v="3"/>
    <x v="1"/>
    <x v="5"/>
    <s v="Detergente 1kg x 12unds."/>
    <n v="4.47"/>
    <n v="1"/>
    <n v="4.47"/>
    <x v="2"/>
  </r>
  <r>
    <x v="2"/>
    <x v="3"/>
    <x v="1"/>
    <x v="5"/>
    <s v="Glade electrico Repuesto"/>
    <n v="21.8"/>
    <n v="5"/>
    <n v="4.3600000000000003"/>
    <x v="2"/>
  </r>
  <r>
    <x v="2"/>
    <x v="3"/>
    <x v="1"/>
    <x v="5"/>
    <s v="Pastillas Ambientales"/>
    <n v="13.38"/>
    <n v="16"/>
    <n v="0.83625000000000005"/>
    <x v="2"/>
  </r>
  <r>
    <x v="2"/>
    <x v="3"/>
    <x v="1"/>
    <x v="5"/>
    <s v="Tips tanque"/>
    <n v="16.7"/>
    <n v="10"/>
    <n v="1.67"/>
    <x v="2"/>
  </r>
  <r>
    <x v="2"/>
    <x v="3"/>
    <x v="1"/>
    <x v="5"/>
    <s v="Triple paño Vileda"/>
    <n v="5.7"/>
    <n v="2"/>
    <n v="2.85"/>
    <x v="2"/>
  </r>
  <r>
    <x v="2"/>
    <x v="4"/>
    <x v="1"/>
    <x v="8"/>
    <s v="Pen Drive  2GB Kingston"/>
    <n v="13120"/>
    <n v="1600"/>
    <n v="8.1999999999999993"/>
    <x v="2"/>
  </r>
  <r>
    <x v="2"/>
    <x v="4"/>
    <x v="1"/>
    <x v="8"/>
    <s v="Pen Drive 4GB Kingston"/>
    <n v="12342.4"/>
    <n v="1022"/>
    <n v="12.076712328767123"/>
    <x v="2"/>
  </r>
  <r>
    <x v="2"/>
    <x v="4"/>
    <x v="1"/>
    <x v="8"/>
    <s v="Pen Drive 8GB Kingston"/>
    <n v="5292.5"/>
    <n v="257"/>
    <n v="20.593385214007782"/>
    <x v="2"/>
  </r>
  <r>
    <x v="2"/>
    <x v="4"/>
    <x v="1"/>
    <x v="8"/>
    <s v="Pen drive Kingston DT101 2GB (Yellow)"/>
    <n v="85.14"/>
    <n v="9"/>
    <n v="9.4600000000000009"/>
    <x v="2"/>
  </r>
  <r>
    <x v="3"/>
    <x v="0"/>
    <x v="0"/>
    <x v="2"/>
    <s v="Impresora Lexmrk Matricial 2580/ 9 Pines"/>
    <n v="324"/>
    <n v="1"/>
    <n v="324"/>
    <x v="3"/>
  </r>
  <r>
    <x v="3"/>
    <x v="0"/>
    <x v="1"/>
    <x v="13"/>
    <s v="MONITOR LG 17&quot; w17425"/>
    <n v="152"/>
    <n v="1"/>
    <n v="152"/>
    <x v="3"/>
  </r>
  <r>
    <x v="3"/>
    <x v="1"/>
    <x v="1"/>
    <x v="5"/>
    <s v="Camiseta  tipo polo bordada logo U. Católica"/>
    <n v="3550"/>
    <n v="500"/>
    <n v="7.1"/>
    <x v="3"/>
  </r>
  <r>
    <x v="3"/>
    <x v="1"/>
    <x v="1"/>
    <x v="5"/>
    <s v="Gorra bordada (logo U. Católica)"/>
    <n v="2300"/>
    <n v="500"/>
    <n v="4.5999999999999996"/>
    <x v="3"/>
  </r>
  <r>
    <x v="3"/>
    <x v="1"/>
    <x v="1"/>
    <x v="5"/>
    <s v="T072126-AL STYLUS C110"/>
    <n v="69.87"/>
    <n v="3"/>
    <n v="23.29"/>
    <x v="3"/>
  </r>
  <r>
    <x v="3"/>
    <x v="2"/>
    <x v="2"/>
    <x v="1"/>
    <s v="Cartcho Epson Stylus T047320"/>
    <n v="8.69"/>
    <n v="1"/>
    <n v="8.69"/>
    <x v="3"/>
  </r>
  <r>
    <x v="3"/>
    <x v="2"/>
    <x v="2"/>
    <x v="1"/>
    <s v="Epson S015335 Cinta (Fx-2190)"/>
    <n v="27"/>
    <n v="1"/>
    <n v="27"/>
    <x v="3"/>
  </r>
  <r>
    <x v="3"/>
    <x v="2"/>
    <x v="2"/>
    <x v="1"/>
    <s v="Epson T046120 Cartucho"/>
    <n v="13.86"/>
    <n v="1"/>
    <n v="13.86"/>
    <x v="3"/>
  </r>
  <r>
    <x v="3"/>
    <x v="2"/>
    <x v="2"/>
    <x v="1"/>
    <s v="Epson T047420 Cartucho"/>
    <n v="41.58"/>
    <n v="3"/>
    <n v="13.86"/>
    <x v="3"/>
  </r>
  <r>
    <x v="3"/>
    <x v="2"/>
    <x v="2"/>
    <x v="1"/>
    <s v="Epson T073220 cartucho (cyan)"/>
    <n v="29.31"/>
    <n v="3"/>
    <n v="9.77"/>
    <x v="3"/>
  </r>
  <r>
    <x v="3"/>
    <x v="2"/>
    <x v="2"/>
    <x v="1"/>
    <s v="Epson T073320 cartucho (magenta)"/>
    <n v="29.31"/>
    <n v="3"/>
    <n v="9.77"/>
    <x v="3"/>
  </r>
  <r>
    <x v="3"/>
    <x v="2"/>
    <x v="2"/>
    <x v="1"/>
    <s v="Epson T073420 cartucho (yellow)"/>
    <n v="29.31"/>
    <n v="3"/>
    <n v="9.77"/>
    <x v="3"/>
  </r>
  <r>
    <x v="3"/>
    <x v="2"/>
    <x v="2"/>
    <x v="1"/>
    <s v="Epson T090120 cartucho (black)"/>
    <n v="12"/>
    <n v="1"/>
    <n v="12"/>
    <x v="3"/>
  </r>
  <r>
    <x v="3"/>
    <x v="2"/>
    <x v="2"/>
    <x v="6"/>
    <s v="Hewlett Packard C6615D Cartucho Bk (15)"/>
    <n v="61"/>
    <n v="2"/>
    <n v="30.5"/>
    <x v="3"/>
  </r>
  <r>
    <x v="3"/>
    <x v="2"/>
    <x v="2"/>
    <x v="6"/>
    <s v="Hewlett Packard C6625A Cartucho Clr (17)"/>
    <n v="31.33"/>
    <n v="1"/>
    <n v="31.33"/>
    <x v="3"/>
  </r>
  <r>
    <x v="3"/>
    <x v="2"/>
    <x v="2"/>
    <x v="6"/>
    <s v="Hewlett Packard C8727A Cartucho Bk (27)"/>
    <n v="106.98"/>
    <n v="6"/>
    <n v="17.829999999999998"/>
    <x v="3"/>
  </r>
  <r>
    <x v="3"/>
    <x v="2"/>
    <x v="2"/>
    <x v="6"/>
    <s v="Hewlett Packard C9364W Cartucho (98)"/>
    <n v="23"/>
    <n v="1"/>
    <n v="23"/>
    <x v="3"/>
  </r>
  <r>
    <x v="3"/>
    <x v="2"/>
    <x v="2"/>
    <x v="2"/>
    <s v="CARTUCHO LEXMARK 37XL"/>
    <n v="65.400000000000006"/>
    <n v="2"/>
    <n v="32.700000000000003"/>
    <x v="3"/>
  </r>
  <r>
    <x v="3"/>
    <x v="2"/>
    <x v="2"/>
    <x v="2"/>
    <s v="CASTUCHO LEXMARK 36XL NEGRO"/>
    <n v="53.54"/>
    <n v="2"/>
    <n v="26.77"/>
    <x v="3"/>
  </r>
  <r>
    <x v="3"/>
    <x v="2"/>
    <x v="3"/>
    <x v="6"/>
    <s v="Hewlett Packard CB435A Tóner (35A)"/>
    <n v="196.02"/>
    <n v="3"/>
    <n v="65.34"/>
    <x v="3"/>
  </r>
  <r>
    <x v="3"/>
    <x v="2"/>
    <x v="3"/>
    <x v="6"/>
    <s v="Hewlett Packard Q2612A Tòner (12A)"/>
    <n v="306.14999999999998"/>
    <n v="5"/>
    <n v="61.23"/>
    <x v="3"/>
  </r>
  <r>
    <x v="3"/>
    <x v="2"/>
    <x v="3"/>
    <x v="6"/>
    <s v="Hewlett Packard Q2612AD (Twin Pack)"/>
    <n v="239.46"/>
    <n v="2"/>
    <n v="119.73"/>
    <x v="3"/>
  </r>
  <r>
    <x v="3"/>
    <x v="2"/>
    <x v="3"/>
    <x v="6"/>
    <s v="Hewlett Packard Q5949A Tòner (49A)"/>
    <n v="69.39"/>
    <n v="1"/>
    <n v="69.39"/>
    <x v="3"/>
  </r>
  <r>
    <x v="3"/>
    <x v="2"/>
    <x v="3"/>
    <x v="6"/>
    <s v="Hewlett Packard Q6001A Cyan Tóner"/>
    <n v="159.76"/>
    <n v="2"/>
    <n v="79.88"/>
    <x v="3"/>
  </r>
  <r>
    <x v="3"/>
    <x v="2"/>
    <x v="3"/>
    <x v="6"/>
    <s v="Hewlett Packard Q6003A Magenta Tóner"/>
    <n v="159.76"/>
    <n v="2"/>
    <n v="79.88"/>
    <x v="3"/>
  </r>
  <r>
    <x v="3"/>
    <x v="2"/>
    <x v="3"/>
    <x v="6"/>
    <s v="Hewlett Packard Q7551A Tóner"/>
    <n v="126.32"/>
    <n v="1"/>
    <n v="126.32"/>
    <x v="3"/>
  </r>
  <r>
    <x v="3"/>
    <x v="2"/>
    <x v="3"/>
    <x v="6"/>
    <s v="Hewlett Packard Q7553A Tóner"/>
    <n v="80.45"/>
    <n v="1"/>
    <n v="80.45"/>
    <x v="3"/>
  </r>
  <r>
    <x v="3"/>
    <x v="2"/>
    <x v="3"/>
    <x v="4"/>
    <s v="Samsung ML2010 Tóner"/>
    <n v="213.92"/>
    <n v="3"/>
    <n v="71.306666666666672"/>
    <x v="3"/>
  </r>
  <r>
    <x v="3"/>
    <x v="3"/>
    <x v="4"/>
    <x v="7"/>
    <s v="Dispensador Limpiòn Industrial de pared"/>
    <n v="20"/>
    <n v="1"/>
    <n v="20"/>
    <x v="3"/>
  </r>
  <r>
    <x v="3"/>
    <x v="3"/>
    <x v="5"/>
    <x v="7"/>
    <s v="Dispensador PH Jumbo Tork (83410)"/>
    <n v="80"/>
    <n v="4"/>
    <n v="20"/>
    <x v="3"/>
  </r>
  <r>
    <x v="3"/>
    <x v="3"/>
    <x v="5"/>
    <x v="7"/>
    <s v="Dispensador Toalla en rollo Integral"/>
    <n v="45"/>
    <n v="1"/>
    <n v="45"/>
    <x v="3"/>
  </r>
  <r>
    <x v="3"/>
    <x v="3"/>
    <x v="5"/>
    <x v="7"/>
    <s v="Dispensador Tork Toalla de manos en &quot;Z&quot;"/>
    <n v="20"/>
    <n v="1"/>
    <n v="20"/>
    <x v="3"/>
  </r>
  <r>
    <x v="3"/>
    <x v="3"/>
    <x v="6"/>
    <x v="7"/>
    <s v="Jabon espuma X850 ML"/>
    <n v="76.56"/>
    <n v="12"/>
    <n v="6.38"/>
    <x v="3"/>
  </r>
  <r>
    <x v="3"/>
    <x v="3"/>
    <x v="6"/>
    <x v="7"/>
    <s v="Jabón Familia Spray 800ml. (80080)"/>
    <n v="186"/>
    <n v="31"/>
    <n v="6"/>
    <x v="3"/>
  </r>
  <r>
    <x v="3"/>
    <x v="3"/>
    <x v="6"/>
    <x v="5"/>
    <s v="Jabón líquido (Galón)"/>
    <n v="4.2"/>
    <n v="1"/>
    <n v="4.2"/>
    <x v="3"/>
  </r>
  <r>
    <x v="3"/>
    <x v="3"/>
    <x v="7"/>
    <x v="7"/>
    <s v="Jumbo Extrafino blanco, doble hoja, 200mts. (4) 71303"/>
    <n v="48"/>
    <n v="4"/>
    <n v="12"/>
    <x v="3"/>
  </r>
  <r>
    <x v="3"/>
    <x v="3"/>
    <x v="7"/>
    <x v="7"/>
    <s v="Jumbo Fino Blanco, doble hoja. 250mts. (7115)"/>
    <n v="5961.25"/>
    <n v="676"/>
    <n v="8.8184171597633139"/>
    <x v="3"/>
  </r>
  <r>
    <x v="3"/>
    <x v="3"/>
    <x v="8"/>
    <x v="7"/>
    <s v="Fino blanco, doble hoja (70242)"/>
    <n v="252"/>
    <n v="21"/>
    <n v="12"/>
    <x v="3"/>
  </r>
  <r>
    <x v="3"/>
    <x v="3"/>
    <x v="8"/>
    <x v="7"/>
    <s v="Ultrasuave 48x1 32mts. (7030)"/>
    <n v="120"/>
    <n v="4"/>
    <n v="30"/>
    <x v="3"/>
  </r>
  <r>
    <x v="3"/>
    <x v="3"/>
    <x v="9"/>
    <x v="7"/>
    <s v="Servilleta Pequeña 45pqt.x100und. (72301)"/>
    <n v="1409.15"/>
    <n v="80"/>
    <n v="17.614374999999999"/>
    <x v="3"/>
  </r>
  <r>
    <x v="3"/>
    <x v="3"/>
    <x v="9"/>
    <x v="7"/>
    <s v="Servilleta Pequeña Paq. x 100 unid."/>
    <n v="5.85"/>
    <n v="15"/>
    <n v="0.39"/>
    <x v="3"/>
  </r>
  <r>
    <x v="3"/>
    <x v="3"/>
    <x v="10"/>
    <x v="7"/>
    <s v="Toalla &quot;Z&quot; Ecol. 24 paq. x 150 toallas (7354)"/>
    <n v="192"/>
    <n v="4"/>
    <n v="48"/>
    <x v="3"/>
  </r>
  <r>
    <x v="3"/>
    <x v="3"/>
    <x v="10"/>
    <x v="7"/>
    <s v="Toalla de mano en rollo (73601)"/>
    <n v="558.6"/>
    <n v="27"/>
    <n v="20.68888888888889"/>
    <x v="3"/>
  </r>
  <r>
    <x v="3"/>
    <x v="3"/>
    <x v="10"/>
    <x v="7"/>
    <s v="Toalla de mano en rollo con core (73648) (6unid. x 180mts.)"/>
    <n v="1120"/>
    <n v="28"/>
    <n v="40"/>
    <x v="3"/>
  </r>
  <r>
    <x v="3"/>
    <x v="3"/>
    <x v="10"/>
    <x v="7"/>
    <s v="Toalla de manos &quot;V&quot; 24 paq. x 150u. (73300)"/>
    <n v="410.22"/>
    <n v="9"/>
    <n v="45.58"/>
    <x v="3"/>
  </r>
  <r>
    <x v="3"/>
    <x v="3"/>
    <x v="10"/>
    <x v="7"/>
    <s v="Toalla manos Z blanca, 24paq. x 150u."/>
    <n v="596.79999999999995"/>
    <n v="10"/>
    <n v="59.68"/>
    <x v="3"/>
  </r>
  <r>
    <x v="3"/>
    <x v="3"/>
    <x v="11"/>
    <x v="7"/>
    <s v="Limpión Industrial 600mts. (7400)"/>
    <n v="690.4"/>
    <n v="61"/>
    <n v="11.318032786885245"/>
    <x v="3"/>
  </r>
  <r>
    <x v="3"/>
    <x v="3"/>
    <x v="11"/>
    <x v="7"/>
    <s v="Rollo Multiuso x 3 (73460)"/>
    <n v="475.2"/>
    <n v="24"/>
    <n v="19.8"/>
    <x v="3"/>
  </r>
  <r>
    <x v="3"/>
    <x v="3"/>
    <x v="1"/>
    <x v="5"/>
    <s v="Cloro líquido (Galón)"/>
    <n v="4"/>
    <n v="2"/>
    <n v="2"/>
    <x v="3"/>
  </r>
  <r>
    <x v="3"/>
    <x v="3"/>
    <x v="1"/>
    <x v="5"/>
    <s v="Desinfectante (Galón)"/>
    <n v="6.8"/>
    <n v="2"/>
    <n v="3.4"/>
    <x v="3"/>
  </r>
  <r>
    <x v="3"/>
    <x v="3"/>
    <x v="1"/>
    <x v="5"/>
    <s v="Limpia Vidrios Spray TIPS"/>
    <n v="3"/>
    <n v="1"/>
    <n v="3"/>
    <x v="3"/>
  </r>
  <r>
    <x v="3"/>
    <x v="4"/>
    <x v="1"/>
    <x v="8"/>
    <s v="Pen Drive 8GB Kingston"/>
    <n v="20.22"/>
    <n v="1"/>
    <n v="20.22"/>
    <x v="3"/>
  </r>
  <r>
    <x v="3"/>
    <x v="4"/>
    <x v="1"/>
    <x v="8"/>
    <s v="PEN DRIVE DT100 4GB"/>
    <n v="15.5"/>
    <n v="1"/>
    <n v="15.5"/>
    <x v="3"/>
  </r>
  <r>
    <x v="4"/>
    <x v="0"/>
    <x v="12"/>
    <x v="9"/>
    <s v="Acer One D250 ATM/1.6/1GB/10.1&quot;"/>
    <n v="1442"/>
    <n v="4"/>
    <n v="360.5"/>
    <x v="4"/>
  </r>
  <r>
    <x v="4"/>
    <x v="0"/>
    <x v="12"/>
    <x v="6"/>
    <s v="HP Pavilion DV4-1424LA"/>
    <n v="1390"/>
    <n v="1"/>
    <n v="1390"/>
    <x v="4"/>
  </r>
  <r>
    <x v="4"/>
    <x v="0"/>
    <x v="1"/>
    <x v="12"/>
    <s v="D-Link Router DIR-400 B02.11b. 108Mbps"/>
    <n v="60"/>
    <n v="1"/>
    <n v="60"/>
    <x v="4"/>
  </r>
  <r>
    <x v="4"/>
    <x v="0"/>
    <x v="1"/>
    <x v="5"/>
    <s v="Disco Duro 160GB  7200"/>
    <n v="46.02"/>
    <n v="1"/>
    <n v="46.02"/>
    <x v="4"/>
  </r>
  <r>
    <x v="4"/>
    <x v="0"/>
    <x v="1"/>
    <x v="5"/>
    <s v="MICRO ATX CASE"/>
    <n v="26.81"/>
    <n v="1"/>
    <n v="26.81"/>
    <x v="4"/>
  </r>
  <r>
    <x v="4"/>
    <x v="0"/>
    <x v="1"/>
    <x v="5"/>
    <s v="MOUSE NETSCROLL 120 PS2 NEGRO, SOPORTA MAC,3"/>
    <n v="6"/>
    <n v="1"/>
    <n v="6"/>
    <x v="4"/>
  </r>
  <r>
    <x v="4"/>
    <x v="0"/>
    <x v="1"/>
    <x v="5"/>
    <s v="Procesador Dual Core 2.60"/>
    <n v="86.36"/>
    <n v="1"/>
    <n v="86.36"/>
    <x v="4"/>
  </r>
  <r>
    <x v="4"/>
    <x v="1"/>
    <x v="1"/>
    <x v="5"/>
    <s v="Bolas anti estress personalizadas"/>
    <n v="810"/>
    <n v="600"/>
    <n v="1.35"/>
    <x v="4"/>
  </r>
  <r>
    <x v="4"/>
    <x v="1"/>
    <x v="1"/>
    <x v="5"/>
    <s v="ITL MB DG41RQ BULK MATX IG41"/>
    <n v="46.47"/>
    <n v="1"/>
    <n v="46.47"/>
    <x v="4"/>
  </r>
  <r>
    <x v="4"/>
    <x v="1"/>
    <x v="1"/>
    <x v="5"/>
    <s v="PRINT SERVER DLINK PD301P+ AUTOMA."/>
    <n v="50"/>
    <n v="1"/>
    <n v="50"/>
    <x v="4"/>
  </r>
  <r>
    <x v="4"/>
    <x v="2"/>
    <x v="2"/>
    <x v="6"/>
    <s v="Hewlett Packard  cartucho C9426A"/>
    <n v="161.36000000000001"/>
    <n v="4"/>
    <n v="40.340000000000003"/>
    <x v="4"/>
  </r>
  <r>
    <x v="4"/>
    <x v="2"/>
    <x v="2"/>
    <x v="6"/>
    <s v="Hewlett Packard C9362W Cartucho Bk (92)"/>
    <n v="29.8"/>
    <n v="2"/>
    <n v="14.9"/>
    <x v="4"/>
  </r>
  <r>
    <x v="4"/>
    <x v="2"/>
    <x v="2"/>
    <x v="2"/>
    <s v="Lexmark 18C0032 Cartucho (32)"/>
    <n v="67.8"/>
    <n v="3"/>
    <n v="22.6"/>
    <x v="4"/>
  </r>
  <r>
    <x v="4"/>
    <x v="2"/>
    <x v="2"/>
    <x v="2"/>
    <s v="Lexmark 18C0034 Cartucho (34)"/>
    <n v="27.1"/>
    <n v="1"/>
    <n v="27.1"/>
    <x v="4"/>
  </r>
  <r>
    <x v="4"/>
    <x v="2"/>
    <x v="2"/>
    <x v="2"/>
    <s v="Lexmark 18C0035 Cartucho (35)"/>
    <n v="97.68"/>
    <n v="3"/>
    <n v="32.56"/>
    <x v="4"/>
  </r>
  <r>
    <x v="4"/>
    <x v="2"/>
    <x v="3"/>
    <x v="6"/>
    <s v="Hewlett Packard CB435A Tóner (35A)"/>
    <n v="178.32"/>
    <n v="3"/>
    <n v="59.44"/>
    <x v="4"/>
  </r>
  <r>
    <x v="4"/>
    <x v="2"/>
    <x v="3"/>
    <x v="6"/>
    <s v="Hewlett Packard Q2613A Tòner (13A)"/>
    <n v="78"/>
    <n v="1"/>
    <n v="78"/>
    <x v="4"/>
  </r>
  <r>
    <x v="4"/>
    <x v="2"/>
    <x v="3"/>
    <x v="6"/>
    <s v="Hewlett Packard Q2613X Tóner (13X)"/>
    <n v="1750"/>
    <n v="20"/>
    <n v="87.5"/>
    <x v="4"/>
  </r>
  <r>
    <x v="4"/>
    <x v="2"/>
    <x v="3"/>
    <x v="6"/>
    <s v="Hewlett Packard Q5949XD Tóner (49XD)"/>
    <n v="2257"/>
    <n v="10"/>
    <n v="225.7"/>
    <x v="4"/>
  </r>
  <r>
    <x v="4"/>
    <x v="2"/>
    <x v="3"/>
    <x v="6"/>
    <s v="Hewlett Packard Q6000A Negro Tóner"/>
    <n v="269.10000000000002"/>
    <n v="3"/>
    <n v="89.7"/>
    <x v="4"/>
  </r>
  <r>
    <x v="4"/>
    <x v="2"/>
    <x v="3"/>
    <x v="6"/>
    <s v="Hewlett Packard Q6001A Cyan Tóner"/>
    <n v="190"/>
    <n v="2"/>
    <n v="95"/>
    <x v="4"/>
  </r>
  <r>
    <x v="4"/>
    <x v="2"/>
    <x v="3"/>
    <x v="6"/>
    <s v="Hewlett Packard Q6002A Yellow Tóner"/>
    <n v="285"/>
    <n v="3"/>
    <n v="95"/>
    <x v="4"/>
  </r>
  <r>
    <x v="4"/>
    <x v="2"/>
    <x v="3"/>
    <x v="6"/>
    <s v="Hewlett Packard Q6003A Magenta Tóner"/>
    <n v="95"/>
    <n v="1"/>
    <n v="95"/>
    <x v="4"/>
  </r>
  <r>
    <x v="4"/>
    <x v="2"/>
    <x v="3"/>
    <x v="6"/>
    <s v="Hewlett Packard Q6471A Tóner (Cyan)"/>
    <n v="126.67"/>
    <n v="1"/>
    <n v="126.67"/>
    <x v="4"/>
  </r>
  <r>
    <x v="4"/>
    <x v="2"/>
    <x v="3"/>
    <x v="6"/>
    <s v="Hewlett Packard Q6472A Tóner (Yellow)"/>
    <n v="126.67"/>
    <n v="1"/>
    <n v="126.67"/>
    <x v="4"/>
  </r>
  <r>
    <x v="4"/>
    <x v="2"/>
    <x v="3"/>
    <x v="6"/>
    <s v="Hewlett Packard Q6473A Tóner (Magenta)"/>
    <n v="126.67"/>
    <n v="1"/>
    <n v="126.67"/>
    <x v="4"/>
  </r>
  <r>
    <x v="4"/>
    <x v="2"/>
    <x v="3"/>
    <x v="6"/>
    <s v="Hewlett Packard Q6511SD Tóner"/>
    <n v="2232"/>
    <n v="6"/>
    <n v="372"/>
    <x v="4"/>
  </r>
  <r>
    <x v="4"/>
    <x v="2"/>
    <x v="3"/>
    <x v="6"/>
    <s v="Hewlett Packard Q7553A Tóner"/>
    <n v="80.45"/>
    <n v="1"/>
    <n v="80.45"/>
    <x v="4"/>
  </r>
  <r>
    <x v="4"/>
    <x v="2"/>
    <x v="3"/>
    <x v="6"/>
    <s v="Hewlett Packard Q7553X Tóner"/>
    <n v="6440"/>
    <n v="46"/>
    <n v="140"/>
    <x v="4"/>
  </r>
  <r>
    <x v="4"/>
    <x v="2"/>
    <x v="3"/>
    <x v="2"/>
    <s v="Lexmark 64018HL Tóner"/>
    <n v="1835"/>
    <n v="5"/>
    <n v="367"/>
    <x v="4"/>
  </r>
  <r>
    <x v="4"/>
    <x v="2"/>
    <x v="3"/>
    <x v="2"/>
    <s v="Lexmark X654H11L Tóner"/>
    <n v="920"/>
    <n v="2"/>
    <n v="460"/>
    <x v="4"/>
  </r>
  <r>
    <x v="4"/>
    <x v="3"/>
    <x v="4"/>
    <x v="7"/>
    <s v="Dispensador de Jabón en Spray (81070)"/>
    <n v="40"/>
    <n v="2"/>
    <n v="20"/>
    <x v="4"/>
  </r>
  <r>
    <x v="4"/>
    <x v="3"/>
    <x v="4"/>
    <x v="7"/>
    <s v="Dispensador Limpiòn Industrial de pared"/>
    <n v="98"/>
    <n v="5"/>
    <n v="19.600000000000001"/>
    <x v="4"/>
  </r>
  <r>
    <x v="4"/>
    <x v="3"/>
    <x v="5"/>
    <x v="7"/>
    <s v="Dispensador de jabon espuma"/>
    <n v="40"/>
    <n v="2"/>
    <n v="20"/>
    <x v="4"/>
  </r>
  <r>
    <x v="4"/>
    <x v="3"/>
    <x v="5"/>
    <x v="7"/>
    <s v="Dispensador PH Jumbo Tork (83410)"/>
    <n v="120"/>
    <n v="6"/>
    <n v="20"/>
    <x v="4"/>
  </r>
  <r>
    <x v="4"/>
    <x v="3"/>
    <x v="5"/>
    <x v="7"/>
    <s v="Dispensador Toalla en rollo Tork"/>
    <n v="38"/>
    <n v="2"/>
    <n v="19"/>
    <x v="4"/>
  </r>
  <r>
    <x v="4"/>
    <x v="3"/>
    <x v="5"/>
    <x v="7"/>
    <s v="Dispensador Tork Toalla de manos en &quot;Z&quot;"/>
    <n v="40"/>
    <n v="2"/>
    <n v="20"/>
    <x v="4"/>
  </r>
  <r>
    <x v="4"/>
    <x v="3"/>
    <x v="6"/>
    <x v="7"/>
    <s v="Jabon espuma X850 ML"/>
    <n v="19.14"/>
    <n v="3"/>
    <n v="6.38"/>
    <x v="4"/>
  </r>
  <r>
    <x v="4"/>
    <x v="3"/>
    <x v="6"/>
    <x v="7"/>
    <s v="Jabón Familia Spray 800ml. (80080)"/>
    <n v="132"/>
    <n v="22"/>
    <n v="6"/>
    <x v="4"/>
  </r>
  <r>
    <x v="4"/>
    <x v="3"/>
    <x v="6"/>
    <x v="7"/>
    <s v="JABON LIQUIDO"/>
    <n v="9.8000000000000007"/>
    <n v="2"/>
    <n v="4.9000000000000004"/>
    <x v="4"/>
  </r>
  <r>
    <x v="4"/>
    <x v="3"/>
    <x v="6"/>
    <x v="5"/>
    <s v="Jabón líquido (Galón)"/>
    <n v="9.6"/>
    <n v="2"/>
    <n v="4.8"/>
    <x v="4"/>
  </r>
  <r>
    <x v="4"/>
    <x v="3"/>
    <x v="7"/>
    <x v="7"/>
    <s v="Jumbo Fino Blanco, doble hoja. 250mts. (7115)"/>
    <n v="3688.69"/>
    <n v="383"/>
    <n v="9.6310443864229764"/>
    <x v="4"/>
  </r>
  <r>
    <x v="4"/>
    <x v="3"/>
    <x v="7"/>
    <x v="7"/>
    <s v="Regular blanco, doble hoja (70260)"/>
    <n v="9.6"/>
    <n v="1"/>
    <n v="9.6"/>
    <x v="4"/>
  </r>
  <r>
    <x v="4"/>
    <x v="3"/>
    <x v="13"/>
    <x v="7"/>
    <s v="Pañuelo Facial Peq., 36 cajas x 75 unid. (7510)"/>
    <n v="47"/>
    <n v="1"/>
    <n v="47"/>
    <x v="4"/>
  </r>
  <r>
    <x v="4"/>
    <x v="3"/>
    <x v="8"/>
    <x v="7"/>
    <s v="Fino blanco, doble hoja (70242)"/>
    <n v="588"/>
    <n v="49"/>
    <n v="12"/>
    <x v="4"/>
  </r>
  <r>
    <x v="4"/>
    <x v="3"/>
    <x v="8"/>
    <x v="7"/>
    <s v="Multihojas blanco paquete de 250 unidades"/>
    <n v="7"/>
    <n v="10"/>
    <n v="0.7"/>
    <x v="4"/>
  </r>
  <r>
    <x v="4"/>
    <x v="3"/>
    <x v="8"/>
    <x v="7"/>
    <s v="Multihojas blanco, 30paq. x 250u. (76150)"/>
    <n v="84"/>
    <n v="4"/>
    <n v="21"/>
    <x v="4"/>
  </r>
  <r>
    <x v="4"/>
    <x v="3"/>
    <x v="8"/>
    <x v="7"/>
    <s v="PH Familia, doble hoja, blanco 25mts."/>
    <n v="4.62"/>
    <n v="18"/>
    <n v="0.25666666666666665"/>
    <x v="4"/>
  </r>
  <r>
    <x v="4"/>
    <x v="3"/>
    <x v="9"/>
    <x v="7"/>
    <s v="Servilleta Pequeña 45pqt.x100und. (72301)"/>
    <n v="1148.5"/>
    <n v="68"/>
    <n v="16.889705882352942"/>
    <x v="4"/>
  </r>
  <r>
    <x v="4"/>
    <x v="3"/>
    <x v="9"/>
    <x v="7"/>
    <s v="Servilleta Pequeña Paq. x 100 unid."/>
    <n v="6.15"/>
    <n v="15"/>
    <n v="0.41"/>
    <x v="4"/>
  </r>
  <r>
    <x v="4"/>
    <x v="3"/>
    <x v="10"/>
    <x v="7"/>
    <s v="Toalla &quot;Z&quot; blanca, doble hoja paq. x 150 toallas"/>
    <n v="63.28"/>
    <n v="26"/>
    <n v="2.433846153846154"/>
    <x v="4"/>
  </r>
  <r>
    <x v="4"/>
    <x v="3"/>
    <x v="10"/>
    <x v="7"/>
    <s v="Toalla &quot;Z&quot; Ecol. 24 paq. x 150 toallas (7354)"/>
    <n v="240"/>
    <n v="5"/>
    <n v="48"/>
    <x v="4"/>
  </r>
  <r>
    <x v="4"/>
    <x v="3"/>
    <x v="10"/>
    <x v="7"/>
    <s v="Toalla de mano en rollo (73601)"/>
    <n v="905"/>
    <n v="44"/>
    <n v="20.568181818181817"/>
    <x v="4"/>
  </r>
  <r>
    <x v="4"/>
    <x v="3"/>
    <x v="10"/>
    <x v="7"/>
    <s v="Toalla de manos &quot;V&quot; (unidades)"/>
    <n v="60.24"/>
    <n v="31"/>
    <n v="1.9432258064516128"/>
    <x v="4"/>
  </r>
  <r>
    <x v="4"/>
    <x v="3"/>
    <x v="10"/>
    <x v="7"/>
    <s v="Toalla de manos &quot;V&quot; 24 paq. x 150u. (73300)"/>
    <n v="736.64"/>
    <n v="16"/>
    <n v="46.04"/>
    <x v="4"/>
  </r>
  <r>
    <x v="4"/>
    <x v="3"/>
    <x v="10"/>
    <x v="7"/>
    <s v="Toalla manos Z blanca, 24paq. x 150u."/>
    <n v="414"/>
    <n v="7"/>
    <n v="59.142857142857146"/>
    <x v="4"/>
  </r>
  <r>
    <x v="4"/>
    <x v="3"/>
    <x v="11"/>
    <x v="7"/>
    <s v="Limpión Industrial 600mts. (7400)"/>
    <n v="708.9"/>
    <n v="61"/>
    <n v="11.621311475409836"/>
    <x v="4"/>
  </r>
  <r>
    <x v="4"/>
    <x v="3"/>
    <x v="1"/>
    <x v="5"/>
    <s v="Ambientador (Galón)"/>
    <n v="3.25"/>
    <n v="1"/>
    <n v="3.25"/>
    <x v="4"/>
  </r>
  <r>
    <x v="4"/>
    <x v="3"/>
    <x v="1"/>
    <x v="5"/>
    <s v="Ambientador Spray Glade 360c.c."/>
    <n v="27.48"/>
    <n v="10"/>
    <n v="2.7480000000000002"/>
    <x v="4"/>
  </r>
  <r>
    <x v="4"/>
    <x v="3"/>
    <x v="1"/>
    <x v="5"/>
    <s v="Caneca cloro"/>
    <n v="8.9499999999999993"/>
    <n v="1"/>
    <n v="8.9499999999999993"/>
    <x v="4"/>
  </r>
  <r>
    <x v="4"/>
    <x v="3"/>
    <x v="1"/>
    <x v="5"/>
    <s v="Caneca desinfectante"/>
    <n v="32.299999999999997"/>
    <n v="2"/>
    <n v="16.149999999999999"/>
    <x v="4"/>
  </r>
  <r>
    <x v="4"/>
    <x v="3"/>
    <x v="1"/>
    <x v="5"/>
    <s v="Cloro líquido (Galón)"/>
    <n v="14.75"/>
    <n v="7"/>
    <n v="2.1071428571428572"/>
    <x v="4"/>
  </r>
  <r>
    <x v="4"/>
    <x v="3"/>
    <x v="1"/>
    <x v="5"/>
    <s v="Desinfectante (Galón)"/>
    <n v="32.840000000000003"/>
    <n v="10"/>
    <n v="3.2839999999999998"/>
    <x v="4"/>
  </r>
  <r>
    <x v="4"/>
    <x v="3"/>
    <x v="1"/>
    <x v="5"/>
    <s v="Detergente 1 K."/>
    <n v="7"/>
    <n v="2"/>
    <n v="3.5"/>
    <x v="4"/>
  </r>
  <r>
    <x v="4"/>
    <x v="3"/>
    <x v="1"/>
    <x v="5"/>
    <s v="Franela 80 X 75 cm"/>
    <n v="26.4"/>
    <n v="12"/>
    <n v="2.2000000000000002"/>
    <x v="4"/>
  </r>
  <r>
    <x v="4"/>
    <x v="3"/>
    <x v="1"/>
    <x v="5"/>
    <s v="Funda basura industrial (paq. x 10 unid.)"/>
    <n v="9"/>
    <n v="6"/>
    <n v="1.5"/>
    <x v="4"/>
  </r>
  <r>
    <x v="4"/>
    <x v="3"/>
    <x v="1"/>
    <x v="5"/>
    <s v="Fundas Blancas para basura 18 x 18"/>
    <n v="3"/>
    <n v="5"/>
    <n v="0.6"/>
    <x v="4"/>
  </r>
  <r>
    <x v="4"/>
    <x v="3"/>
    <x v="1"/>
    <x v="5"/>
    <s v="Pastillas  Tips germicidas"/>
    <n v="15.45"/>
    <n v="16"/>
    <n v="0.96562499999999996"/>
    <x v="4"/>
  </r>
  <r>
    <x v="4"/>
    <x v="3"/>
    <x v="1"/>
    <x v="5"/>
    <s v="Pastillas Ambientales"/>
    <n v="14.7"/>
    <n v="15"/>
    <n v="0.98"/>
    <x v="4"/>
  </r>
  <r>
    <x v="4"/>
    <x v="3"/>
    <x v="1"/>
    <x v="5"/>
    <s v="Pato tanque"/>
    <n v="2.5"/>
    <n v="1"/>
    <n v="2.5"/>
    <x v="4"/>
  </r>
  <r>
    <x v="4"/>
    <x v="3"/>
    <x v="1"/>
    <x v="5"/>
    <s v="Suavizante de ropa"/>
    <n v="7.3"/>
    <n v="2"/>
    <n v="3.65"/>
    <x v="4"/>
  </r>
  <r>
    <x v="4"/>
    <x v="3"/>
    <x v="1"/>
    <x v="5"/>
    <s v="Trapeador con Mopa 200 gr Mango de Madera"/>
    <n v="6"/>
    <n v="2"/>
    <n v="3"/>
    <x v="4"/>
  </r>
  <r>
    <x v="4"/>
    <x v="3"/>
    <x v="1"/>
    <x v="5"/>
    <s v="Trapeador de Guaipe Mango de Madera"/>
    <n v="8"/>
    <n v="2"/>
    <n v="4"/>
    <x v="4"/>
  </r>
  <r>
    <x v="4"/>
    <x v="4"/>
    <x v="1"/>
    <x v="8"/>
    <s v="DIMM KINGSTON 2GB PC800"/>
    <n v="148"/>
    <n v="4"/>
    <n v="37"/>
    <x v="4"/>
  </r>
  <r>
    <x v="4"/>
    <x v="4"/>
    <x v="1"/>
    <x v="8"/>
    <s v="Pen Drive 8GB Kingston"/>
    <n v="242.64"/>
    <n v="12"/>
    <n v="20.22"/>
    <x v="4"/>
  </r>
  <r>
    <x v="4"/>
    <x v="4"/>
    <x v="1"/>
    <x v="5"/>
    <s v="31300004119 KB-05XE BLACK, USB, SP, BB"/>
    <n v="8.14"/>
    <n v="1"/>
    <n v="8.14"/>
    <x v="4"/>
  </r>
  <r>
    <x v="4"/>
    <x v="4"/>
    <x v="1"/>
    <x v="5"/>
    <s v="DVD RW L/G 22X"/>
    <n v="32.950000000000003"/>
    <n v="1"/>
    <n v="32.950000000000003"/>
    <x v="4"/>
  </r>
  <r>
    <x v="4"/>
    <x v="4"/>
    <x v="1"/>
    <x v="5"/>
    <s v="Memoria DDR400 1 gb kingston"/>
    <n v="16.25"/>
    <n v="1"/>
    <n v="16.25"/>
    <x v="4"/>
  </r>
  <r>
    <x v="5"/>
    <x v="0"/>
    <x v="12"/>
    <x v="9"/>
    <s v="Acer One D250 ATM/1.6/1GB/10.1&quot;"/>
    <n v="321"/>
    <n v="1"/>
    <n v="321"/>
    <x v="5"/>
  </r>
  <r>
    <x v="5"/>
    <x v="0"/>
    <x v="1"/>
    <x v="3"/>
    <s v="disco duro externo de 320GB IMATION"/>
    <n v="95"/>
    <n v="1"/>
    <n v="95"/>
    <x v="5"/>
  </r>
  <r>
    <x v="5"/>
    <x v="0"/>
    <x v="1"/>
    <x v="13"/>
    <s v="MONITOR LG 17&quot; w17425"/>
    <n v="152"/>
    <n v="1"/>
    <n v="152"/>
    <x v="5"/>
  </r>
  <r>
    <x v="5"/>
    <x v="0"/>
    <x v="1"/>
    <x v="5"/>
    <s v="Cable de Data P/Disco Duro Serial ATA"/>
    <n v="1.5"/>
    <n v="1"/>
    <n v="1.5"/>
    <x v="5"/>
  </r>
  <r>
    <x v="5"/>
    <x v="0"/>
    <x v="1"/>
    <x v="5"/>
    <s v="Cable de Poder Para Disco Duro Serial ATA"/>
    <n v="1.5"/>
    <n v="1"/>
    <n v="1.5"/>
    <x v="5"/>
  </r>
  <r>
    <x v="5"/>
    <x v="0"/>
    <x v="1"/>
    <x v="5"/>
    <s v="Case combo multimedia"/>
    <n v="40"/>
    <n v="1"/>
    <n v="40"/>
    <x v="5"/>
  </r>
  <r>
    <x v="5"/>
    <x v="0"/>
    <x v="1"/>
    <x v="5"/>
    <s v="Disco Duro WD 250Gb"/>
    <n v="250"/>
    <n v="4"/>
    <n v="62.5"/>
    <x v="5"/>
  </r>
  <r>
    <x v="5"/>
    <x v="0"/>
    <x v="1"/>
    <x v="5"/>
    <s v="FUENTE DE PODER PENT 4 ATX 560W"/>
    <n v="20"/>
    <n v="1"/>
    <n v="20"/>
    <x v="5"/>
  </r>
  <r>
    <x v="5"/>
    <x v="0"/>
    <x v="1"/>
    <x v="5"/>
    <s v="Memoria DDR 333 1GB KINGSTON"/>
    <n v="36"/>
    <n v="2"/>
    <n v="18"/>
    <x v="5"/>
  </r>
  <r>
    <x v="5"/>
    <x v="0"/>
    <x v="1"/>
    <x v="5"/>
    <s v="PROCESADOR CORE 2 DUO DE 2.8"/>
    <n v="140"/>
    <n v="1"/>
    <n v="140"/>
    <x v="5"/>
  </r>
  <r>
    <x v="5"/>
    <x v="1"/>
    <x v="1"/>
    <x v="5"/>
    <s v="Azúcar 5Kg."/>
    <n v="5.84"/>
    <n v="4"/>
    <n v="1.46"/>
    <x v="5"/>
  </r>
  <r>
    <x v="5"/>
    <x v="1"/>
    <x v="1"/>
    <x v="5"/>
    <s v="Bolígrafo publicitario"/>
    <n v="105"/>
    <n v="150"/>
    <n v="0.7"/>
    <x v="5"/>
  </r>
  <r>
    <x v="5"/>
    <x v="1"/>
    <x v="1"/>
    <x v="5"/>
    <s v="Cilindro GPR-22"/>
    <n v="200"/>
    <n v="1"/>
    <n v="200"/>
    <x v="5"/>
  </r>
  <r>
    <x v="5"/>
    <x v="1"/>
    <x v="1"/>
    <x v="5"/>
    <s v="ITL MB DG41RQ BULK MATX IG41"/>
    <n v="148"/>
    <n v="2"/>
    <n v="74"/>
    <x v="5"/>
  </r>
  <r>
    <x v="5"/>
    <x v="1"/>
    <x v="1"/>
    <x v="5"/>
    <s v="LG SUPER MULTI GH22NS50"/>
    <n v="34"/>
    <n v="1"/>
    <n v="34"/>
    <x v="5"/>
  </r>
  <r>
    <x v="5"/>
    <x v="1"/>
    <x v="1"/>
    <x v="5"/>
    <s v="Té de cedron"/>
    <n v="13.12"/>
    <n v="4"/>
    <n v="3.28"/>
    <x v="5"/>
  </r>
  <r>
    <x v="5"/>
    <x v="1"/>
    <x v="1"/>
    <x v="5"/>
    <s v="Té de manzana con canela"/>
    <n v="16.16"/>
    <n v="4"/>
    <n v="4.04"/>
    <x v="5"/>
  </r>
  <r>
    <x v="5"/>
    <x v="2"/>
    <x v="2"/>
    <x v="6"/>
    <s v="Hewlett Packard C6656A Cartucho Bk (56)"/>
    <n v="104.5"/>
    <n v="5"/>
    <n v="20.9"/>
    <x v="5"/>
  </r>
  <r>
    <x v="5"/>
    <x v="2"/>
    <x v="2"/>
    <x v="6"/>
    <s v="Hewlett Packard C6657A Cartucho Clr (57)"/>
    <n v="160"/>
    <n v="5"/>
    <n v="32"/>
    <x v="5"/>
  </r>
  <r>
    <x v="5"/>
    <x v="2"/>
    <x v="2"/>
    <x v="6"/>
    <s v="Hewlett Packard C8727A Cartucho Bk (27)"/>
    <n v="112.2"/>
    <n v="6"/>
    <n v="18.7"/>
    <x v="5"/>
  </r>
  <r>
    <x v="5"/>
    <x v="2"/>
    <x v="2"/>
    <x v="6"/>
    <s v="Hewlett Packard C8765W Cartucho (94)"/>
    <n v="313.27999999999997"/>
    <n v="16"/>
    <n v="19.579999999999998"/>
    <x v="5"/>
  </r>
  <r>
    <x v="5"/>
    <x v="2"/>
    <x v="2"/>
    <x v="6"/>
    <s v="Hewlett Packard C9351A Cartucho Bk (21)"/>
    <n v="51.3"/>
    <n v="3"/>
    <n v="17.100000000000001"/>
    <x v="5"/>
  </r>
  <r>
    <x v="5"/>
    <x v="2"/>
    <x v="2"/>
    <x v="6"/>
    <s v="Hewlett Packard C9361W Cartucho Clr (93)"/>
    <n v="40.98"/>
    <n v="2"/>
    <n v="20.49"/>
    <x v="5"/>
  </r>
  <r>
    <x v="5"/>
    <x v="2"/>
    <x v="2"/>
    <x v="6"/>
    <s v="Hewlett Packard C9364W Cartucho (98)"/>
    <n v="42.12"/>
    <n v="2"/>
    <n v="21.06"/>
    <x v="5"/>
  </r>
  <r>
    <x v="5"/>
    <x v="2"/>
    <x v="2"/>
    <x v="6"/>
    <s v="Hewlett Packard CB335WN Cartucho (74)"/>
    <n v="18.25"/>
    <n v="1"/>
    <n v="18.25"/>
    <x v="5"/>
  </r>
  <r>
    <x v="5"/>
    <x v="2"/>
    <x v="2"/>
    <x v="6"/>
    <s v="Hewlett Packard CB337WN cartucho (75)"/>
    <n v="23"/>
    <n v="1"/>
    <n v="23"/>
    <x v="5"/>
  </r>
  <r>
    <x v="5"/>
    <x v="2"/>
    <x v="3"/>
    <x v="6"/>
    <s v="CE505A Toner HP LASER"/>
    <n v="186"/>
    <n v="2"/>
    <n v="93"/>
    <x v="5"/>
  </r>
  <r>
    <x v="5"/>
    <x v="2"/>
    <x v="3"/>
    <x v="6"/>
    <s v="Hewlett Packard C9723A Tóner"/>
    <n v="197"/>
    <n v="1"/>
    <n v="197"/>
    <x v="5"/>
  </r>
  <r>
    <x v="5"/>
    <x v="2"/>
    <x v="3"/>
    <x v="6"/>
    <s v="Hewlett Packard CB435A Tóner (35A)"/>
    <n v="122.98"/>
    <n v="2"/>
    <n v="61.49"/>
    <x v="5"/>
  </r>
  <r>
    <x v="5"/>
    <x v="2"/>
    <x v="3"/>
    <x v="6"/>
    <s v="Hewlett Packard Q5949A Tòner (49A)"/>
    <n v="143.6"/>
    <n v="2"/>
    <n v="71.8"/>
    <x v="5"/>
  </r>
  <r>
    <x v="5"/>
    <x v="2"/>
    <x v="3"/>
    <x v="6"/>
    <s v="Hewlett Packard Q6000A Negro Tóner"/>
    <n v="95"/>
    <n v="1"/>
    <n v="95"/>
    <x v="5"/>
  </r>
  <r>
    <x v="5"/>
    <x v="2"/>
    <x v="3"/>
    <x v="6"/>
    <s v="Hewlett Packard Q6001A Cyan Tóner"/>
    <n v="95"/>
    <n v="1"/>
    <n v="95"/>
    <x v="5"/>
  </r>
  <r>
    <x v="5"/>
    <x v="2"/>
    <x v="3"/>
    <x v="6"/>
    <s v="Hewlett Packard Q6002A Yellow Tóner"/>
    <n v="95"/>
    <n v="1"/>
    <n v="95"/>
    <x v="5"/>
  </r>
  <r>
    <x v="5"/>
    <x v="2"/>
    <x v="3"/>
    <x v="6"/>
    <s v="Hewlett Packard Q6003A Magenta Tóner"/>
    <n v="190"/>
    <n v="2"/>
    <n v="95"/>
    <x v="5"/>
  </r>
  <r>
    <x v="5"/>
    <x v="2"/>
    <x v="3"/>
    <x v="2"/>
    <s v="Lexmark 12018SL Tóner"/>
    <n v="362.5"/>
    <n v="5"/>
    <n v="72.5"/>
    <x v="5"/>
  </r>
  <r>
    <x v="5"/>
    <x v="2"/>
    <x v="3"/>
    <x v="2"/>
    <s v="Lexmark 24018SL Tòner"/>
    <n v="1615"/>
    <n v="17"/>
    <n v="95"/>
    <x v="5"/>
  </r>
  <r>
    <x v="5"/>
    <x v="2"/>
    <x v="3"/>
    <x v="2"/>
    <s v="Lexmark 34018HL Tòner"/>
    <n v="1500"/>
    <n v="10"/>
    <n v="150"/>
    <x v="5"/>
  </r>
  <r>
    <x v="5"/>
    <x v="2"/>
    <x v="3"/>
    <x v="2"/>
    <s v="Lexmark 64018HL Tóner"/>
    <n v="1095"/>
    <n v="3"/>
    <n v="365"/>
    <x v="5"/>
  </r>
  <r>
    <x v="5"/>
    <x v="2"/>
    <x v="3"/>
    <x v="2"/>
    <s v="Lexmark X654H11L Tóner"/>
    <n v="1380"/>
    <n v="3"/>
    <n v="460"/>
    <x v="5"/>
  </r>
  <r>
    <x v="5"/>
    <x v="3"/>
    <x v="4"/>
    <x v="7"/>
    <s v="Dispensador de Jabón en Spray (81070)"/>
    <n v="39"/>
    <n v="2"/>
    <n v="19.5"/>
    <x v="5"/>
  </r>
  <r>
    <x v="5"/>
    <x v="3"/>
    <x v="4"/>
    <x v="7"/>
    <s v="Dispensador Limpiòn Industrial de pared"/>
    <n v="18"/>
    <n v="1"/>
    <n v="18"/>
    <x v="5"/>
  </r>
  <r>
    <x v="5"/>
    <x v="3"/>
    <x v="5"/>
    <x v="7"/>
    <s v="Dispensador de jabon espuma"/>
    <n v="60"/>
    <n v="3"/>
    <n v="20"/>
    <x v="5"/>
  </r>
  <r>
    <x v="5"/>
    <x v="3"/>
    <x v="5"/>
    <x v="7"/>
    <s v="Dispensador PH Jumbo Tork (83410)"/>
    <n v="139"/>
    <n v="7"/>
    <n v="19.857142857142858"/>
    <x v="5"/>
  </r>
  <r>
    <x v="5"/>
    <x v="3"/>
    <x v="5"/>
    <x v="7"/>
    <s v="Dispensador Toalla en rollo Tork"/>
    <n v="36"/>
    <n v="2"/>
    <n v="18"/>
    <x v="5"/>
  </r>
  <r>
    <x v="5"/>
    <x v="3"/>
    <x v="5"/>
    <x v="7"/>
    <s v="Dispensador Tork Toalla de manos en &quot;Z&quot;"/>
    <n v="68.7"/>
    <n v="2"/>
    <n v="34.35"/>
    <x v="5"/>
  </r>
  <r>
    <x v="5"/>
    <x v="3"/>
    <x v="6"/>
    <x v="7"/>
    <s v="Jabon espuma X850 ML"/>
    <n v="153.12"/>
    <n v="24"/>
    <n v="6.38"/>
    <x v="5"/>
  </r>
  <r>
    <x v="5"/>
    <x v="3"/>
    <x v="6"/>
    <x v="7"/>
    <s v="Jabón Familia Spray 800ml. (80080)"/>
    <n v="89.7"/>
    <n v="15"/>
    <n v="5.98"/>
    <x v="5"/>
  </r>
  <r>
    <x v="5"/>
    <x v="3"/>
    <x v="6"/>
    <x v="5"/>
    <s v="Jabón 125grs."/>
    <n v="30.4"/>
    <n v="40"/>
    <n v="0.76"/>
    <x v="5"/>
  </r>
  <r>
    <x v="5"/>
    <x v="3"/>
    <x v="6"/>
    <x v="5"/>
    <s v="Jabón líquido (Galón)"/>
    <n v="36.6"/>
    <n v="8"/>
    <n v="4.5750000000000002"/>
    <x v="5"/>
  </r>
  <r>
    <x v="5"/>
    <x v="3"/>
    <x v="7"/>
    <x v="7"/>
    <s v="Jumbo Económico blanco, doble hoja, 200mts. (7112)"/>
    <n v="19.399999999999999"/>
    <n v="2"/>
    <n v="9.6999999999999993"/>
    <x v="5"/>
  </r>
  <r>
    <x v="5"/>
    <x v="3"/>
    <x v="7"/>
    <x v="7"/>
    <s v="Jumbo Fino Blanco, doble hoja. 250mts. (7115)"/>
    <n v="6596.02"/>
    <n v="728"/>
    <n v="9.0604670329670327"/>
    <x v="5"/>
  </r>
  <r>
    <x v="5"/>
    <x v="3"/>
    <x v="7"/>
    <x v="7"/>
    <s v="Regular blanco, doble hoja (70260)"/>
    <n v="28.5"/>
    <n v="3"/>
    <n v="9.5"/>
    <x v="5"/>
  </r>
  <r>
    <x v="5"/>
    <x v="3"/>
    <x v="8"/>
    <x v="7"/>
    <s v="Fino blanco, doble hoja (70242)"/>
    <n v="455"/>
    <n v="42"/>
    <n v="10.833333333333334"/>
    <x v="5"/>
  </r>
  <r>
    <x v="5"/>
    <x v="3"/>
    <x v="8"/>
    <x v="7"/>
    <s v="Multihojas blanco paquete de 250 unidades"/>
    <n v="10.5"/>
    <n v="15"/>
    <n v="0.7"/>
    <x v="5"/>
  </r>
  <r>
    <x v="5"/>
    <x v="3"/>
    <x v="8"/>
    <x v="7"/>
    <s v="Multihojas blanco, 30paq. x 250u. (76150)"/>
    <n v="105"/>
    <n v="5"/>
    <n v="21"/>
    <x v="5"/>
  </r>
  <r>
    <x v="5"/>
    <x v="3"/>
    <x v="8"/>
    <x v="7"/>
    <s v="PH Familia, doble hoja, blanco 25mts."/>
    <n v="1"/>
    <n v="4"/>
    <n v="0.25"/>
    <x v="5"/>
  </r>
  <r>
    <x v="5"/>
    <x v="3"/>
    <x v="8"/>
    <x v="7"/>
    <s v="Ultrasuave 48x1 32mts. (7030)"/>
    <n v="58"/>
    <n v="2"/>
    <n v="29"/>
    <x v="5"/>
  </r>
  <r>
    <x v="5"/>
    <x v="3"/>
    <x v="9"/>
    <x v="7"/>
    <s v="Servilleta Pequeña 45pqt.x100und. (72301)"/>
    <n v="2775.58"/>
    <n v="169"/>
    <n v="16.423550295857989"/>
    <x v="5"/>
  </r>
  <r>
    <x v="5"/>
    <x v="3"/>
    <x v="9"/>
    <x v="7"/>
    <s v="Servilleta Pequeña Paq. x 100 unid."/>
    <n v="8.1999999999999993"/>
    <n v="20"/>
    <n v="0.41"/>
    <x v="5"/>
  </r>
  <r>
    <x v="5"/>
    <x v="3"/>
    <x v="9"/>
    <x v="7"/>
    <s v="Servilleta personalizada Lan (45 paq. x 200 servilletas)"/>
    <n v="215"/>
    <n v="5"/>
    <n v="43"/>
    <x v="5"/>
  </r>
  <r>
    <x v="5"/>
    <x v="3"/>
    <x v="10"/>
    <x v="7"/>
    <s v="Toalla &quot;Z&quot; blanca, 24paq. x 150u. (73250)"/>
    <n v="60"/>
    <n v="1"/>
    <n v="60"/>
    <x v="5"/>
  </r>
  <r>
    <x v="5"/>
    <x v="3"/>
    <x v="10"/>
    <x v="7"/>
    <s v="Toalla &quot;Z&quot; blanca, doble hoja paq. x 150 toallas"/>
    <n v="32.450000000000003"/>
    <n v="13"/>
    <n v="2.4961538461538462"/>
    <x v="5"/>
  </r>
  <r>
    <x v="5"/>
    <x v="3"/>
    <x v="10"/>
    <x v="7"/>
    <s v="Toalla &quot;Z&quot; Ecol. 24 paq. x 150 toallas (7354)"/>
    <n v="240"/>
    <n v="5"/>
    <n v="48"/>
    <x v="5"/>
  </r>
  <r>
    <x v="5"/>
    <x v="3"/>
    <x v="10"/>
    <x v="7"/>
    <s v="Toalla de mano en rollo (73601)"/>
    <n v="1079.3"/>
    <n v="55"/>
    <n v="19.623636363636365"/>
    <x v="5"/>
  </r>
  <r>
    <x v="5"/>
    <x v="3"/>
    <x v="10"/>
    <x v="7"/>
    <s v="Toalla de mano en rollo con core (73648) (6unid. x 180mts.)"/>
    <n v="160"/>
    <n v="4"/>
    <n v="40"/>
    <x v="5"/>
  </r>
  <r>
    <x v="5"/>
    <x v="3"/>
    <x v="10"/>
    <x v="7"/>
    <s v="Toalla de manos &quot;V&quot; (unidades)"/>
    <n v="51.96"/>
    <n v="27"/>
    <n v="1.9244444444444444"/>
    <x v="5"/>
  </r>
  <r>
    <x v="5"/>
    <x v="3"/>
    <x v="10"/>
    <x v="7"/>
    <s v="Toalla de manos &quot;V&quot; 24 paq. x 150u. (73300)"/>
    <n v="820.5"/>
    <n v="18"/>
    <n v="45.583333333333336"/>
    <x v="5"/>
  </r>
  <r>
    <x v="5"/>
    <x v="3"/>
    <x v="10"/>
    <x v="7"/>
    <s v="Toalla manos Z blanca, 24paq. x 150u."/>
    <n v="943.2"/>
    <n v="16"/>
    <n v="58.95"/>
    <x v="5"/>
  </r>
  <r>
    <x v="5"/>
    <x v="3"/>
    <x v="11"/>
    <x v="7"/>
    <s v="Limpión Industrial 600mts. (7400)"/>
    <n v="793.6"/>
    <n v="69"/>
    <n v="11.501449275362319"/>
    <x v="5"/>
  </r>
  <r>
    <x v="5"/>
    <x v="3"/>
    <x v="11"/>
    <x v="7"/>
    <s v="Rollo Multiuso x 3 (73460)"/>
    <n v="497.2"/>
    <n v="25"/>
    <n v="19.888000000000002"/>
    <x v="5"/>
  </r>
  <r>
    <x v="5"/>
    <x v="3"/>
    <x v="1"/>
    <x v="5"/>
    <s v="Ajax polvo 500grs."/>
    <n v="6.6"/>
    <n v="6"/>
    <n v="1.1000000000000001"/>
    <x v="5"/>
  </r>
  <r>
    <x v="5"/>
    <x v="3"/>
    <x v="1"/>
    <x v="5"/>
    <s v="Ambientador (Galón)"/>
    <n v="80"/>
    <n v="27"/>
    <n v="2.9629629629629628"/>
    <x v="5"/>
  </r>
  <r>
    <x v="5"/>
    <x v="3"/>
    <x v="1"/>
    <x v="5"/>
    <s v="Ambientador Spray Glade 360c.c."/>
    <n v="20.79"/>
    <n v="8"/>
    <n v="2.5987499999999999"/>
    <x v="5"/>
  </r>
  <r>
    <x v="5"/>
    <x v="3"/>
    <x v="1"/>
    <x v="5"/>
    <s v="Ambientador Spray Tips"/>
    <n v="4.82"/>
    <n v="2"/>
    <n v="2.41"/>
    <x v="5"/>
  </r>
  <r>
    <x v="5"/>
    <x v="3"/>
    <x v="1"/>
    <x v="5"/>
    <s v="Cloro líquido (Galón)"/>
    <n v="68.3"/>
    <n v="39"/>
    <n v="1.7512820512820513"/>
    <x v="5"/>
  </r>
  <r>
    <x v="5"/>
    <x v="3"/>
    <x v="1"/>
    <x v="5"/>
    <s v="Desinfectante (Galón)"/>
    <n v="91.22"/>
    <n v="28"/>
    <n v="3.257857142857143"/>
    <x v="5"/>
  </r>
  <r>
    <x v="5"/>
    <x v="3"/>
    <x v="1"/>
    <x v="5"/>
    <s v="Detergente 1 KG"/>
    <n v="90"/>
    <n v="4"/>
    <n v="22.5"/>
    <x v="5"/>
  </r>
  <r>
    <x v="5"/>
    <x v="3"/>
    <x v="1"/>
    <x v="5"/>
    <s v="Escoba Latina (plastica)"/>
    <n v="2.56"/>
    <n v="1"/>
    <n v="2.56"/>
    <x v="5"/>
  </r>
  <r>
    <x v="5"/>
    <x v="3"/>
    <x v="1"/>
    <x v="5"/>
    <s v="Glade electrico Repuesto"/>
    <n v="24.72"/>
    <n v="6"/>
    <n v="4.12"/>
    <x v="5"/>
  </r>
  <r>
    <x v="5"/>
    <x v="3"/>
    <x v="1"/>
    <x v="5"/>
    <s v="Lava vajillas Galon"/>
    <n v="28.8"/>
    <n v="6"/>
    <n v="4.8"/>
    <x v="5"/>
  </r>
  <r>
    <x v="5"/>
    <x v="3"/>
    <x v="1"/>
    <x v="5"/>
    <s v="Limpia Vidrios Spray TIPS"/>
    <n v="2.5"/>
    <n v="1"/>
    <n v="2.5"/>
    <x v="5"/>
  </r>
  <r>
    <x v="5"/>
    <x v="3"/>
    <x v="1"/>
    <x v="5"/>
    <s v="Pastillas Ambientales"/>
    <n v="9"/>
    <n v="12"/>
    <n v="0.75"/>
    <x v="5"/>
  </r>
  <r>
    <x v="5"/>
    <x v="3"/>
    <x v="1"/>
    <x v="5"/>
    <s v="Suavizante de ropa"/>
    <n v="3.63"/>
    <n v="1"/>
    <n v="3.63"/>
    <x v="5"/>
  </r>
  <r>
    <x v="5"/>
    <x v="3"/>
    <x v="1"/>
    <x v="5"/>
    <s v="Tips tanque"/>
    <n v="18.059999999999999"/>
    <n v="6"/>
    <n v="3.01"/>
    <x v="5"/>
  </r>
  <r>
    <x v="5"/>
    <x v="3"/>
    <x v="1"/>
    <x v="5"/>
    <s v="Trapeador de Guaipe Mango de Madera"/>
    <n v="4.3600000000000003"/>
    <n v="1"/>
    <n v="4.3600000000000003"/>
    <x v="5"/>
  </r>
  <r>
    <x v="5"/>
    <x v="4"/>
    <x v="1"/>
    <x v="8"/>
    <s v="Pen Drive 8GB Kingston"/>
    <n v="44.22"/>
    <n v="2"/>
    <n v="22.11"/>
    <x v="5"/>
  </r>
  <r>
    <x v="5"/>
    <x v="4"/>
    <x v="1"/>
    <x v="5"/>
    <s v="DVD RW L/G 22X"/>
    <n v="37"/>
    <n v="1"/>
    <n v="37"/>
    <x v="5"/>
  </r>
  <r>
    <x v="5"/>
    <x v="4"/>
    <x v="1"/>
    <x v="5"/>
    <s v="VASOS DE PAPEL CONICOS 4.25OZ."/>
    <n v="540"/>
    <n v="150"/>
    <n v="3.6"/>
    <x v="5"/>
  </r>
  <r>
    <x v="6"/>
    <x v="0"/>
    <x v="0"/>
    <x v="6"/>
    <s v="Impresora HP Multifunción"/>
    <n v="60"/>
    <n v="1"/>
    <n v="60"/>
    <x v="6"/>
  </r>
  <r>
    <x v="6"/>
    <x v="0"/>
    <x v="12"/>
    <x v="6"/>
    <s v="HP Pavilion DV4-1424LA"/>
    <n v="970"/>
    <n v="1"/>
    <n v="970"/>
    <x v="6"/>
  </r>
  <r>
    <x v="6"/>
    <x v="0"/>
    <x v="1"/>
    <x v="13"/>
    <s v="Monitor 18.5&quot; LCD LG"/>
    <n v="304"/>
    <n v="2"/>
    <n v="152"/>
    <x v="6"/>
  </r>
  <r>
    <x v="6"/>
    <x v="0"/>
    <x v="1"/>
    <x v="5"/>
    <s v="Disco Duro WD 1TB Sata"/>
    <n v="75"/>
    <n v="1"/>
    <n v="75"/>
    <x v="6"/>
  </r>
  <r>
    <x v="6"/>
    <x v="0"/>
    <x v="1"/>
    <x v="5"/>
    <s v="Disco Duro WD 250Gb"/>
    <n v="75"/>
    <n v="1"/>
    <n v="75"/>
    <x v="6"/>
  </r>
  <r>
    <x v="6"/>
    <x v="0"/>
    <x v="1"/>
    <x v="5"/>
    <s v="Memoria DDR 333 1GB KINGSTON"/>
    <n v="49"/>
    <n v="1"/>
    <n v="49"/>
    <x v="6"/>
  </r>
  <r>
    <x v="6"/>
    <x v="0"/>
    <x v="1"/>
    <x v="5"/>
    <s v="Memoria DDR2 6671GB KINGSTON"/>
    <n v="51"/>
    <n v="1"/>
    <n v="51"/>
    <x v="6"/>
  </r>
  <r>
    <x v="6"/>
    <x v="0"/>
    <x v="1"/>
    <x v="5"/>
    <s v="Switch Cisco SR224 24port 10/100"/>
    <n v="110"/>
    <n v="1"/>
    <n v="110"/>
    <x v="6"/>
  </r>
  <r>
    <x v="6"/>
    <x v="1"/>
    <x v="1"/>
    <x v="5"/>
    <s v="Bolígrafo publicitario"/>
    <n v="4200"/>
    <n v="12000"/>
    <n v="0.35"/>
    <x v="6"/>
  </r>
  <r>
    <x v="6"/>
    <x v="1"/>
    <x v="1"/>
    <x v="5"/>
    <s v="Bolso personalizado"/>
    <n v="1245"/>
    <n v="300"/>
    <n v="4.1500000000000004"/>
    <x v="6"/>
  </r>
  <r>
    <x v="6"/>
    <x v="1"/>
    <x v="1"/>
    <x v="5"/>
    <s v="Chauchera personalizada"/>
    <n v="2400"/>
    <n v="2000"/>
    <n v="1.2"/>
    <x v="6"/>
  </r>
  <r>
    <x v="6"/>
    <x v="1"/>
    <x v="1"/>
    <x v="5"/>
    <s v="Panasonic KXFA 57"/>
    <n v="104.28"/>
    <n v="6"/>
    <n v="17.38"/>
    <x v="6"/>
  </r>
  <r>
    <x v="6"/>
    <x v="2"/>
    <x v="2"/>
    <x v="6"/>
    <s v="Hewlett Packard 51604A Cartucho"/>
    <n v="3750"/>
    <n v="300"/>
    <n v="12.5"/>
    <x v="6"/>
  </r>
  <r>
    <x v="6"/>
    <x v="2"/>
    <x v="2"/>
    <x v="6"/>
    <s v="Hewlett Packard C6656A Cartucho Bk (56)"/>
    <n v="18.61"/>
    <n v="1"/>
    <n v="18.61"/>
    <x v="6"/>
  </r>
  <r>
    <x v="6"/>
    <x v="2"/>
    <x v="2"/>
    <x v="6"/>
    <s v="Hewlett Packard C6657A Cartucho Clr (57)"/>
    <n v="29.44"/>
    <n v="1"/>
    <n v="29.44"/>
    <x v="6"/>
  </r>
  <r>
    <x v="6"/>
    <x v="2"/>
    <x v="2"/>
    <x v="6"/>
    <s v="Hewlett Packard C8727A Cartucho Bk (27)"/>
    <n v="208.04"/>
    <n v="12"/>
    <n v="17.336666666666666"/>
    <x v="6"/>
  </r>
  <r>
    <x v="6"/>
    <x v="2"/>
    <x v="2"/>
    <x v="6"/>
    <s v="Hewlett Packard C8728A Cartucho Clr (28)"/>
    <n v="171.06"/>
    <n v="8"/>
    <n v="21.3825"/>
    <x v="6"/>
  </r>
  <r>
    <x v="6"/>
    <x v="2"/>
    <x v="2"/>
    <x v="6"/>
    <s v="Hewlett Packard C8766W Cartucho Clr (95)"/>
    <n v="24"/>
    <n v="1"/>
    <n v="24"/>
    <x v="6"/>
  </r>
  <r>
    <x v="6"/>
    <x v="2"/>
    <x v="2"/>
    <x v="6"/>
    <s v="Hewlett Packard C9351A Cartucho Bk (21)"/>
    <n v="812.8"/>
    <n v="60"/>
    <n v="13.546666666666667"/>
    <x v="6"/>
  </r>
  <r>
    <x v="6"/>
    <x v="2"/>
    <x v="2"/>
    <x v="6"/>
    <s v="Hewlett Packard C9352A Cartucho Clr (22)"/>
    <n v="618.27"/>
    <n v="37"/>
    <n v="16.71"/>
    <x v="6"/>
  </r>
  <r>
    <x v="6"/>
    <x v="2"/>
    <x v="2"/>
    <x v="6"/>
    <s v="Hewlett Packard CB335WN Cartucho (74)"/>
    <n v="142.26"/>
    <n v="10"/>
    <n v="14.226000000000001"/>
    <x v="6"/>
  </r>
  <r>
    <x v="6"/>
    <x v="2"/>
    <x v="2"/>
    <x v="6"/>
    <s v="Hewlett Packard CB337WN cartucho (75)"/>
    <n v="335.09"/>
    <n v="19"/>
    <n v="17.636315789473684"/>
    <x v="6"/>
  </r>
  <r>
    <x v="6"/>
    <x v="2"/>
    <x v="2"/>
    <x v="6"/>
    <s v="Hewlett Packard CC640W Black (60)"/>
    <n v="452.64"/>
    <n v="34"/>
    <n v="13.312941176470588"/>
    <x v="6"/>
  </r>
  <r>
    <x v="6"/>
    <x v="2"/>
    <x v="2"/>
    <x v="6"/>
    <s v="Hewlett Packard CC643W Color (60)"/>
    <n v="239.12"/>
    <n v="14"/>
    <n v="17.079999999999998"/>
    <x v="6"/>
  </r>
  <r>
    <x v="6"/>
    <x v="2"/>
    <x v="2"/>
    <x v="2"/>
    <s v="Lexmark 10N0016 Cartucho (16)"/>
    <n v="156.18"/>
    <n v="6"/>
    <n v="26.03"/>
    <x v="6"/>
  </r>
  <r>
    <x v="6"/>
    <x v="2"/>
    <x v="2"/>
    <x v="2"/>
    <s v="Lexmark 10N0217 Cartucho (17)"/>
    <n v="408.24"/>
    <n v="24"/>
    <n v="17.010000000000002"/>
    <x v="6"/>
  </r>
  <r>
    <x v="6"/>
    <x v="2"/>
    <x v="2"/>
    <x v="2"/>
    <s v="Lexmark 10N1116 Cartucho (16)"/>
    <n v="624.72"/>
    <n v="24"/>
    <n v="26.03"/>
    <x v="6"/>
  </r>
  <r>
    <x v="6"/>
    <x v="2"/>
    <x v="2"/>
    <x v="2"/>
    <s v="Lexmark 10N1117 Cartucho (17)"/>
    <n v="816.48"/>
    <n v="48"/>
    <n v="17.010000000000002"/>
    <x v="6"/>
  </r>
  <r>
    <x v="6"/>
    <x v="2"/>
    <x v="2"/>
    <x v="2"/>
    <s v="Lexmark 10N1127 Cartucho (27)"/>
    <n v="699.2"/>
    <n v="38"/>
    <n v="18.399999999999999"/>
    <x v="6"/>
  </r>
  <r>
    <x v="6"/>
    <x v="2"/>
    <x v="2"/>
    <x v="2"/>
    <s v="Lexmark 12A1970 Cartucho (70)"/>
    <n v="96.48"/>
    <n v="3"/>
    <n v="32.159999999999997"/>
    <x v="6"/>
  </r>
  <r>
    <x v="6"/>
    <x v="2"/>
    <x v="2"/>
    <x v="2"/>
    <s v="Lexmark 18C0032 Cartucho (32)"/>
    <n v="484.56"/>
    <n v="24"/>
    <n v="20.190000000000001"/>
    <x v="6"/>
  </r>
  <r>
    <x v="6"/>
    <x v="2"/>
    <x v="2"/>
    <x v="2"/>
    <s v="Lexmark 18C0034 Cartucho (34)"/>
    <n v="47.6"/>
    <n v="2"/>
    <n v="23.8"/>
    <x v="6"/>
  </r>
  <r>
    <x v="6"/>
    <x v="2"/>
    <x v="2"/>
    <x v="2"/>
    <s v="Lexmark 18C0035 Cartucho (35)"/>
    <n v="215.89"/>
    <n v="7"/>
    <n v="30.841428571428573"/>
    <x v="6"/>
  </r>
  <r>
    <x v="6"/>
    <x v="2"/>
    <x v="2"/>
    <x v="2"/>
    <s v="Lexmark 18C1428 Cartucho (28)"/>
    <n v="400.8"/>
    <n v="24"/>
    <n v="16.7"/>
    <x v="6"/>
  </r>
  <r>
    <x v="6"/>
    <x v="2"/>
    <x v="2"/>
    <x v="2"/>
    <s v="Lexmark 18C1429 Cartucho (29)"/>
    <n v="316.44"/>
    <n v="18"/>
    <n v="17.579999999999998"/>
    <x v="6"/>
  </r>
  <r>
    <x v="6"/>
    <x v="2"/>
    <x v="2"/>
    <x v="2"/>
    <s v="Lexmark 18C2090 Cartucho (14)"/>
    <n v="425.27"/>
    <n v="23"/>
    <n v="18.489999999999998"/>
    <x v="6"/>
  </r>
  <r>
    <x v="6"/>
    <x v="2"/>
    <x v="2"/>
    <x v="2"/>
    <s v="Lexmark 18C2110 Cartucho (15)"/>
    <n v="40.659999999999997"/>
    <n v="2"/>
    <n v="20.329999999999998"/>
    <x v="6"/>
  </r>
  <r>
    <x v="6"/>
    <x v="2"/>
    <x v="3"/>
    <x v="6"/>
    <s v="Hewlett Packard CB435A Tóner (35A)"/>
    <n v="555"/>
    <n v="9"/>
    <n v="61.666666666666664"/>
    <x v="6"/>
  </r>
  <r>
    <x v="6"/>
    <x v="2"/>
    <x v="3"/>
    <x v="6"/>
    <s v="Hewlett Packard CB436A Tóner"/>
    <n v="402"/>
    <n v="6"/>
    <n v="67"/>
    <x v="6"/>
  </r>
  <r>
    <x v="6"/>
    <x v="2"/>
    <x v="3"/>
    <x v="6"/>
    <s v="Hewlett Packard Q2612A Tòner (12A)"/>
    <n v="455"/>
    <n v="8"/>
    <n v="56.875"/>
    <x v="6"/>
  </r>
  <r>
    <x v="6"/>
    <x v="2"/>
    <x v="3"/>
    <x v="6"/>
    <s v="Hewlett Packard Q2612AD (Twin Pack)"/>
    <n v="2889.9"/>
    <n v="24"/>
    <n v="120.41249999999999"/>
    <x v="6"/>
  </r>
  <r>
    <x v="6"/>
    <x v="2"/>
    <x v="3"/>
    <x v="6"/>
    <s v="Hewlett Packard Q5949A Tòner (49A)"/>
    <n v="348.65"/>
    <n v="5"/>
    <n v="69.73"/>
    <x v="6"/>
  </r>
  <r>
    <x v="6"/>
    <x v="2"/>
    <x v="3"/>
    <x v="6"/>
    <s v="Hewlett Packard Q6000A Negro Tóner"/>
    <n v="530"/>
    <n v="7"/>
    <n v="75.714285714285708"/>
    <x v="6"/>
  </r>
  <r>
    <x v="6"/>
    <x v="2"/>
    <x v="3"/>
    <x v="6"/>
    <s v="Hewlett Packard Q6001A Cyan Tóner"/>
    <n v="329"/>
    <n v="4"/>
    <n v="82.25"/>
    <x v="6"/>
  </r>
  <r>
    <x v="6"/>
    <x v="2"/>
    <x v="3"/>
    <x v="6"/>
    <s v="Hewlett Packard Q6002A Yellow Tóner"/>
    <n v="329"/>
    <n v="4"/>
    <n v="82.25"/>
    <x v="6"/>
  </r>
  <r>
    <x v="6"/>
    <x v="2"/>
    <x v="3"/>
    <x v="6"/>
    <s v="Hewlett Packard Q6003A Magenta Tóner"/>
    <n v="234"/>
    <n v="3"/>
    <n v="78"/>
    <x v="6"/>
  </r>
  <r>
    <x v="6"/>
    <x v="2"/>
    <x v="3"/>
    <x v="6"/>
    <s v="Hewlett Packard Q7551A Tóner"/>
    <n v="123"/>
    <n v="1"/>
    <n v="123"/>
    <x v="6"/>
  </r>
  <r>
    <x v="6"/>
    <x v="2"/>
    <x v="3"/>
    <x v="6"/>
    <s v="Hewlett Packard Q7553A Tóner"/>
    <n v="1207.2"/>
    <n v="16"/>
    <n v="75.45"/>
    <x v="6"/>
  </r>
  <r>
    <x v="6"/>
    <x v="2"/>
    <x v="3"/>
    <x v="2"/>
    <s v="Lexmark 12018SL Tóner"/>
    <n v="2013"/>
    <n v="24"/>
    <n v="83.875"/>
    <x v="6"/>
  </r>
  <r>
    <x v="6"/>
    <x v="2"/>
    <x v="3"/>
    <x v="2"/>
    <s v="Lexmark 24018SL Tòner"/>
    <n v="387.55"/>
    <n v="5"/>
    <n v="77.510000000000005"/>
    <x v="6"/>
  </r>
  <r>
    <x v="6"/>
    <x v="2"/>
    <x v="3"/>
    <x v="2"/>
    <s v="Lexmark E250A11L Tóner"/>
    <n v="1785"/>
    <n v="15"/>
    <n v="119"/>
    <x v="6"/>
  </r>
  <r>
    <x v="6"/>
    <x v="2"/>
    <x v="3"/>
    <x v="4"/>
    <s v="Samsung ML2010 Tóner"/>
    <n v="216.86"/>
    <n v="3"/>
    <n v="72.286666666666662"/>
    <x v="6"/>
  </r>
  <r>
    <x v="6"/>
    <x v="2"/>
    <x v="3"/>
    <x v="4"/>
    <s v="Samsung SCX4200 Tóner"/>
    <n v="70.150000000000006"/>
    <n v="1"/>
    <n v="70.150000000000006"/>
    <x v="6"/>
  </r>
  <r>
    <x v="6"/>
    <x v="2"/>
    <x v="3"/>
    <x v="4"/>
    <s v="Samsung SCX4521 Tóner"/>
    <n v="278.24"/>
    <n v="4"/>
    <n v="69.56"/>
    <x v="6"/>
  </r>
  <r>
    <x v="6"/>
    <x v="3"/>
    <x v="4"/>
    <x v="7"/>
    <s v="Dispensador de Jabón en Spray (81070)"/>
    <n v="39.5"/>
    <n v="2"/>
    <n v="19.75"/>
    <x v="6"/>
  </r>
  <r>
    <x v="6"/>
    <x v="3"/>
    <x v="4"/>
    <x v="7"/>
    <s v="Dispensador Limpiòn Industrial de pared"/>
    <n v="18"/>
    <n v="1"/>
    <n v="18"/>
    <x v="6"/>
  </r>
  <r>
    <x v="6"/>
    <x v="3"/>
    <x v="5"/>
    <x v="7"/>
    <s v="Dispensador de jabon espuma"/>
    <n v="20"/>
    <n v="1"/>
    <n v="20"/>
    <x v="6"/>
  </r>
  <r>
    <x v="6"/>
    <x v="3"/>
    <x v="5"/>
    <x v="7"/>
    <s v="Dispensador PH Jumbo Tork (83410)"/>
    <n v="79.5"/>
    <n v="4"/>
    <n v="19.875"/>
    <x v="6"/>
  </r>
  <r>
    <x v="6"/>
    <x v="3"/>
    <x v="5"/>
    <x v="7"/>
    <s v="Dispensador Tork Toalla de manos en &quot;Z&quot;"/>
    <n v="19.5"/>
    <n v="1"/>
    <n v="19.5"/>
    <x v="6"/>
  </r>
  <r>
    <x v="6"/>
    <x v="3"/>
    <x v="6"/>
    <x v="7"/>
    <s v="Jabón Familia Spray 800ml. (80080)"/>
    <n v="312.3"/>
    <n v="53"/>
    <n v="5.8924528301886792"/>
    <x v="6"/>
  </r>
  <r>
    <x v="6"/>
    <x v="3"/>
    <x v="7"/>
    <x v="7"/>
    <s v="Jumbo Fino Blanco, doble hoja. 250mts. (7115)"/>
    <n v="3964.105"/>
    <n v="434"/>
    <n v="9.1338824884792622"/>
    <x v="6"/>
  </r>
  <r>
    <x v="6"/>
    <x v="3"/>
    <x v="7"/>
    <x v="7"/>
    <s v="Regular blanco, doble hoja (70260)"/>
    <n v="18.899999999999999"/>
    <n v="2"/>
    <n v="9.4499999999999993"/>
    <x v="6"/>
  </r>
  <r>
    <x v="6"/>
    <x v="3"/>
    <x v="13"/>
    <x v="7"/>
    <s v="Pañuelo Facial Peq., 36 cajas x 75 unid. (7510)"/>
    <n v="253.8"/>
    <n v="6"/>
    <n v="42.3"/>
    <x v="6"/>
  </r>
  <r>
    <x v="6"/>
    <x v="3"/>
    <x v="8"/>
    <x v="7"/>
    <s v="Fino blanco, doble hoja (70242)"/>
    <n v="366"/>
    <n v="34"/>
    <n v="10.764705882352942"/>
    <x v="6"/>
  </r>
  <r>
    <x v="6"/>
    <x v="3"/>
    <x v="8"/>
    <x v="7"/>
    <s v="Multihojas blanco, 30paq. x 250u. (76150)"/>
    <n v="21"/>
    <n v="1"/>
    <n v="21"/>
    <x v="6"/>
  </r>
  <r>
    <x v="6"/>
    <x v="3"/>
    <x v="8"/>
    <x v="7"/>
    <s v="P.h. MULTIHOJA NATURAL (ecologico)"/>
    <n v="18"/>
    <n v="1"/>
    <n v="18"/>
    <x v="6"/>
  </r>
  <r>
    <x v="6"/>
    <x v="3"/>
    <x v="8"/>
    <x v="7"/>
    <s v="PH Familia, doble hoja, blanco 25mts."/>
    <n v="4.5999999999999996"/>
    <n v="20"/>
    <n v="0.23"/>
    <x v="6"/>
  </r>
  <r>
    <x v="6"/>
    <x v="3"/>
    <x v="8"/>
    <x v="7"/>
    <s v="Ultrasuave 48x1 32mts. (7030)"/>
    <n v="72"/>
    <n v="3"/>
    <n v="24"/>
    <x v="6"/>
  </r>
  <r>
    <x v="6"/>
    <x v="3"/>
    <x v="9"/>
    <x v="7"/>
    <s v="Servilleta Pequeña 45pqt.x100und. (72301)"/>
    <n v="1915.8"/>
    <n v="119"/>
    <n v="16.099159663865546"/>
    <x v="6"/>
  </r>
  <r>
    <x v="6"/>
    <x v="3"/>
    <x v="9"/>
    <x v="7"/>
    <s v="Servilleta Pequeña Paq. x 100 unid."/>
    <n v="29.43"/>
    <n v="78"/>
    <n v="0.37730769230769229"/>
    <x v="6"/>
  </r>
  <r>
    <x v="6"/>
    <x v="3"/>
    <x v="10"/>
    <x v="7"/>
    <s v="Toalla &quot;Z&quot; blanca, doble hoja paq. x 150 toallas"/>
    <n v="99.6"/>
    <n v="45"/>
    <n v="2.2133333333333334"/>
    <x v="6"/>
  </r>
  <r>
    <x v="6"/>
    <x v="3"/>
    <x v="10"/>
    <x v="7"/>
    <s v="Toalla &quot;Z&quot; Ecol. 24 paq. x 150 toallas (7354)"/>
    <n v="144"/>
    <n v="3"/>
    <n v="48"/>
    <x v="6"/>
  </r>
  <r>
    <x v="6"/>
    <x v="3"/>
    <x v="10"/>
    <x v="7"/>
    <s v="Toalla de mano en rollo (73601)"/>
    <n v="236.25"/>
    <n v="12"/>
    <n v="19.6875"/>
    <x v="6"/>
  </r>
  <r>
    <x v="6"/>
    <x v="3"/>
    <x v="10"/>
    <x v="7"/>
    <s v="Toalla de mano en rollo con core (73648) (6unid. x 180mts.)"/>
    <n v="240"/>
    <n v="6"/>
    <n v="40"/>
    <x v="6"/>
  </r>
  <r>
    <x v="6"/>
    <x v="3"/>
    <x v="10"/>
    <x v="7"/>
    <s v="Toalla de manos &quot;V&quot; (unidades)"/>
    <n v="32.58"/>
    <n v="18"/>
    <n v="1.81"/>
    <x v="6"/>
  </r>
  <r>
    <x v="6"/>
    <x v="3"/>
    <x v="10"/>
    <x v="7"/>
    <s v="Toalla de manos &quot;V&quot; 24 paq. x 150u. (73300)"/>
    <n v="625.51"/>
    <n v="14"/>
    <n v="44.679285714285712"/>
    <x v="6"/>
  </r>
  <r>
    <x v="6"/>
    <x v="3"/>
    <x v="10"/>
    <x v="7"/>
    <s v="Toalla manos Z blanca, 24paq. x 150u."/>
    <n v="783"/>
    <n v="14"/>
    <n v="55.928571428571431"/>
    <x v="6"/>
  </r>
  <r>
    <x v="6"/>
    <x v="3"/>
    <x v="11"/>
    <x v="7"/>
    <s v="Limpión Industrial 600mts. (7400)"/>
    <n v="729.1"/>
    <n v="64"/>
    <n v="11.3921875"/>
    <x v="6"/>
  </r>
  <r>
    <x v="6"/>
    <x v="3"/>
    <x v="11"/>
    <x v="7"/>
    <s v="Rollo Multiuso x 3 (73460)"/>
    <n v="21.6"/>
    <n v="1"/>
    <n v="21.6"/>
    <x v="6"/>
  </r>
  <r>
    <x v="6"/>
    <x v="3"/>
    <x v="1"/>
    <x v="5"/>
    <s v="Caneca cloro"/>
    <n v="8.9499999999999993"/>
    <n v="1"/>
    <n v="8.9499999999999993"/>
    <x v="6"/>
  </r>
  <r>
    <x v="6"/>
    <x v="3"/>
    <x v="1"/>
    <x v="5"/>
    <s v="Caneca desinfectante"/>
    <n v="32.299999999999997"/>
    <n v="2"/>
    <n v="16.149999999999999"/>
    <x v="6"/>
  </r>
  <r>
    <x v="6"/>
    <x v="3"/>
    <x v="1"/>
    <x v="5"/>
    <s v="Caneca jabón"/>
    <n v="48"/>
    <n v="2"/>
    <n v="24"/>
    <x v="6"/>
  </r>
  <r>
    <x v="6"/>
    <x v="3"/>
    <x v="1"/>
    <x v="5"/>
    <s v="Desinfectante (Galón)"/>
    <n v="6.52"/>
    <n v="2"/>
    <n v="3.26"/>
    <x v="6"/>
  </r>
  <r>
    <x v="6"/>
    <x v="3"/>
    <x v="1"/>
    <x v="5"/>
    <s v="DISPENSADOR AEROSOL AUTOMATICO"/>
    <n v="86"/>
    <n v="4"/>
    <n v="21.5"/>
    <x v="6"/>
  </r>
  <r>
    <x v="6"/>
    <x v="3"/>
    <x v="1"/>
    <x v="5"/>
    <s v="GEL OZZ REPUESTO 800ML"/>
    <n v="22.8"/>
    <n v="4"/>
    <n v="5.7"/>
    <x v="6"/>
  </r>
  <r>
    <x v="6"/>
    <x v="3"/>
    <x v="1"/>
    <x v="5"/>
    <s v="Suavizante de ropa"/>
    <n v="3.5"/>
    <n v="1"/>
    <n v="3.5"/>
    <x v="6"/>
  </r>
  <r>
    <x v="6"/>
    <x v="3"/>
    <x v="1"/>
    <x v="5"/>
    <s v="Tacho de basura"/>
    <n v="265"/>
    <n v="50"/>
    <n v="5.3"/>
    <x v="6"/>
  </r>
  <r>
    <x v="6"/>
    <x v="4"/>
    <x v="1"/>
    <x v="8"/>
    <s v="Pen Drive  2GB Kingston"/>
    <n v="378.4"/>
    <n v="40"/>
    <n v="9.4600000000000009"/>
    <x v="6"/>
  </r>
  <r>
    <x v="6"/>
    <x v="4"/>
    <x v="1"/>
    <x v="8"/>
    <s v="Pen Drive 8GB Kingston"/>
    <n v="155.69999999999999"/>
    <n v="8"/>
    <n v="19.462499999999999"/>
    <x v="6"/>
  </r>
  <r>
    <x v="6"/>
    <x v="4"/>
    <x v="1"/>
    <x v="5"/>
    <s v="Post it pen personalizado"/>
    <n v="2300"/>
    <n v="2000"/>
    <n v="1.1499999999999999"/>
    <x v="6"/>
  </r>
  <r>
    <x v="7"/>
    <x v="0"/>
    <x v="12"/>
    <x v="9"/>
    <s v="Acer One D250 ATM/1.6/1GB/10.1&quot;"/>
    <n v="909"/>
    <n v="3"/>
    <n v="303"/>
    <x v="7"/>
  </r>
  <r>
    <x v="7"/>
    <x v="0"/>
    <x v="1"/>
    <x v="5"/>
    <s v="Cable Sata"/>
    <n v="8"/>
    <n v="4"/>
    <n v="2"/>
    <x v="7"/>
  </r>
  <r>
    <x v="7"/>
    <x v="0"/>
    <x v="1"/>
    <x v="5"/>
    <s v="Disco Duro WD 1TB Sata"/>
    <n v="75"/>
    <n v="1"/>
    <n v="75"/>
    <x v="7"/>
  </r>
  <r>
    <x v="7"/>
    <x v="1"/>
    <x v="1"/>
    <x v="5"/>
    <s v="Azúcar 5Kg."/>
    <n v="1.52"/>
    <n v="1"/>
    <n v="1.52"/>
    <x v="7"/>
  </r>
  <r>
    <x v="7"/>
    <x v="1"/>
    <x v="1"/>
    <x v="5"/>
    <s v="Maletin HP Nylon"/>
    <n v="40"/>
    <n v="1"/>
    <n v="40"/>
    <x v="7"/>
  </r>
  <r>
    <x v="7"/>
    <x v="1"/>
    <x v="1"/>
    <x v="5"/>
    <s v="Nescafé 500grs."/>
    <n v="14.08"/>
    <n v="1"/>
    <n v="14.08"/>
    <x v="7"/>
  </r>
  <r>
    <x v="7"/>
    <x v="2"/>
    <x v="2"/>
    <x v="0"/>
    <s v="Canon CL41 Cartucho (color)"/>
    <n v="541.67999999999995"/>
    <n v="24"/>
    <n v="22.57"/>
    <x v="7"/>
  </r>
  <r>
    <x v="7"/>
    <x v="2"/>
    <x v="2"/>
    <x v="0"/>
    <s v="Canon PG40 Cartucho (black)"/>
    <n v="352.4"/>
    <n v="20"/>
    <n v="17.62"/>
    <x v="7"/>
  </r>
  <r>
    <x v="7"/>
    <x v="2"/>
    <x v="2"/>
    <x v="6"/>
    <s v="Hewlett Packard C6578D Cartucho Clr (78)"/>
    <n v="295.83"/>
    <n v="9"/>
    <n v="32.869999999999997"/>
    <x v="7"/>
  </r>
  <r>
    <x v="7"/>
    <x v="2"/>
    <x v="2"/>
    <x v="6"/>
    <s v="Hewlett Packard C6656A Cartucho Bk (56)"/>
    <n v="103.4"/>
    <n v="5"/>
    <n v="20.68"/>
    <x v="7"/>
  </r>
  <r>
    <x v="7"/>
    <x v="2"/>
    <x v="2"/>
    <x v="6"/>
    <s v="Hewlett Packard C6657A Cartucho Clr (57)"/>
    <n v="99.21"/>
    <n v="3"/>
    <n v="33.07"/>
    <x v="7"/>
  </r>
  <r>
    <x v="7"/>
    <x v="2"/>
    <x v="2"/>
    <x v="6"/>
    <s v="Hewlett Packard C8728A Cartucho Clr (28)"/>
    <n v="43.86"/>
    <n v="2"/>
    <n v="21.93"/>
    <x v="7"/>
  </r>
  <r>
    <x v="7"/>
    <x v="2"/>
    <x v="2"/>
    <x v="6"/>
    <s v="Hewlett Packard C8766W Cartucho Clr (95)"/>
    <n v="72"/>
    <n v="3"/>
    <n v="24"/>
    <x v="7"/>
  </r>
  <r>
    <x v="7"/>
    <x v="2"/>
    <x v="2"/>
    <x v="6"/>
    <s v="Hewlett Packard C9352A Cartucho Clr (22)"/>
    <n v="167.1"/>
    <n v="10"/>
    <n v="16.71"/>
    <x v="7"/>
  </r>
  <r>
    <x v="7"/>
    <x v="2"/>
    <x v="2"/>
    <x v="6"/>
    <s v="Hewlett Packard C9361W Cartucho Clr (93)"/>
    <n v="40.54"/>
    <n v="2"/>
    <n v="20.27"/>
    <x v="7"/>
  </r>
  <r>
    <x v="7"/>
    <x v="2"/>
    <x v="2"/>
    <x v="6"/>
    <s v="Hewlett Packard C9362W Cartucho Bk (92)"/>
    <n v="14.08"/>
    <n v="1"/>
    <n v="14.08"/>
    <x v="7"/>
  </r>
  <r>
    <x v="7"/>
    <x v="2"/>
    <x v="2"/>
    <x v="6"/>
    <s v="Hewlett Packard C9364W Cartucho (98)"/>
    <n v="62.46"/>
    <n v="3"/>
    <n v="20.82"/>
    <x v="7"/>
  </r>
  <r>
    <x v="7"/>
    <x v="2"/>
    <x v="2"/>
    <x v="6"/>
    <s v="Hewlett Packard CB335WN Cartucho (74)"/>
    <n v="84.84"/>
    <n v="6"/>
    <n v="14.14"/>
    <x v="7"/>
  </r>
  <r>
    <x v="7"/>
    <x v="2"/>
    <x v="2"/>
    <x v="6"/>
    <s v="Hewlett Packard CB337WN cartucho (75)"/>
    <n v="87.9"/>
    <n v="5"/>
    <n v="17.579999999999998"/>
    <x v="7"/>
  </r>
  <r>
    <x v="7"/>
    <x v="2"/>
    <x v="2"/>
    <x v="6"/>
    <s v="Hewlett Packard CC640W Black (60)"/>
    <n v="107.04"/>
    <n v="8"/>
    <n v="13.38"/>
    <x v="7"/>
  </r>
  <r>
    <x v="7"/>
    <x v="2"/>
    <x v="2"/>
    <x v="6"/>
    <s v="Hewlett Packard CC643W Color (60)"/>
    <n v="85.4"/>
    <n v="5"/>
    <n v="17.079999999999998"/>
    <x v="7"/>
  </r>
  <r>
    <x v="7"/>
    <x v="2"/>
    <x v="2"/>
    <x v="2"/>
    <s v="Lexmark 10N1126 Cartucho (26)"/>
    <n v="86.43"/>
    <n v="3"/>
    <n v="28.81"/>
    <x v="7"/>
  </r>
  <r>
    <x v="7"/>
    <x v="2"/>
    <x v="2"/>
    <x v="2"/>
    <s v="Lexmark 18C0033 Cartucho (33)"/>
    <n v="22.27"/>
    <n v="1"/>
    <n v="22.27"/>
    <x v="7"/>
  </r>
  <r>
    <x v="7"/>
    <x v="2"/>
    <x v="2"/>
    <x v="2"/>
    <s v="Lexmark 18C0034 Cartucho (34)"/>
    <n v="245.6"/>
    <n v="10"/>
    <n v="24.56"/>
    <x v="7"/>
  </r>
  <r>
    <x v="7"/>
    <x v="2"/>
    <x v="2"/>
    <x v="2"/>
    <s v="Lexmark 18C0035 Cartucho (35)"/>
    <n v="306.91000000000003"/>
    <n v="10"/>
    <n v="30.690999999999999"/>
    <x v="7"/>
  </r>
  <r>
    <x v="7"/>
    <x v="2"/>
    <x v="2"/>
    <x v="2"/>
    <s v="Lexmark 18C1523 Cartucho"/>
    <n v="33.92"/>
    <n v="2"/>
    <n v="16.96"/>
    <x v="7"/>
  </r>
  <r>
    <x v="7"/>
    <x v="2"/>
    <x v="2"/>
    <x v="2"/>
    <s v="Lexmark 18C2090 Cartucho (14)"/>
    <n v="129.43"/>
    <n v="7"/>
    <n v="18.489999999999998"/>
    <x v="7"/>
  </r>
  <r>
    <x v="7"/>
    <x v="2"/>
    <x v="3"/>
    <x v="6"/>
    <s v="Hewlett Packard CB436A Tóner"/>
    <n v="418.24"/>
    <n v="6"/>
    <n v="69.706666666666663"/>
    <x v="7"/>
  </r>
  <r>
    <x v="7"/>
    <x v="2"/>
    <x v="3"/>
    <x v="6"/>
    <s v="Hewlett Packard Q2612A Tòner (12A)"/>
    <n v="119.74"/>
    <n v="2"/>
    <n v="59.87"/>
    <x v="7"/>
  </r>
  <r>
    <x v="7"/>
    <x v="2"/>
    <x v="3"/>
    <x v="6"/>
    <s v="Hewlett Packard Q2612AD (Twin Pack)"/>
    <n v="838.11"/>
    <n v="7"/>
    <n v="119.73"/>
    <x v="7"/>
  </r>
  <r>
    <x v="7"/>
    <x v="2"/>
    <x v="3"/>
    <x v="6"/>
    <s v="Hewlett Packard Q5949A Tòner (49A)"/>
    <n v="206.1"/>
    <n v="3"/>
    <n v="68.7"/>
    <x v="7"/>
  </r>
  <r>
    <x v="7"/>
    <x v="2"/>
    <x v="3"/>
    <x v="6"/>
    <s v="Hewlett Packard Q6000A Negro Tóner"/>
    <n v="76.8"/>
    <n v="1"/>
    <n v="76.8"/>
    <x v="7"/>
  </r>
  <r>
    <x v="7"/>
    <x v="2"/>
    <x v="3"/>
    <x v="6"/>
    <s v="Hewlett Packard Q6001A Cyan Tóner"/>
    <n v="82.63"/>
    <n v="1"/>
    <n v="82.63"/>
    <x v="7"/>
  </r>
  <r>
    <x v="7"/>
    <x v="2"/>
    <x v="3"/>
    <x v="6"/>
    <s v="Hewlett Packard Q6470A Tóner (Negro)"/>
    <n v="381.81"/>
    <n v="3"/>
    <n v="127.27"/>
    <x v="7"/>
  </r>
  <r>
    <x v="7"/>
    <x v="2"/>
    <x v="3"/>
    <x v="6"/>
    <s v="Hewlett Packard Q6471A Tóner (Cyan)"/>
    <n v="126.67"/>
    <n v="1"/>
    <n v="126.67"/>
    <x v="7"/>
  </r>
  <r>
    <x v="7"/>
    <x v="2"/>
    <x v="3"/>
    <x v="6"/>
    <s v="Hewlett Packard Q7553A Tóner"/>
    <n v="313.76"/>
    <n v="4"/>
    <n v="78.44"/>
    <x v="7"/>
  </r>
  <r>
    <x v="7"/>
    <x v="2"/>
    <x v="3"/>
    <x v="2"/>
    <s v="Lexmark E250A11L Tóner"/>
    <n v="2975"/>
    <n v="25"/>
    <n v="119"/>
    <x v="7"/>
  </r>
  <r>
    <x v="7"/>
    <x v="2"/>
    <x v="3"/>
    <x v="4"/>
    <s v="Samsung SCX4200 Tóner"/>
    <n v="910"/>
    <n v="13"/>
    <n v="70"/>
    <x v="7"/>
  </r>
  <r>
    <x v="7"/>
    <x v="2"/>
    <x v="3"/>
    <x v="4"/>
    <s v="Samsung SCX4521 Tóner"/>
    <n v="67.5"/>
    <n v="1"/>
    <n v="67.5"/>
    <x v="7"/>
  </r>
  <r>
    <x v="7"/>
    <x v="3"/>
    <x v="4"/>
    <x v="7"/>
    <s v="Dispensador de Jabón en Spray (81070)"/>
    <n v="120"/>
    <n v="6"/>
    <n v="20"/>
    <x v="7"/>
  </r>
  <r>
    <x v="7"/>
    <x v="3"/>
    <x v="5"/>
    <x v="7"/>
    <s v="Dispensador PH Jumbo Tork (83410)"/>
    <n v="160"/>
    <n v="9"/>
    <n v="17.777777777777779"/>
    <x v="7"/>
  </r>
  <r>
    <x v="7"/>
    <x v="3"/>
    <x v="5"/>
    <x v="7"/>
    <s v="Dispensador Tork Toalla de manos en &quot;Z&quot;"/>
    <n v="180"/>
    <n v="8"/>
    <n v="22.5"/>
    <x v="7"/>
  </r>
  <r>
    <x v="7"/>
    <x v="3"/>
    <x v="6"/>
    <x v="7"/>
    <s v="Jabón Familia Spray 800ml. (80080)"/>
    <n v="78"/>
    <n v="13"/>
    <n v="6"/>
    <x v="7"/>
  </r>
  <r>
    <x v="7"/>
    <x v="3"/>
    <x v="6"/>
    <x v="5"/>
    <s v="Jabón 125grs."/>
    <n v="2.2799999999999998"/>
    <n v="3"/>
    <n v="0.76"/>
    <x v="7"/>
  </r>
  <r>
    <x v="7"/>
    <x v="3"/>
    <x v="6"/>
    <x v="5"/>
    <s v="Jabón líquido (Galón)"/>
    <n v="7.8"/>
    <n v="2"/>
    <n v="3.9"/>
    <x v="7"/>
  </r>
  <r>
    <x v="7"/>
    <x v="3"/>
    <x v="7"/>
    <x v="7"/>
    <s v="Jumbo Fino Blanco, doble hoja. 250mts. (7115)"/>
    <n v="4211.8"/>
    <n v="468"/>
    <n v="8.9995726495726487"/>
    <x v="7"/>
  </r>
  <r>
    <x v="7"/>
    <x v="3"/>
    <x v="8"/>
    <x v="7"/>
    <s v="Fino blanco, doble hoja (70242)"/>
    <n v="117.6"/>
    <n v="10"/>
    <n v="11.76"/>
    <x v="7"/>
  </r>
  <r>
    <x v="7"/>
    <x v="3"/>
    <x v="8"/>
    <x v="7"/>
    <s v="Multihojas blanco, 30paq. x 250u. (76150)"/>
    <n v="21"/>
    <n v="1"/>
    <n v="21"/>
    <x v="7"/>
  </r>
  <r>
    <x v="7"/>
    <x v="3"/>
    <x v="8"/>
    <x v="7"/>
    <s v="Ultrasuave 48x1 32mts. (7030)"/>
    <n v="120"/>
    <n v="4"/>
    <n v="30"/>
    <x v="7"/>
  </r>
  <r>
    <x v="7"/>
    <x v="3"/>
    <x v="9"/>
    <x v="7"/>
    <s v="Servilleta Pequeña 45pqt.x100und. (72301)"/>
    <n v="532.70000000000005"/>
    <n v="30"/>
    <n v="17.756666666666668"/>
    <x v="7"/>
  </r>
  <r>
    <x v="7"/>
    <x v="3"/>
    <x v="9"/>
    <x v="7"/>
    <s v="Servilleta Pequeña Paq. x 100 unid."/>
    <n v="4.76"/>
    <n v="12"/>
    <n v="0.39666666666666667"/>
    <x v="7"/>
  </r>
  <r>
    <x v="7"/>
    <x v="3"/>
    <x v="10"/>
    <x v="7"/>
    <s v="Toalla &quot;Z&quot; blanca, doble hoja paq. x 150 toallas"/>
    <n v="60"/>
    <n v="24"/>
    <n v="2.5"/>
    <x v="7"/>
  </r>
  <r>
    <x v="7"/>
    <x v="3"/>
    <x v="10"/>
    <x v="7"/>
    <s v="Toalla &quot;Z&quot; Ecol. 24 paq. x 150 toallas (7354)"/>
    <n v="134.4"/>
    <n v="3"/>
    <n v="44.8"/>
    <x v="7"/>
  </r>
  <r>
    <x v="7"/>
    <x v="3"/>
    <x v="10"/>
    <x v="7"/>
    <s v="Toalla de mano en rollo (73601)"/>
    <n v="515.54999999999995"/>
    <n v="25"/>
    <n v="20.622"/>
    <x v="7"/>
  </r>
  <r>
    <x v="7"/>
    <x v="3"/>
    <x v="10"/>
    <x v="7"/>
    <s v="Toalla de mano en rollo con core (73648) (6unid. x 180mts.)"/>
    <n v="120"/>
    <n v="3"/>
    <n v="40"/>
    <x v="7"/>
  </r>
  <r>
    <x v="7"/>
    <x v="3"/>
    <x v="10"/>
    <x v="7"/>
    <s v="Toalla de manos &quot;V&quot; 24 paq. x 150u. (73300)"/>
    <n v="412.75"/>
    <n v="9"/>
    <n v="45.861111111111114"/>
    <x v="7"/>
  </r>
  <r>
    <x v="7"/>
    <x v="3"/>
    <x v="10"/>
    <x v="7"/>
    <s v="Toalla manos Z blanca, 24paq. x 150u."/>
    <n v="1376"/>
    <n v="26"/>
    <n v="52.92307692307692"/>
    <x v="7"/>
  </r>
  <r>
    <x v="7"/>
    <x v="3"/>
    <x v="11"/>
    <x v="7"/>
    <s v="Limpión Industrial 600mts. (7400)"/>
    <n v="812.4"/>
    <n v="72"/>
    <n v="11.283333333333333"/>
    <x v="7"/>
  </r>
  <r>
    <x v="7"/>
    <x v="3"/>
    <x v="11"/>
    <x v="7"/>
    <s v="Rollo Multiuso x 3 (73460)"/>
    <n v="27"/>
    <n v="1"/>
    <n v="27"/>
    <x v="7"/>
  </r>
  <r>
    <x v="7"/>
    <x v="3"/>
    <x v="1"/>
    <x v="5"/>
    <s v="Ambientador Spray Glade 360c.c."/>
    <n v="30"/>
    <n v="12"/>
    <n v="2.5"/>
    <x v="7"/>
  </r>
  <r>
    <x v="7"/>
    <x v="3"/>
    <x v="1"/>
    <x v="5"/>
    <s v="Cepillo mano de oso (base plástica)"/>
    <n v="12.5"/>
    <n v="5"/>
    <n v="2.5"/>
    <x v="7"/>
  </r>
  <r>
    <x v="7"/>
    <x v="3"/>
    <x v="1"/>
    <x v="5"/>
    <s v="Cera líquida (Galón)"/>
    <n v="22"/>
    <n v="6"/>
    <n v="3.6666666666666665"/>
    <x v="7"/>
  </r>
  <r>
    <x v="7"/>
    <x v="3"/>
    <x v="1"/>
    <x v="5"/>
    <s v="Cloro líquido (Galón)"/>
    <n v="15.69"/>
    <n v="7"/>
    <n v="2.2414285714285715"/>
    <x v="7"/>
  </r>
  <r>
    <x v="7"/>
    <x v="3"/>
    <x v="1"/>
    <x v="5"/>
    <s v="Desengrasante caneca"/>
    <n v="69.36"/>
    <n v="3"/>
    <n v="23.12"/>
    <x v="7"/>
  </r>
  <r>
    <x v="7"/>
    <x v="3"/>
    <x v="1"/>
    <x v="5"/>
    <s v="Desinfectante (Galón)"/>
    <n v="12.93"/>
    <n v="4"/>
    <n v="3.2324999999999999"/>
    <x v="7"/>
  </r>
  <r>
    <x v="7"/>
    <x v="3"/>
    <x v="1"/>
    <x v="5"/>
    <s v="Detergente 1 KG"/>
    <n v="23"/>
    <n v="1"/>
    <n v="23"/>
    <x v="7"/>
  </r>
  <r>
    <x v="7"/>
    <x v="3"/>
    <x v="1"/>
    <x v="5"/>
    <s v="Funda basura industrial (paq. x 10 unid.)"/>
    <n v="11"/>
    <n v="7"/>
    <n v="1.5714285714285714"/>
    <x v="7"/>
  </r>
  <r>
    <x v="7"/>
    <x v="3"/>
    <x v="1"/>
    <x v="5"/>
    <s v="Paño limpia piso Vileda"/>
    <n v="14.7"/>
    <n v="5"/>
    <n v="2.94"/>
    <x v="7"/>
  </r>
  <r>
    <x v="7"/>
    <x v="3"/>
    <x v="1"/>
    <x v="5"/>
    <s v="Pastillas  Tips germicidas"/>
    <n v="4.5"/>
    <n v="6"/>
    <n v="0.75"/>
    <x v="7"/>
  </r>
  <r>
    <x v="7"/>
    <x v="3"/>
    <x v="1"/>
    <x v="5"/>
    <s v="Pastillas Ambientales"/>
    <n v="5.88"/>
    <n v="6"/>
    <n v="0.98"/>
    <x v="7"/>
  </r>
  <r>
    <x v="7"/>
    <x v="3"/>
    <x v="1"/>
    <x v="5"/>
    <s v="Pato tanque"/>
    <n v="14.36"/>
    <n v="4"/>
    <n v="3.59"/>
    <x v="7"/>
  </r>
  <r>
    <x v="7"/>
    <x v="3"/>
    <x v="1"/>
    <x v="5"/>
    <s v="Suavizante de ropa"/>
    <n v="7.4"/>
    <n v="2"/>
    <n v="3.7"/>
    <x v="7"/>
  </r>
  <r>
    <x v="7"/>
    <x v="4"/>
    <x v="1"/>
    <x v="8"/>
    <s v="Pen Drive  2GB Kingston"/>
    <n v="1260.6400000000001"/>
    <n v="134"/>
    <n v="9.4077611940298507"/>
    <x v="7"/>
  </r>
  <r>
    <x v="7"/>
    <x v="4"/>
    <x v="1"/>
    <x v="8"/>
    <s v="Pen Drive 4GB Kingston"/>
    <n v="45"/>
    <n v="3"/>
    <n v="15"/>
    <x v="7"/>
  </r>
  <r>
    <x v="7"/>
    <x v="4"/>
    <x v="1"/>
    <x v="8"/>
    <s v="Pen Drive 8GB Kingston"/>
    <n v="303.3"/>
    <n v="15"/>
    <n v="20.22"/>
    <x v="7"/>
  </r>
  <r>
    <x v="8"/>
    <x v="0"/>
    <x v="1"/>
    <x v="5"/>
    <s v="Disco Duro WD 1TB Sata"/>
    <n v="112"/>
    <n v="1"/>
    <n v="112"/>
    <x v="8"/>
  </r>
  <r>
    <x v="8"/>
    <x v="0"/>
    <x v="1"/>
    <x v="5"/>
    <s v="Memoria DDR2 6671GB KINGSTON"/>
    <n v="152"/>
    <n v="4"/>
    <n v="38"/>
    <x v="8"/>
  </r>
  <r>
    <x v="8"/>
    <x v="1"/>
    <x v="1"/>
    <x v="5"/>
    <s v="PAÑAL PEQUEÑO CONFORT PLUS ETAPA 5 x32"/>
    <n v="46.84"/>
    <n v="4"/>
    <n v="11.71"/>
    <x v="8"/>
  </r>
  <r>
    <x v="8"/>
    <x v="1"/>
    <x v="1"/>
    <x v="5"/>
    <s v="PAÑAL PEQUEÑO EXTRA CONFORT ETAPA 1 x28"/>
    <n v="24.56"/>
    <n v="4"/>
    <n v="6.14"/>
    <x v="8"/>
  </r>
  <r>
    <x v="8"/>
    <x v="2"/>
    <x v="2"/>
    <x v="0"/>
    <s v="Canon CL41 Cartucho (color)"/>
    <n v="335.7"/>
    <n v="15"/>
    <n v="22.38"/>
    <x v="8"/>
  </r>
  <r>
    <x v="8"/>
    <x v="2"/>
    <x v="2"/>
    <x v="0"/>
    <s v="Canon PGI-5BK Cartucho"/>
    <n v="68.239999999999995"/>
    <n v="4"/>
    <n v="17.059999999999999"/>
    <x v="8"/>
  </r>
  <r>
    <x v="8"/>
    <x v="2"/>
    <x v="2"/>
    <x v="6"/>
    <s v="Hewlett Packard C4844A Cartucho"/>
    <n v="95.76"/>
    <n v="3"/>
    <n v="31.92"/>
    <x v="8"/>
  </r>
  <r>
    <x v="8"/>
    <x v="2"/>
    <x v="2"/>
    <x v="6"/>
    <s v="Hewlett Packard C6625A Cartucho Clr (17)"/>
    <n v="30.98"/>
    <n v="1"/>
    <n v="30.98"/>
    <x v="8"/>
  </r>
  <r>
    <x v="8"/>
    <x v="2"/>
    <x v="2"/>
    <x v="6"/>
    <s v="Hewlett Packard C6656A Cartucho Bk (56)"/>
    <n v="82.72"/>
    <n v="4"/>
    <n v="20.68"/>
    <x v="8"/>
  </r>
  <r>
    <x v="8"/>
    <x v="2"/>
    <x v="2"/>
    <x v="6"/>
    <s v="Hewlett Packard C6657A Cartucho Clr (57)"/>
    <n v="132.28"/>
    <n v="4"/>
    <n v="33.07"/>
    <x v="8"/>
  </r>
  <r>
    <x v="8"/>
    <x v="2"/>
    <x v="2"/>
    <x v="6"/>
    <s v="Hewlett Packard C8728A Cartucho Clr (28)"/>
    <n v="43.86"/>
    <n v="2"/>
    <n v="21.93"/>
    <x v="8"/>
  </r>
  <r>
    <x v="8"/>
    <x v="2"/>
    <x v="2"/>
    <x v="6"/>
    <s v="Hewlett Packard C8766W Cartucho Clr (95)"/>
    <n v="48"/>
    <n v="2"/>
    <n v="24"/>
    <x v="8"/>
  </r>
  <r>
    <x v="8"/>
    <x v="2"/>
    <x v="2"/>
    <x v="6"/>
    <s v="Hewlett Packard C9351A Cartucho Bk (21)"/>
    <n v="217.2"/>
    <n v="15"/>
    <n v="14.48"/>
    <x v="8"/>
  </r>
  <r>
    <x v="8"/>
    <x v="2"/>
    <x v="2"/>
    <x v="6"/>
    <s v="Hewlett Packard C9352A Cartucho Clr (22)"/>
    <n v="399.84"/>
    <n v="23"/>
    <n v="17.384347826086955"/>
    <x v="8"/>
  </r>
  <r>
    <x v="8"/>
    <x v="2"/>
    <x v="2"/>
    <x v="6"/>
    <s v="Hewlett Packard C9361W Cartucho Clr (93)"/>
    <n v="243.24"/>
    <n v="12"/>
    <n v="20.27"/>
    <x v="8"/>
  </r>
  <r>
    <x v="8"/>
    <x v="2"/>
    <x v="2"/>
    <x v="6"/>
    <s v="Hewlett Packard C9364W Cartucho (98)"/>
    <n v="41.64"/>
    <n v="2"/>
    <n v="20.82"/>
    <x v="8"/>
  </r>
  <r>
    <x v="8"/>
    <x v="2"/>
    <x v="2"/>
    <x v="6"/>
    <s v="Hewlett Packard CB335WN Cartucho (74)"/>
    <n v="155.54"/>
    <n v="11"/>
    <n v="14.14"/>
    <x v="8"/>
  </r>
  <r>
    <x v="8"/>
    <x v="2"/>
    <x v="2"/>
    <x v="6"/>
    <s v="Hewlett Packard CC640W Black (60)"/>
    <n v="26.76"/>
    <n v="2"/>
    <n v="13.38"/>
    <x v="8"/>
  </r>
  <r>
    <x v="8"/>
    <x v="2"/>
    <x v="2"/>
    <x v="6"/>
    <s v="Hewlett Packard CC643W Color (60)"/>
    <n v="17.079999999999998"/>
    <n v="1"/>
    <n v="17.079999999999998"/>
    <x v="8"/>
  </r>
  <r>
    <x v="8"/>
    <x v="2"/>
    <x v="2"/>
    <x v="2"/>
    <s v="Lexmark 10N1126 Cartucho (26)"/>
    <n v="86.43"/>
    <n v="3"/>
    <n v="28.81"/>
    <x v="8"/>
  </r>
  <r>
    <x v="8"/>
    <x v="2"/>
    <x v="2"/>
    <x v="2"/>
    <s v="Lexmark 10N1127 Cartucho (27)"/>
    <n v="73.599999999999994"/>
    <n v="4"/>
    <n v="18.399999999999999"/>
    <x v="8"/>
  </r>
  <r>
    <x v="8"/>
    <x v="2"/>
    <x v="2"/>
    <x v="2"/>
    <s v="Lexmark 18C0032 Cartucho (32)"/>
    <n v="106.9"/>
    <n v="5"/>
    <n v="21.38"/>
    <x v="8"/>
  </r>
  <r>
    <x v="8"/>
    <x v="2"/>
    <x v="2"/>
    <x v="2"/>
    <s v="Lexmark 18C0033 Cartucho (33)"/>
    <n v="117.9"/>
    <n v="5"/>
    <n v="23.58"/>
    <x v="8"/>
  </r>
  <r>
    <x v="8"/>
    <x v="2"/>
    <x v="2"/>
    <x v="2"/>
    <s v="Lexmark 18C0034 Cartucho (34)"/>
    <n v="187.68"/>
    <n v="8"/>
    <n v="23.46"/>
    <x v="8"/>
  </r>
  <r>
    <x v="8"/>
    <x v="2"/>
    <x v="2"/>
    <x v="2"/>
    <s v="Lexmark 18C0035 Cartucho (35)"/>
    <n v="198.18"/>
    <n v="7"/>
    <n v="28.311428571428571"/>
    <x v="8"/>
  </r>
  <r>
    <x v="8"/>
    <x v="2"/>
    <x v="2"/>
    <x v="2"/>
    <s v="Lexmark 18C1523 Cartucho"/>
    <n v="16.96"/>
    <n v="1"/>
    <n v="16.96"/>
    <x v="8"/>
  </r>
  <r>
    <x v="8"/>
    <x v="2"/>
    <x v="2"/>
    <x v="2"/>
    <s v="Lexmark 18C2090 Cartucho (14)"/>
    <n v="38.26"/>
    <n v="2"/>
    <n v="19.13"/>
    <x v="8"/>
  </r>
  <r>
    <x v="8"/>
    <x v="2"/>
    <x v="2"/>
    <x v="2"/>
    <s v="Lexmark 18C2130 cartucho (36)"/>
    <n v="136.36000000000001"/>
    <n v="7"/>
    <n v="19.48"/>
    <x v="8"/>
  </r>
  <r>
    <x v="8"/>
    <x v="2"/>
    <x v="2"/>
    <x v="2"/>
    <s v="Lexmark 18C2140 cartucho (37)"/>
    <n v="143.85"/>
    <n v="7"/>
    <n v="20.55"/>
    <x v="8"/>
  </r>
  <r>
    <x v="8"/>
    <x v="2"/>
    <x v="3"/>
    <x v="6"/>
    <s v="Hewlett Packard CB435A Tóner (35A)"/>
    <n v="196.02"/>
    <n v="3"/>
    <n v="65.34"/>
    <x v="8"/>
  </r>
  <r>
    <x v="8"/>
    <x v="2"/>
    <x v="3"/>
    <x v="6"/>
    <s v="Hewlett Packard CB436A Tóner"/>
    <n v="411.19"/>
    <n v="6"/>
    <n v="68.531666666666666"/>
    <x v="8"/>
  </r>
  <r>
    <x v="8"/>
    <x v="2"/>
    <x v="3"/>
    <x v="6"/>
    <s v="Hewlett Packard Q2612A Tòner (12A)"/>
    <n v="598.70000000000005"/>
    <n v="10"/>
    <n v="59.87"/>
    <x v="8"/>
  </r>
  <r>
    <x v="8"/>
    <x v="2"/>
    <x v="3"/>
    <x v="6"/>
    <s v="Hewlett Packard Q2612AD (Twin Pack)"/>
    <n v="1214.01"/>
    <n v="10"/>
    <n v="121.401"/>
    <x v="8"/>
  </r>
  <r>
    <x v="8"/>
    <x v="2"/>
    <x v="3"/>
    <x v="6"/>
    <s v="Hewlett Packard Q2670A Tóner"/>
    <n v="127.82"/>
    <n v="1"/>
    <n v="127.82"/>
    <x v="8"/>
  </r>
  <r>
    <x v="8"/>
    <x v="2"/>
    <x v="3"/>
    <x v="6"/>
    <s v="Hewlett Packard Q2671A Tóner"/>
    <n v="127.82"/>
    <n v="1"/>
    <n v="127.82"/>
    <x v="8"/>
  </r>
  <r>
    <x v="8"/>
    <x v="2"/>
    <x v="3"/>
    <x v="6"/>
    <s v="Hewlett Packard Q5949A Tòner (49A)"/>
    <n v="287.12"/>
    <n v="4"/>
    <n v="71.78"/>
    <x v="8"/>
  </r>
  <r>
    <x v="8"/>
    <x v="2"/>
    <x v="3"/>
    <x v="6"/>
    <s v="Hewlett Packard Q6000A Negro Tóner"/>
    <n v="74.239999999999995"/>
    <n v="1"/>
    <n v="74.239999999999995"/>
    <x v="8"/>
  </r>
  <r>
    <x v="8"/>
    <x v="2"/>
    <x v="3"/>
    <x v="6"/>
    <s v="Hewlett Packard Q6001A Cyan Tóner"/>
    <n v="79.88"/>
    <n v="1"/>
    <n v="79.88"/>
    <x v="8"/>
  </r>
  <r>
    <x v="8"/>
    <x v="2"/>
    <x v="3"/>
    <x v="6"/>
    <s v="Hewlett Packard Q6002A Yellow Tóner"/>
    <n v="79.88"/>
    <n v="1"/>
    <n v="79.88"/>
    <x v="8"/>
  </r>
  <r>
    <x v="8"/>
    <x v="2"/>
    <x v="3"/>
    <x v="6"/>
    <s v="Hewlett Packard Q6003A Magenta Tóner"/>
    <n v="79.88"/>
    <n v="1"/>
    <n v="79.88"/>
    <x v="8"/>
  </r>
  <r>
    <x v="8"/>
    <x v="2"/>
    <x v="3"/>
    <x v="6"/>
    <s v="Hewlett Packard Q7553A Tóner"/>
    <n v="1479.05"/>
    <n v="19"/>
    <n v="77.844736842105263"/>
    <x v="8"/>
  </r>
  <r>
    <x v="8"/>
    <x v="2"/>
    <x v="3"/>
    <x v="2"/>
    <s v="Lexmark 12018SL Tóner"/>
    <n v="2153.9499999999998"/>
    <n v="23"/>
    <n v="93.65"/>
    <x v="8"/>
  </r>
  <r>
    <x v="8"/>
    <x v="2"/>
    <x v="3"/>
    <x v="2"/>
    <s v="Lexmark 24018SL Tòner"/>
    <n v="950"/>
    <n v="10"/>
    <n v="95"/>
    <x v="8"/>
  </r>
  <r>
    <x v="8"/>
    <x v="2"/>
    <x v="3"/>
    <x v="4"/>
    <s v="Samsung ML2010 Tóner"/>
    <n v="283.48"/>
    <n v="4"/>
    <n v="70.87"/>
    <x v="8"/>
  </r>
  <r>
    <x v="8"/>
    <x v="3"/>
    <x v="4"/>
    <x v="7"/>
    <s v="Dispensador de Jabón en Spray (81070)"/>
    <n v="40"/>
    <n v="2"/>
    <n v="20"/>
    <x v="8"/>
  </r>
  <r>
    <x v="8"/>
    <x v="3"/>
    <x v="4"/>
    <x v="7"/>
    <s v="Dispensador Limpiòn Industrial de pared"/>
    <n v="36"/>
    <n v="2"/>
    <n v="18"/>
    <x v="8"/>
  </r>
  <r>
    <x v="8"/>
    <x v="3"/>
    <x v="5"/>
    <x v="7"/>
    <s v="Dispensador PH Jumbo Tork (83410)"/>
    <n v="120"/>
    <n v="6"/>
    <n v="20"/>
    <x v="8"/>
  </r>
  <r>
    <x v="8"/>
    <x v="3"/>
    <x v="5"/>
    <x v="7"/>
    <s v="Dispensador Tork Toalla de manos en &quot;Z&quot;"/>
    <n v="40"/>
    <n v="2"/>
    <n v="20"/>
    <x v="8"/>
  </r>
  <r>
    <x v="8"/>
    <x v="3"/>
    <x v="6"/>
    <x v="7"/>
    <s v="Jabon espuma X850 ML"/>
    <n v="17.22"/>
    <n v="3"/>
    <n v="5.74"/>
    <x v="8"/>
  </r>
  <r>
    <x v="8"/>
    <x v="3"/>
    <x v="6"/>
    <x v="7"/>
    <s v="Jabón Familia Spray 800ml. (80080)"/>
    <n v="301.8"/>
    <n v="53"/>
    <n v="5.6943396226415093"/>
    <x v="8"/>
  </r>
  <r>
    <x v="8"/>
    <x v="3"/>
    <x v="6"/>
    <x v="5"/>
    <s v="Jabón 125grs."/>
    <n v="4.8"/>
    <n v="6"/>
    <n v="0.8"/>
    <x v="8"/>
  </r>
  <r>
    <x v="8"/>
    <x v="3"/>
    <x v="6"/>
    <x v="5"/>
    <s v="Jabón líquido (Galón)"/>
    <n v="4.8"/>
    <n v="1"/>
    <n v="4.8"/>
    <x v="8"/>
  </r>
  <r>
    <x v="8"/>
    <x v="3"/>
    <x v="7"/>
    <x v="7"/>
    <s v="Jumbo Económico blanco, Una hoja, 400mts. (4)"/>
    <n v="11.4"/>
    <n v="1"/>
    <n v="11.4"/>
    <x v="8"/>
  </r>
  <r>
    <x v="8"/>
    <x v="3"/>
    <x v="7"/>
    <x v="7"/>
    <s v="Jumbo Fino Blanco, doble hoja. 250mts. (7115)"/>
    <n v="4730.13"/>
    <n v="522"/>
    <n v="9.0615517241379315"/>
    <x v="8"/>
  </r>
  <r>
    <x v="8"/>
    <x v="3"/>
    <x v="7"/>
    <x v="7"/>
    <s v="Regular blanco, doble hoja (70260)"/>
    <n v="17.28"/>
    <n v="2"/>
    <n v="8.64"/>
    <x v="8"/>
  </r>
  <r>
    <x v="8"/>
    <x v="3"/>
    <x v="13"/>
    <x v="7"/>
    <s v="Pañuelo Facial Peq., 36 cajas x 75 unid. (7510)"/>
    <n v="478.8"/>
    <n v="14"/>
    <n v="34.200000000000003"/>
    <x v="8"/>
  </r>
  <r>
    <x v="8"/>
    <x v="3"/>
    <x v="8"/>
    <x v="7"/>
    <s v="Fino blanco, doble hoja (70242)"/>
    <n v="289.2"/>
    <n v="25"/>
    <n v="11.568"/>
    <x v="8"/>
  </r>
  <r>
    <x v="8"/>
    <x v="3"/>
    <x v="8"/>
    <x v="7"/>
    <s v="Multihojas blanco paquete de 250 unidades"/>
    <n v="17.5"/>
    <n v="25"/>
    <n v="0.7"/>
    <x v="8"/>
  </r>
  <r>
    <x v="8"/>
    <x v="3"/>
    <x v="8"/>
    <x v="7"/>
    <s v="Multihojas blanco, 30paq. x 250u. (76150)"/>
    <n v="63"/>
    <n v="3"/>
    <n v="21"/>
    <x v="8"/>
  </r>
  <r>
    <x v="8"/>
    <x v="3"/>
    <x v="8"/>
    <x v="7"/>
    <s v="PH Familia, doble hoja, blanco 25mts."/>
    <n v="3.92"/>
    <n v="16"/>
    <n v="0.245"/>
    <x v="8"/>
  </r>
  <r>
    <x v="8"/>
    <x v="3"/>
    <x v="8"/>
    <x v="7"/>
    <s v="Ultrasuave 48x1 32mts. (7030)"/>
    <n v="29.56"/>
    <n v="1"/>
    <n v="29.56"/>
    <x v="8"/>
  </r>
  <r>
    <x v="8"/>
    <x v="3"/>
    <x v="9"/>
    <x v="7"/>
    <s v="Servilleta Pequeña 45pqt.x100und. (72301)"/>
    <n v="380.3"/>
    <n v="21"/>
    <n v="18.109523809523811"/>
    <x v="8"/>
  </r>
  <r>
    <x v="8"/>
    <x v="3"/>
    <x v="9"/>
    <x v="7"/>
    <s v="Servilleta Pequeña Paq. x 100 unid."/>
    <n v="13.65"/>
    <n v="35"/>
    <n v="0.39"/>
    <x v="8"/>
  </r>
  <r>
    <x v="8"/>
    <x v="3"/>
    <x v="9"/>
    <x v="7"/>
    <s v="Servilleta personalizada Lan (45 paq. x 200 servilletas)"/>
    <n v="430"/>
    <n v="10"/>
    <n v="43"/>
    <x v="8"/>
  </r>
  <r>
    <x v="8"/>
    <x v="3"/>
    <x v="10"/>
    <x v="7"/>
    <s v="Toalla &quot;Z&quot; blanca, doble hoja paq. x 150 toallas"/>
    <n v="77.040000000000006"/>
    <n v="33"/>
    <n v="2.3345454545454545"/>
    <x v="8"/>
  </r>
  <r>
    <x v="8"/>
    <x v="3"/>
    <x v="10"/>
    <x v="7"/>
    <s v="Toalla &quot;Z&quot; Ecol. 24 paq. x 150 toallas (7354)"/>
    <n v="648"/>
    <n v="14"/>
    <n v="46.285714285714285"/>
    <x v="8"/>
  </r>
  <r>
    <x v="8"/>
    <x v="3"/>
    <x v="10"/>
    <x v="7"/>
    <s v="Toalla de mano en rollo (73601)"/>
    <n v="439.32"/>
    <n v="21"/>
    <n v="20.92"/>
    <x v="8"/>
  </r>
  <r>
    <x v="8"/>
    <x v="3"/>
    <x v="10"/>
    <x v="7"/>
    <s v="Toalla de mano en rollo con core (73648) (6unid. x 180mts.)"/>
    <n v="80"/>
    <n v="2"/>
    <n v="40"/>
    <x v="8"/>
  </r>
  <r>
    <x v="8"/>
    <x v="3"/>
    <x v="10"/>
    <x v="7"/>
    <s v="Toalla de manos &quot;V&quot; (unidades)"/>
    <n v="15.36"/>
    <n v="8"/>
    <n v="1.92"/>
    <x v="8"/>
  </r>
  <r>
    <x v="8"/>
    <x v="3"/>
    <x v="10"/>
    <x v="7"/>
    <s v="Toalla de manos &quot;V&quot; 24 paq. x 150u. (73300)"/>
    <n v="851.09"/>
    <n v="19"/>
    <n v="44.794210526315787"/>
    <x v="8"/>
  </r>
  <r>
    <x v="8"/>
    <x v="3"/>
    <x v="10"/>
    <x v="7"/>
    <s v="Toalla manos Z blanca, 24paq. x 150u."/>
    <n v="1237"/>
    <n v="22"/>
    <n v="56.227272727272727"/>
    <x v="8"/>
  </r>
  <r>
    <x v="8"/>
    <x v="3"/>
    <x v="11"/>
    <x v="7"/>
    <s v="Limpión Industrial 600mts. (7400)"/>
    <n v="141.9"/>
    <n v="11"/>
    <n v="12.9"/>
    <x v="8"/>
  </r>
  <r>
    <x v="8"/>
    <x v="3"/>
    <x v="11"/>
    <x v="7"/>
    <s v="Rollo Multiuso x 3 (73460)"/>
    <n v="475.2"/>
    <n v="24"/>
    <n v="19.8"/>
    <x v="8"/>
  </r>
  <r>
    <x v="8"/>
    <x v="3"/>
    <x v="1"/>
    <x v="5"/>
    <s v="Acido (Galón)"/>
    <n v="10"/>
    <n v="2"/>
    <n v="5"/>
    <x v="8"/>
  </r>
  <r>
    <x v="8"/>
    <x v="3"/>
    <x v="1"/>
    <x v="5"/>
    <s v="Ambientador Spray Glade 360c.c."/>
    <n v="18.3"/>
    <n v="7"/>
    <n v="2.6142857142857143"/>
    <x v="8"/>
  </r>
  <r>
    <x v="8"/>
    <x v="3"/>
    <x v="1"/>
    <x v="5"/>
    <s v="Caneca desinfectante"/>
    <n v="16.149999999999999"/>
    <n v="1"/>
    <n v="16.149999999999999"/>
    <x v="8"/>
  </r>
  <r>
    <x v="8"/>
    <x v="3"/>
    <x v="1"/>
    <x v="5"/>
    <s v="Cloro líquido (Galón)"/>
    <n v="37.75"/>
    <n v="17"/>
    <n v="2.2205882352941178"/>
    <x v="8"/>
  </r>
  <r>
    <x v="8"/>
    <x v="3"/>
    <x v="1"/>
    <x v="5"/>
    <s v="Desinfectante (Galón)"/>
    <n v="26.3"/>
    <n v="8"/>
    <n v="3.2875000000000001"/>
    <x v="8"/>
  </r>
  <r>
    <x v="8"/>
    <x v="3"/>
    <x v="1"/>
    <x v="5"/>
    <s v="Detergente 1 K."/>
    <n v="45"/>
    <n v="20"/>
    <n v="2.25"/>
    <x v="8"/>
  </r>
  <r>
    <x v="8"/>
    <x v="3"/>
    <x v="1"/>
    <x v="5"/>
    <s v="Funda basura industrial (paq. x 10 unid.)"/>
    <n v="19"/>
    <n v="11"/>
    <n v="1.7272727272727273"/>
    <x v="8"/>
  </r>
  <r>
    <x v="8"/>
    <x v="3"/>
    <x v="1"/>
    <x v="5"/>
    <s v="Glade electrico Repuesto"/>
    <n v="14.48"/>
    <n v="4"/>
    <n v="3.62"/>
    <x v="8"/>
  </r>
  <r>
    <x v="8"/>
    <x v="3"/>
    <x v="1"/>
    <x v="5"/>
    <s v="Lava vajillas 450grs."/>
    <n v="27"/>
    <n v="20"/>
    <n v="1.35"/>
    <x v="8"/>
  </r>
  <r>
    <x v="8"/>
    <x v="3"/>
    <x v="1"/>
    <x v="5"/>
    <s v="Pastillas Ambientales"/>
    <n v="16.8"/>
    <n v="24"/>
    <n v="0.7"/>
    <x v="8"/>
  </r>
  <r>
    <x v="8"/>
    <x v="3"/>
    <x v="1"/>
    <x v="5"/>
    <s v="Suavizante de ropa"/>
    <n v="7.3"/>
    <n v="2"/>
    <n v="3.65"/>
    <x v="8"/>
  </r>
  <r>
    <x v="8"/>
    <x v="3"/>
    <x v="1"/>
    <x v="5"/>
    <s v="Tips tanque"/>
    <n v="21.24"/>
    <n v="12"/>
    <n v="1.77"/>
    <x v="8"/>
  </r>
  <r>
    <x v="8"/>
    <x v="4"/>
    <x v="1"/>
    <x v="5"/>
    <s v="DISPENSADOR PLASTICO PARA VASOS DE PAPEL"/>
    <n v="35.5"/>
    <n v="1"/>
    <n v="35.5"/>
    <x v="8"/>
  </r>
  <r>
    <x v="8"/>
    <x v="4"/>
    <x v="1"/>
    <x v="5"/>
    <s v="Memoria DDR400 1 gb kingston"/>
    <n v="96"/>
    <n v="2"/>
    <n v="48"/>
    <x v="8"/>
  </r>
  <r>
    <x v="8"/>
    <x v="4"/>
    <x v="1"/>
    <x v="5"/>
    <s v="VASOS DE PAPEL CONICOS 4.25OZ."/>
    <n v="8.33"/>
    <n v="200"/>
    <n v="4.165E-2"/>
    <x v="8"/>
  </r>
  <r>
    <x v="9"/>
    <x v="0"/>
    <x v="0"/>
    <x v="6"/>
    <s v="HP Impresora deskJet 1660"/>
    <n v="46"/>
    <n v="1"/>
    <n v="46"/>
    <x v="9"/>
  </r>
  <r>
    <x v="9"/>
    <x v="0"/>
    <x v="0"/>
    <x v="2"/>
    <s v="Impresora Lexmark X5070 Multifunción"/>
    <n v="113"/>
    <n v="1"/>
    <n v="113"/>
    <x v="9"/>
  </r>
  <r>
    <x v="9"/>
    <x v="0"/>
    <x v="12"/>
    <x v="14"/>
    <s v="PORTATIL ACER ASPIRE 6930"/>
    <n v="1068"/>
    <n v="1"/>
    <n v="1068"/>
    <x v="9"/>
  </r>
  <r>
    <x v="9"/>
    <x v="0"/>
    <x v="12"/>
    <x v="6"/>
    <s v="HP NE149LA DC5800SFF, C2D E8400, 2GB, 250GB, DVDRW"/>
    <n v="1050"/>
    <n v="1"/>
    <n v="1050"/>
    <x v="9"/>
  </r>
  <r>
    <x v="9"/>
    <x v="0"/>
    <x v="1"/>
    <x v="6"/>
    <s v="Hewlett Packard L1710Monitor"/>
    <n v="164"/>
    <n v="1"/>
    <n v="164"/>
    <x v="9"/>
  </r>
  <r>
    <x v="9"/>
    <x v="0"/>
    <x v="1"/>
    <x v="15"/>
    <s v="Panasonic KXFA 55"/>
    <n v="21.51"/>
    <n v="1"/>
    <n v="21.51"/>
    <x v="9"/>
  </r>
  <r>
    <x v="9"/>
    <x v="1"/>
    <x v="1"/>
    <x v="5"/>
    <s v="Gorra bordada (logo U. Católica)"/>
    <n v="1380"/>
    <n v="300"/>
    <n v="4.5999999999999996"/>
    <x v="9"/>
  </r>
  <r>
    <x v="9"/>
    <x v="1"/>
    <x v="1"/>
    <x v="5"/>
    <s v="Panasonic KXFA 57"/>
    <n v="17.38"/>
    <n v="1"/>
    <n v="17.38"/>
    <x v="9"/>
  </r>
  <r>
    <x v="9"/>
    <x v="1"/>
    <x v="1"/>
    <x v="5"/>
    <s v="PAÑAL PEQUEÑO CONFORT PLUS ETAPA 5 x32"/>
    <n v="46.84"/>
    <n v="4"/>
    <n v="11.71"/>
    <x v="9"/>
  </r>
  <r>
    <x v="9"/>
    <x v="1"/>
    <x v="1"/>
    <x v="5"/>
    <s v="PAÑAL PEQUEÑO EXTRA CONFORT ETAPA 1 x28"/>
    <n v="24.56"/>
    <n v="4"/>
    <n v="6.14"/>
    <x v="9"/>
  </r>
  <r>
    <x v="9"/>
    <x v="2"/>
    <x v="2"/>
    <x v="0"/>
    <s v="Canon CL41 Cartucho (color)"/>
    <n v="1131.6500000000001"/>
    <n v="51"/>
    <n v="22.189215686274508"/>
    <x v="9"/>
  </r>
  <r>
    <x v="9"/>
    <x v="2"/>
    <x v="2"/>
    <x v="0"/>
    <s v="Canon PG40 Cartucho (black)"/>
    <n v="669.56"/>
    <n v="38"/>
    <n v="17.62"/>
    <x v="9"/>
  </r>
  <r>
    <x v="9"/>
    <x v="2"/>
    <x v="2"/>
    <x v="6"/>
    <s v="Hewlett Packard C6615D Cartucho Bk (15)"/>
    <n v="143.44999999999999"/>
    <n v="5"/>
    <n v="28.69"/>
    <x v="9"/>
  </r>
  <r>
    <x v="9"/>
    <x v="2"/>
    <x v="2"/>
    <x v="6"/>
    <s v="Hewlett Packard C6656A Cartucho Bk (56)"/>
    <n v="103.4"/>
    <n v="5"/>
    <n v="20.68"/>
    <x v="9"/>
  </r>
  <r>
    <x v="9"/>
    <x v="2"/>
    <x v="2"/>
    <x v="6"/>
    <s v="Hewlett Packard C6657A Cartucho Clr (57)"/>
    <n v="231"/>
    <n v="7"/>
    <n v="33"/>
    <x v="9"/>
  </r>
  <r>
    <x v="9"/>
    <x v="2"/>
    <x v="2"/>
    <x v="6"/>
    <s v="Hewlett Packard C8728A Cartucho Clr (28)"/>
    <n v="43.86"/>
    <n v="2"/>
    <n v="21.93"/>
    <x v="9"/>
  </r>
  <r>
    <x v="9"/>
    <x v="2"/>
    <x v="2"/>
    <x v="6"/>
    <s v="Hewlett Packard C9361W Cartucho Clr (93)"/>
    <n v="182.43"/>
    <n v="9"/>
    <n v="20.27"/>
    <x v="9"/>
  </r>
  <r>
    <x v="9"/>
    <x v="2"/>
    <x v="2"/>
    <x v="6"/>
    <s v="Hewlett Packard C9362W Cartucho Bk (92)"/>
    <n v="28.16"/>
    <n v="2"/>
    <n v="14.08"/>
    <x v="9"/>
  </r>
  <r>
    <x v="9"/>
    <x v="2"/>
    <x v="2"/>
    <x v="6"/>
    <s v="Hewlett Packard CB335WN Cartucho (74)"/>
    <n v="259.32"/>
    <n v="18"/>
    <n v="14.406666666666666"/>
    <x v="9"/>
  </r>
  <r>
    <x v="9"/>
    <x v="2"/>
    <x v="2"/>
    <x v="6"/>
    <s v="Hewlett Packard CC640W Black (60)"/>
    <n v="93.66"/>
    <n v="7"/>
    <n v="13.38"/>
    <x v="9"/>
  </r>
  <r>
    <x v="9"/>
    <x v="2"/>
    <x v="2"/>
    <x v="6"/>
    <s v="Hewlett Packard CC643W Color (60)"/>
    <n v="34.159999999999997"/>
    <n v="2"/>
    <n v="17.079999999999998"/>
    <x v="9"/>
  </r>
  <r>
    <x v="9"/>
    <x v="2"/>
    <x v="2"/>
    <x v="2"/>
    <s v="Lexmark 10N1127 Cartucho (27)"/>
    <n v="110.4"/>
    <n v="6"/>
    <n v="18.399999999999999"/>
    <x v="9"/>
  </r>
  <r>
    <x v="9"/>
    <x v="2"/>
    <x v="2"/>
    <x v="2"/>
    <s v="Lexmark 18C0033 Cartucho (33)"/>
    <n v="178.16"/>
    <n v="8"/>
    <n v="22.27"/>
    <x v="9"/>
  </r>
  <r>
    <x v="9"/>
    <x v="2"/>
    <x v="2"/>
    <x v="2"/>
    <s v="Lexmark 18C0034 Cartucho (34)"/>
    <n v="614"/>
    <n v="25"/>
    <n v="24.56"/>
    <x v="9"/>
  </r>
  <r>
    <x v="9"/>
    <x v="2"/>
    <x v="2"/>
    <x v="2"/>
    <s v="Lexmark 18C0035 Cartucho (35)"/>
    <n v="344.97"/>
    <n v="12"/>
    <n v="28.747499999999999"/>
    <x v="9"/>
  </r>
  <r>
    <x v="9"/>
    <x v="2"/>
    <x v="2"/>
    <x v="2"/>
    <s v="Lexmark 18C1523 Cartucho"/>
    <n v="169.6"/>
    <n v="10"/>
    <n v="16.96"/>
    <x v="9"/>
  </r>
  <r>
    <x v="9"/>
    <x v="2"/>
    <x v="3"/>
    <x v="6"/>
    <s v="Hewlett Packard CB436A Tóner"/>
    <n v="136.28"/>
    <n v="2"/>
    <n v="68.14"/>
    <x v="9"/>
  </r>
  <r>
    <x v="9"/>
    <x v="2"/>
    <x v="3"/>
    <x v="6"/>
    <s v="Hewlett Packard Q5949A Tòner (49A)"/>
    <n v="347.98"/>
    <n v="5"/>
    <n v="69.596000000000004"/>
    <x v="9"/>
  </r>
  <r>
    <x v="9"/>
    <x v="2"/>
    <x v="3"/>
    <x v="6"/>
    <s v="Hewlett Packard Q6000A Negro Tóner"/>
    <n v="264.24"/>
    <n v="3"/>
    <n v="88.08"/>
    <x v="9"/>
  </r>
  <r>
    <x v="9"/>
    <x v="2"/>
    <x v="3"/>
    <x v="6"/>
    <s v="Hewlett Packard Q6001A Cyan Tóner"/>
    <n v="174.88"/>
    <n v="2"/>
    <n v="87.44"/>
    <x v="9"/>
  </r>
  <r>
    <x v="9"/>
    <x v="2"/>
    <x v="3"/>
    <x v="6"/>
    <s v="Hewlett Packard Q6002A Yellow Tóner"/>
    <n v="364.88"/>
    <n v="4"/>
    <n v="91.22"/>
    <x v="9"/>
  </r>
  <r>
    <x v="9"/>
    <x v="2"/>
    <x v="3"/>
    <x v="6"/>
    <s v="Hewlett Packard Q6003A Magenta Tóner"/>
    <n v="269.88"/>
    <n v="3"/>
    <n v="89.96"/>
    <x v="9"/>
  </r>
  <r>
    <x v="9"/>
    <x v="2"/>
    <x v="3"/>
    <x v="2"/>
    <s v="Lexmark 12018SL Tóner"/>
    <n v="936.5"/>
    <n v="10"/>
    <n v="93.65"/>
    <x v="9"/>
  </r>
  <r>
    <x v="9"/>
    <x v="2"/>
    <x v="3"/>
    <x v="2"/>
    <s v="Lexmark 24018SL Tòner"/>
    <n v="950"/>
    <n v="10"/>
    <n v="95"/>
    <x v="9"/>
  </r>
  <r>
    <x v="9"/>
    <x v="2"/>
    <x v="3"/>
    <x v="2"/>
    <s v="Lexmark 64018HL Tóner"/>
    <n v="1095"/>
    <n v="3"/>
    <n v="365"/>
    <x v="9"/>
  </r>
  <r>
    <x v="9"/>
    <x v="2"/>
    <x v="3"/>
    <x v="2"/>
    <s v="Lexmark E250A11L Tóner"/>
    <n v="1190"/>
    <n v="10"/>
    <n v="119"/>
    <x v="9"/>
  </r>
  <r>
    <x v="9"/>
    <x v="2"/>
    <x v="3"/>
    <x v="4"/>
    <s v="Samsung ML2010 Tóner"/>
    <n v="139.12"/>
    <n v="2"/>
    <n v="69.56"/>
    <x v="9"/>
  </r>
  <r>
    <x v="9"/>
    <x v="3"/>
    <x v="4"/>
    <x v="7"/>
    <s v="Dispensador de Jabón en Spray (81070)"/>
    <n v="100"/>
    <n v="5"/>
    <n v="20"/>
    <x v="9"/>
  </r>
  <r>
    <x v="9"/>
    <x v="3"/>
    <x v="5"/>
    <x v="7"/>
    <s v="Dispensador de jabon espuma"/>
    <n v="20"/>
    <n v="1"/>
    <n v="20"/>
    <x v="9"/>
  </r>
  <r>
    <x v="9"/>
    <x v="3"/>
    <x v="5"/>
    <x v="7"/>
    <s v="Dispensador PH Jumbo Tork (83410)"/>
    <n v="260"/>
    <n v="13"/>
    <n v="20"/>
    <x v="9"/>
  </r>
  <r>
    <x v="9"/>
    <x v="3"/>
    <x v="5"/>
    <x v="7"/>
    <s v="Dispensador Toalla en rollo Tork"/>
    <n v="160"/>
    <n v="8"/>
    <n v="20"/>
    <x v="9"/>
  </r>
  <r>
    <x v="9"/>
    <x v="3"/>
    <x v="5"/>
    <x v="7"/>
    <s v="Dispensador Tork Toalla de manos en &quot;Z&quot;"/>
    <n v="160"/>
    <n v="8"/>
    <n v="20"/>
    <x v="9"/>
  </r>
  <r>
    <x v="9"/>
    <x v="3"/>
    <x v="6"/>
    <x v="7"/>
    <s v="Jabon espuma X850 ML"/>
    <n v="12.76"/>
    <n v="2"/>
    <n v="6.38"/>
    <x v="9"/>
  </r>
  <r>
    <x v="9"/>
    <x v="3"/>
    <x v="6"/>
    <x v="7"/>
    <s v="Jabón Familia Spray 800ml. (80080)"/>
    <n v="192"/>
    <n v="32"/>
    <n v="6"/>
    <x v="9"/>
  </r>
  <r>
    <x v="9"/>
    <x v="3"/>
    <x v="6"/>
    <x v="5"/>
    <s v="Jabón 125grs."/>
    <n v="16.2"/>
    <n v="18"/>
    <n v="0.9"/>
    <x v="9"/>
  </r>
  <r>
    <x v="9"/>
    <x v="3"/>
    <x v="6"/>
    <x v="5"/>
    <s v="Jabón líquido (Galón)"/>
    <n v="4.8"/>
    <n v="1"/>
    <n v="4.8"/>
    <x v="9"/>
  </r>
  <r>
    <x v="9"/>
    <x v="3"/>
    <x v="7"/>
    <x v="7"/>
    <s v="Jumbo Económico blanco, Una hoja, 400mts. (4)"/>
    <n v="68.400000000000006"/>
    <n v="6"/>
    <n v="11.4"/>
    <x v="9"/>
  </r>
  <r>
    <x v="9"/>
    <x v="3"/>
    <x v="7"/>
    <x v="7"/>
    <s v="Jumbo Extrafino blanco, doble hoja, 200mts. (4) 71303"/>
    <n v="48"/>
    <n v="4"/>
    <n v="12"/>
    <x v="9"/>
  </r>
  <r>
    <x v="9"/>
    <x v="3"/>
    <x v="7"/>
    <x v="7"/>
    <s v="Jumbo Fino Blanco, doble hoja. 250mts. (7115)"/>
    <n v="3082.95"/>
    <n v="335"/>
    <n v="9.2028358208955225"/>
    <x v="9"/>
  </r>
  <r>
    <x v="9"/>
    <x v="3"/>
    <x v="8"/>
    <x v="7"/>
    <s v="Fino blanco, doble hoja (70242)"/>
    <n v="159.6"/>
    <n v="14"/>
    <n v="11.4"/>
    <x v="9"/>
  </r>
  <r>
    <x v="9"/>
    <x v="3"/>
    <x v="8"/>
    <x v="7"/>
    <s v="Multihojas blanco, 30paq. x 250u. (76150)"/>
    <n v="42"/>
    <n v="2"/>
    <n v="21"/>
    <x v="9"/>
  </r>
  <r>
    <x v="9"/>
    <x v="3"/>
    <x v="8"/>
    <x v="7"/>
    <s v="PH Familia, doble hoja, blanco 25mts."/>
    <n v="3.12"/>
    <n v="12"/>
    <n v="0.26"/>
    <x v="9"/>
  </r>
  <r>
    <x v="9"/>
    <x v="3"/>
    <x v="8"/>
    <x v="7"/>
    <s v="UNID P.H. REGULAR BLANCO DOBLE HOJA (70260U)"/>
    <n v="2.4"/>
    <n v="12"/>
    <n v="0.2"/>
    <x v="9"/>
  </r>
  <r>
    <x v="9"/>
    <x v="3"/>
    <x v="9"/>
    <x v="7"/>
    <s v="Servilleta Pequeña 45pqt.x100und. (72301)"/>
    <n v="400.49"/>
    <n v="22"/>
    <n v="18.204090909090908"/>
    <x v="9"/>
  </r>
  <r>
    <x v="9"/>
    <x v="3"/>
    <x v="9"/>
    <x v="7"/>
    <s v="Servilleta Pequeña Paq. x 100 unid."/>
    <n v="1.23"/>
    <n v="3"/>
    <n v="0.41"/>
    <x v="9"/>
  </r>
  <r>
    <x v="9"/>
    <x v="3"/>
    <x v="9"/>
    <x v="7"/>
    <s v="Servilleta personalizada Lan (45 paq. x 200 servilletas)"/>
    <n v="430"/>
    <n v="10"/>
    <n v="43"/>
    <x v="9"/>
  </r>
  <r>
    <x v="9"/>
    <x v="3"/>
    <x v="10"/>
    <x v="7"/>
    <s v="Toalla &quot;Z&quot; blanca, doble hoja paq. x 150 toallas"/>
    <n v="14.52"/>
    <n v="6"/>
    <n v="2.42"/>
    <x v="9"/>
  </r>
  <r>
    <x v="9"/>
    <x v="3"/>
    <x v="10"/>
    <x v="7"/>
    <s v="Toalla &quot;Z&quot; Ecol. 24 paq. x 150 toallas (7354)"/>
    <n v="235.2"/>
    <n v="5"/>
    <n v="47.04"/>
    <x v="9"/>
  </r>
  <r>
    <x v="9"/>
    <x v="3"/>
    <x v="10"/>
    <x v="7"/>
    <s v="Toalla de mano en rollo (73601)"/>
    <n v="665.7"/>
    <n v="32"/>
    <n v="20.803125000000001"/>
    <x v="9"/>
  </r>
  <r>
    <x v="9"/>
    <x v="3"/>
    <x v="10"/>
    <x v="7"/>
    <s v="Toalla de mano en rollo con core (73648) (6unid. x 180mts.)"/>
    <n v="755.96"/>
    <n v="19"/>
    <n v="39.787368421052633"/>
    <x v="9"/>
  </r>
  <r>
    <x v="9"/>
    <x v="3"/>
    <x v="10"/>
    <x v="7"/>
    <s v="Toalla de manos &quot;V&quot; (unidades)"/>
    <n v="46.56"/>
    <n v="24"/>
    <n v="1.94"/>
    <x v="9"/>
  </r>
  <r>
    <x v="9"/>
    <x v="3"/>
    <x v="10"/>
    <x v="7"/>
    <s v="Toalla de manos &quot;V&quot; 24 paq. x 150u. (73300)"/>
    <n v="853"/>
    <n v="19"/>
    <n v="44.89473684210526"/>
    <x v="9"/>
  </r>
  <r>
    <x v="9"/>
    <x v="3"/>
    <x v="10"/>
    <x v="7"/>
    <s v="Toalla manos Z blanca, 24paq. x 150u."/>
    <n v="582.08000000000004"/>
    <n v="10"/>
    <n v="58.207999999999998"/>
    <x v="9"/>
  </r>
  <r>
    <x v="9"/>
    <x v="3"/>
    <x v="11"/>
    <x v="7"/>
    <s v="Limpión Industrial 600mts. (7400)"/>
    <n v="77.400000000000006"/>
    <n v="6"/>
    <n v="12.9"/>
    <x v="9"/>
  </r>
  <r>
    <x v="9"/>
    <x v="3"/>
    <x v="1"/>
    <x v="5"/>
    <s v="Acido (Galón)"/>
    <n v="12.15"/>
    <n v="3"/>
    <n v="4.05"/>
    <x v="9"/>
  </r>
  <r>
    <x v="9"/>
    <x v="3"/>
    <x v="1"/>
    <x v="5"/>
    <s v="Ambientador (Galón)"/>
    <n v="6.55"/>
    <n v="2"/>
    <n v="3.2749999999999999"/>
    <x v="9"/>
  </r>
  <r>
    <x v="9"/>
    <x v="3"/>
    <x v="1"/>
    <x v="5"/>
    <s v="Carga Aerosol Floral HInecan"/>
    <n v="6.72"/>
    <n v="1"/>
    <n v="6.72"/>
    <x v="9"/>
  </r>
  <r>
    <x v="9"/>
    <x v="3"/>
    <x v="1"/>
    <x v="5"/>
    <s v="Carga Aerosol manzana verde Hinecan"/>
    <n v="6.72"/>
    <n v="1"/>
    <n v="6.72"/>
    <x v="9"/>
  </r>
  <r>
    <x v="9"/>
    <x v="3"/>
    <x v="1"/>
    <x v="5"/>
    <s v="Cera líquida (Galón)"/>
    <n v="18"/>
    <n v="5"/>
    <n v="3.6"/>
    <x v="9"/>
  </r>
  <r>
    <x v="9"/>
    <x v="3"/>
    <x v="1"/>
    <x v="5"/>
    <s v="Cloro líquido (Galón)"/>
    <n v="55.25"/>
    <n v="32"/>
    <n v="1.7265625"/>
    <x v="9"/>
  </r>
  <r>
    <x v="9"/>
    <x v="3"/>
    <x v="1"/>
    <x v="5"/>
    <s v="Desengrasante (Galón)"/>
    <n v="25.5"/>
    <n v="5"/>
    <n v="5.0999999999999996"/>
    <x v="9"/>
  </r>
  <r>
    <x v="9"/>
    <x v="3"/>
    <x v="1"/>
    <x v="5"/>
    <s v="Desinfectante (Galón)"/>
    <n v="61.96"/>
    <n v="19"/>
    <n v="3.2610526315789472"/>
    <x v="9"/>
  </r>
  <r>
    <x v="9"/>
    <x v="3"/>
    <x v="1"/>
    <x v="5"/>
    <s v="Detergente 1 KG"/>
    <n v="113"/>
    <n v="5"/>
    <n v="22.6"/>
    <x v="9"/>
  </r>
  <r>
    <x v="9"/>
    <x v="3"/>
    <x v="1"/>
    <x v="5"/>
    <s v="DISPENSADOR AEROSOL AUTOMATICO"/>
    <n v="64.7"/>
    <n v="2"/>
    <n v="32.35"/>
    <x v="9"/>
  </r>
  <r>
    <x v="9"/>
    <x v="3"/>
    <x v="1"/>
    <x v="5"/>
    <s v="Lava vajillas Galon"/>
    <n v="5"/>
    <n v="1"/>
    <n v="5"/>
    <x v="9"/>
  </r>
  <r>
    <x v="9"/>
    <x v="4"/>
    <x v="1"/>
    <x v="8"/>
    <s v="Pen Drive  2GB Kingston"/>
    <n v="557.98"/>
    <n v="59"/>
    <n v="9.4572881355932203"/>
    <x v="9"/>
  </r>
  <r>
    <x v="10"/>
    <x v="0"/>
    <x v="12"/>
    <x v="9"/>
    <s v="Acer One D250 ATM/1.6/1GB/10.1&quot;"/>
    <n v="321.43"/>
    <n v="1"/>
    <n v="321.43"/>
    <x v="10"/>
  </r>
  <r>
    <x v="10"/>
    <x v="0"/>
    <x v="1"/>
    <x v="5"/>
    <s v="DVD+R 8.5gb 2.4X songle JEWEL DOUBLE LAYER"/>
    <n v="175"/>
    <n v="50"/>
    <n v="3.5"/>
    <x v="10"/>
  </r>
  <r>
    <x v="10"/>
    <x v="0"/>
    <x v="1"/>
    <x v="5"/>
    <s v="Memoria DDR2 6671GB KINGSTON"/>
    <n v="38"/>
    <n v="1"/>
    <n v="38"/>
    <x v="10"/>
  </r>
  <r>
    <x v="10"/>
    <x v="1"/>
    <x v="1"/>
    <x v="5"/>
    <s v="Camiseta cuello redondo estampada"/>
    <n v="3500"/>
    <n v="1000"/>
    <n v="3.5"/>
    <x v="10"/>
  </r>
  <r>
    <x v="10"/>
    <x v="1"/>
    <x v="1"/>
    <x v="5"/>
    <s v="Cilindro GPR-22"/>
    <n v="432"/>
    <n v="2"/>
    <n v="216"/>
    <x v="10"/>
  </r>
  <r>
    <x v="10"/>
    <x v="1"/>
    <x v="1"/>
    <x v="5"/>
    <s v="Gorra bordada (logo U. Católica)"/>
    <n v="1380"/>
    <n v="300"/>
    <n v="4.5999999999999996"/>
    <x v="10"/>
  </r>
  <r>
    <x v="10"/>
    <x v="1"/>
    <x v="1"/>
    <x v="5"/>
    <s v="Lápiz de madera publicitario"/>
    <n v="4080"/>
    <n v="12000"/>
    <n v="0.34"/>
    <x v="10"/>
  </r>
  <r>
    <x v="10"/>
    <x v="1"/>
    <x v="1"/>
    <x v="5"/>
    <s v="PRINT SERVER DLINK PD301P+ AUTOMA."/>
    <n v="63.65"/>
    <n v="1"/>
    <n v="63.65"/>
    <x v="10"/>
  </r>
  <r>
    <x v="10"/>
    <x v="1"/>
    <x v="1"/>
    <x v="5"/>
    <s v="Shopping Bag &quot;U. Católica&quot;"/>
    <n v="6000"/>
    <n v="12000"/>
    <n v="0.5"/>
    <x v="10"/>
  </r>
  <r>
    <x v="10"/>
    <x v="2"/>
    <x v="2"/>
    <x v="0"/>
    <s v="Canon PG40 Cartucho (black)"/>
    <n v="105.72"/>
    <n v="6"/>
    <n v="17.62"/>
    <x v="10"/>
  </r>
  <r>
    <x v="10"/>
    <x v="2"/>
    <x v="2"/>
    <x v="6"/>
    <s v="Hewlett Packard C6578D Cartucho Clr (78)"/>
    <n v="394.44"/>
    <n v="12"/>
    <n v="32.869999999999997"/>
    <x v="10"/>
  </r>
  <r>
    <x v="10"/>
    <x v="2"/>
    <x v="2"/>
    <x v="6"/>
    <s v="Hewlett Packard C6615D Cartucho Bk (15)"/>
    <n v="317.27999999999997"/>
    <n v="11"/>
    <n v="28.843636363636364"/>
    <x v="10"/>
  </r>
  <r>
    <x v="10"/>
    <x v="2"/>
    <x v="2"/>
    <x v="6"/>
    <s v="Hewlett Packard C6625A Cartucho Clr (17)"/>
    <n v="249.66"/>
    <n v="8"/>
    <n v="31.2075"/>
    <x v="10"/>
  </r>
  <r>
    <x v="10"/>
    <x v="2"/>
    <x v="2"/>
    <x v="6"/>
    <s v="Hewlett Packard C6656A Cartucho Bk (56)"/>
    <n v="62.04"/>
    <n v="3"/>
    <n v="20.68"/>
    <x v="10"/>
  </r>
  <r>
    <x v="10"/>
    <x v="2"/>
    <x v="2"/>
    <x v="6"/>
    <s v="Hewlett Packard C8727A Cartucho Bk (27)"/>
    <n v="420.78"/>
    <n v="24"/>
    <n v="17.532499999999999"/>
    <x v="10"/>
  </r>
  <r>
    <x v="10"/>
    <x v="2"/>
    <x v="2"/>
    <x v="6"/>
    <s v="Hewlett Packard C8766W Cartucho Clr (95)"/>
    <n v="72"/>
    <n v="3"/>
    <n v="24"/>
    <x v="10"/>
  </r>
  <r>
    <x v="10"/>
    <x v="2"/>
    <x v="2"/>
    <x v="6"/>
    <s v="Hewlett Packard C8767W Cartucho Bk (96)"/>
    <n v="206.6"/>
    <n v="7"/>
    <n v="29.514285714285716"/>
    <x v="10"/>
  </r>
  <r>
    <x v="10"/>
    <x v="2"/>
    <x v="2"/>
    <x v="6"/>
    <s v="Hewlett Packard C9351A Cartucho Bk (21)"/>
    <n v="614.55999999999995"/>
    <n v="46"/>
    <n v="13.36"/>
    <x v="10"/>
  </r>
  <r>
    <x v="10"/>
    <x v="2"/>
    <x v="2"/>
    <x v="6"/>
    <s v="Hewlett Packard C9352A Cartucho Clr (22)"/>
    <n v="501.18"/>
    <n v="30"/>
    <n v="16.706"/>
    <x v="10"/>
  </r>
  <r>
    <x v="10"/>
    <x v="2"/>
    <x v="2"/>
    <x v="6"/>
    <s v="Hewlett Packard C9364W Cartucho (98)"/>
    <n v="20.82"/>
    <n v="1"/>
    <n v="20.82"/>
    <x v="10"/>
  </r>
  <r>
    <x v="10"/>
    <x v="2"/>
    <x v="2"/>
    <x v="6"/>
    <s v="Hewlett Packard CB335WN Cartucho (74)"/>
    <n v="311.08"/>
    <n v="22"/>
    <n v="14.14"/>
    <x v="10"/>
  </r>
  <r>
    <x v="10"/>
    <x v="2"/>
    <x v="2"/>
    <x v="6"/>
    <s v="Hewlett Packard CB337WN cartucho (75)"/>
    <n v="105.48"/>
    <n v="6"/>
    <n v="17.579999999999998"/>
    <x v="10"/>
  </r>
  <r>
    <x v="10"/>
    <x v="2"/>
    <x v="2"/>
    <x v="6"/>
    <s v="Hewlett Packard CC640W Black (60)"/>
    <n v="40.14"/>
    <n v="3"/>
    <n v="13.38"/>
    <x v="10"/>
  </r>
  <r>
    <x v="10"/>
    <x v="2"/>
    <x v="2"/>
    <x v="6"/>
    <s v="Hewlett Packard CC643W Color (60)"/>
    <n v="34.159999999999997"/>
    <n v="2"/>
    <n v="17.079999999999998"/>
    <x v="10"/>
  </r>
  <r>
    <x v="10"/>
    <x v="2"/>
    <x v="2"/>
    <x v="2"/>
    <s v="Lexmark 10N1116 Cartucho (16)"/>
    <n v="345.72"/>
    <n v="12"/>
    <n v="28.81"/>
    <x v="10"/>
  </r>
  <r>
    <x v="10"/>
    <x v="2"/>
    <x v="2"/>
    <x v="2"/>
    <s v="Lexmark 10N1117 Cartucho (17)"/>
    <n v="245.46"/>
    <n v="14"/>
    <n v="17.532857142857143"/>
    <x v="10"/>
  </r>
  <r>
    <x v="10"/>
    <x v="2"/>
    <x v="2"/>
    <x v="2"/>
    <s v="Lexmark 10N1126 Cartucho (26)"/>
    <n v="57.62"/>
    <n v="2"/>
    <n v="28.81"/>
    <x v="10"/>
  </r>
  <r>
    <x v="10"/>
    <x v="2"/>
    <x v="2"/>
    <x v="2"/>
    <s v="Lexmark 10N1127 Cartucho (27)"/>
    <n v="39.58"/>
    <n v="2"/>
    <n v="19.79"/>
    <x v="10"/>
  </r>
  <r>
    <x v="10"/>
    <x v="2"/>
    <x v="2"/>
    <x v="2"/>
    <s v="Lexmark 18C0032 Cartucho (32)"/>
    <n v="1051.2"/>
    <n v="48"/>
    <n v="21.9"/>
    <x v="10"/>
  </r>
  <r>
    <x v="10"/>
    <x v="2"/>
    <x v="2"/>
    <x v="2"/>
    <s v="Lexmark 18C0033 Cartucho (33)"/>
    <n v="133.62"/>
    <n v="6"/>
    <n v="22.27"/>
    <x v="10"/>
  </r>
  <r>
    <x v="10"/>
    <x v="2"/>
    <x v="2"/>
    <x v="2"/>
    <s v="Lexmark 18C0034 Cartucho (34)"/>
    <n v="99.08"/>
    <n v="4"/>
    <n v="24.77"/>
    <x v="10"/>
  </r>
  <r>
    <x v="10"/>
    <x v="2"/>
    <x v="2"/>
    <x v="2"/>
    <s v="Lexmark 18C1428 Cartucho (28)"/>
    <n v="133.6"/>
    <n v="8"/>
    <n v="16.7"/>
    <x v="10"/>
  </r>
  <r>
    <x v="10"/>
    <x v="2"/>
    <x v="2"/>
    <x v="2"/>
    <s v="Lexmark 18C1429 Cartucho (29)"/>
    <n v="52.74"/>
    <n v="3"/>
    <n v="17.579999999999998"/>
    <x v="10"/>
  </r>
  <r>
    <x v="10"/>
    <x v="2"/>
    <x v="2"/>
    <x v="2"/>
    <s v="Lexmark 18C2090 Cartucho (14)"/>
    <n v="73.88"/>
    <n v="4"/>
    <n v="18.47"/>
    <x v="10"/>
  </r>
  <r>
    <x v="10"/>
    <x v="2"/>
    <x v="2"/>
    <x v="2"/>
    <s v="Lexmark 18C2110 Cartucho (15)"/>
    <n v="60.99"/>
    <n v="3"/>
    <n v="20.329999999999998"/>
    <x v="10"/>
  </r>
  <r>
    <x v="10"/>
    <x v="2"/>
    <x v="3"/>
    <x v="6"/>
    <s v="Hewlett Packard 92298A Tóner"/>
    <n v="117"/>
    <n v="1"/>
    <n v="117"/>
    <x v="10"/>
  </r>
  <r>
    <x v="10"/>
    <x v="2"/>
    <x v="3"/>
    <x v="6"/>
    <s v="Hewlett Packard CB435A Tóner (35A)"/>
    <n v="237.76"/>
    <n v="4"/>
    <n v="59.44"/>
    <x v="10"/>
  </r>
  <r>
    <x v="10"/>
    <x v="2"/>
    <x v="3"/>
    <x v="6"/>
    <s v="Hewlett Packard CB436A Tóner"/>
    <n v="274.91000000000003"/>
    <n v="4"/>
    <n v="68.727500000000006"/>
    <x v="10"/>
  </r>
  <r>
    <x v="10"/>
    <x v="2"/>
    <x v="3"/>
    <x v="6"/>
    <s v="Hewlett Packard Q2612AD (Twin Pack)"/>
    <n v="730.77"/>
    <n v="6"/>
    <n v="121.795"/>
    <x v="10"/>
  </r>
  <r>
    <x v="10"/>
    <x v="2"/>
    <x v="3"/>
    <x v="6"/>
    <s v="Hewlett Packard Q5949A Tòner (49A)"/>
    <n v="71.8"/>
    <n v="1"/>
    <n v="71.8"/>
    <x v="10"/>
  </r>
  <r>
    <x v="10"/>
    <x v="2"/>
    <x v="3"/>
    <x v="6"/>
    <s v="Hewlett Packard Q6000A Negro Tóner"/>
    <n v="76.8"/>
    <n v="1"/>
    <n v="76.8"/>
    <x v="10"/>
  </r>
  <r>
    <x v="10"/>
    <x v="2"/>
    <x v="3"/>
    <x v="6"/>
    <s v="Hewlett Packard Q6001A Cyan Tóner"/>
    <n v="82.63"/>
    <n v="1"/>
    <n v="82.63"/>
    <x v="10"/>
  </r>
  <r>
    <x v="10"/>
    <x v="2"/>
    <x v="3"/>
    <x v="6"/>
    <s v="Hewlett Packard Q6002A Yellow Tóner"/>
    <n v="82.63"/>
    <n v="1"/>
    <n v="82.63"/>
    <x v="10"/>
  </r>
  <r>
    <x v="10"/>
    <x v="2"/>
    <x v="3"/>
    <x v="6"/>
    <s v="Hewlett Packard Q6003A Magenta Tóner"/>
    <n v="82.63"/>
    <n v="1"/>
    <n v="82.63"/>
    <x v="10"/>
  </r>
  <r>
    <x v="10"/>
    <x v="2"/>
    <x v="3"/>
    <x v="6"/>
    <s v="Hewlett Packard Q7553A Tóner"/>
    <n v="77.77"/>
    <n v="1"/>
    <n v="77.77"/>
    <x v="10"/>
  </r>
  <r>
    <x v="10"/>
    <x v="2"/>
    <x v="3"/>
    <x v="2"/>
    <s v="Lexmark 12018SL Tóner"/>
    <n v="362.5"/>
    <n v="5"/>
    <n v="72.5"/>
    <x v="10"/>
  </r>
  <r>
    <x v="10"/>
    <x v="2"/>
    <x v="3"/>
    <x v="4"/>
    <s v="Samsung ML1610 Tóner"/>
    <n v="240.28"/>
    <n v="4"/>
    <n v="60.07"/>
    <x v="10"/>
  </r>
  <r>
    <x v="10"/>
    <x v="2"/>
    <x v="3"/>
    <x v="4"/>
    <s v="Samsung SCX4521 Tóner"/>
    <n v="139.12"/>
    <n v="2"/>
    <n v="69.56"/>
    <x v="10"/>
  </r>
  <r>
    <x v="10"/>
    <x v="2"/>
    <x v="3"/>
    <x v="16"/>
    <s v="Xerox Laser 106R01047"/>
    <n v="80"/>
    <n v="1"/>
    <n v="80"/>
    <x v="10"/>
  </r>
  <r>
    <x v="10"/>
    <x v="3"/>
    <x v="4"/>
    <x v="7"/>
    <s v="Dispensador de Jabón en Spray (81070)"/>
    <n v="160"/>
    <n v="8"/>
    <n v="20"/>
    <x v="10"/>
  </r>
  <r>
    <x v="10"/>
    <x v="3"/>
    <x v="4"/>
    <x v="7"/>
    <s v="Dispensador Limpiòn Industrial de pared"/>
    <n v="72"/>
    <n v="4"/>
    <n v="18"/>
    <x v="10"/>
  </r>
  <r>
    <x v="10"/>
    <x v="3"/>
    <x v="5"/>
    <x v="7"/>
    <s v="Dispensador de jabon espuma"/>
    <n v="180"/>
    <n v="9"/>
    <n v="20"/>
    <x v="10"/>
  </r>
  <r>
    <x v="10"/>
    <x v="3"/>
    <x v="5"/>
    <x v="7"/>
    <s v="Dispensador PH Jumbo Tork (83410)"/>
    <n v="300"/>
    <n v="15"/>
    <n v="20"/>
    <x v="10"/>
  </r>
  <r>
    <x v="10"/>
    <x v="3"/>
    <x v="5"/>
    <x v="7"/>
    <s v="Dispensador Tork Toalla de manos en &quot;Z&quot;"/>
    <n v="140"/>
    <n v="7"/>
    <n v="20"/>
    <x v="10"/>
  </r>
  <r>
    <x v="10"/>
    <x v="3"/>
    <x v="6"/>
    <x v="7"/>
    <s v="Jabón antibacterial  familia 800cc."/>
    <n v="60"/>
    <n v="6"/>
    <n v="10"/>
    <x v="10"/>
  </r>
  <r>
    <x v="10"/>
    <x v="3"/>
    <x v="6"/>
    <x v="7"/>
    <s v="Jabon espuma X850 ML"/>
    <n v="57.42"/>
    <n v="9"/>
    <n v="6.38"/>
    <x v="10"/>
  </r>
  <r>
    <x v="10"/>
    <x v="3"/>
    <x v="6"/>
    <x v="7"/>
    <s v="Jabón Familia Spray 800ml. (80080)"/>
    <n v="138"/>
    <n v="23"/>
    <n v="6"/>
    <x v="10"/>
  </r>
  <r>
    <x v="10"/>
    <x v="3"/>
    <x v="6"/>
    <x v="5"/>
    <s v="Jabón líquido (Galón)"/>
    <n v="14"/>
    <n v="3"/>
    <n v="4.666666666666667"/>
    <x v="10"/>
  </r>
  <r>
    <x v="10"/>
    <x v="3"/>
    <x v="7"/>
    <x v="7"/>
    <s v="Jumbo Económico blanco, Una hoja, 400mts. (4)"/>
    <n v="34.200000000000003"/>
    <n v="3"/>
    <n v="11.4"/>
    <x v="10"/>
  </r>
  <r>
    <x v="10"/>
    <x v="3"/>
    <x v="7"/>
    <x v="7"/>
    <s v="Jumbo Fino Blanco, doble hoja. 250mts. (7115)"/>
    <n v="2438.91"/>
    <n v="256"/>
    <n v="9.5269921874999994"/>
    <x v="10"/>
  </r>
  <r>
    <x v="10"/>
    <x v="3"/>
    <x v="7"/>
    <x v="7"/>
    <s v="Regular blanco, doble hoja (70260)"/>
    <n v="34.56"/>
    <n v="4"/>
    <n v="8.64"/>
    <x v="10"/>
  </r>
  <r>
    <x v="10"/>
    <x v="3"/>
    <x v="13"/>
    <x v="7"/>
    <s v="Pañuelo Facial Peq., 36 cajas x 75 unid. (7510)"/>
    <n v="171"/>
    <n v="5"/>
    <n v="34.200000000000003"/>
    <x v="10"/>
  </r>
  <r>
    <x v="10"/>
    <x v="3"/>
    <x v="8"/>
    <x v="7"/>
    <s v="Fino blanco, doble hoja (70242)"/>
    <n v="182.8"/>
    <n v="16"/>
    <n v="11.425000000000001"/>
    <x v="10"/>
  </r>
  <r>
    <x v="10"/>
    <x v="3"/>
    <x v="8"/>
    <x v="7"/>
    <s v="Multihojas blanco paquete de 250 unidades"/>
    <n v="11.2"/>
    <n v="16"/>
    <n v="0.7"/>
    <x v="10"/>
  </r>
  <r>
    <x v="10"/>
    <x v="3"/>
    <x v="8"/>
    <x v="7"/>
    <s v="Multihojas blanco, 30paq. x 250u. (76150)"/>
    <n v="39.9"/>
    <n v="2"/>
    <n v="19.95"/>
    <x v="10"/>
  </r>
  <r>
    <x v="10"/>
    <x v="3"/>
    <x v="8"/>
    <x v="7"/>
    <s v="PH Familia, doble hoja, blanco 25mts."/>
    <n v="3.6"/>
    <n v="12"/>
    <n v="0.3"/>
    <x v="10"/>
  </r>
  <r>
    <x v="10"/>
    <x v="3"/>
    <x v="9"/>
    <x v="7"/>
    <s v="Servilleta Pequeña 45pqt.x100und. (72301)"/>
    <n v="979.2"/>
    <n v="54"/>
    <n v="18.133333333333333"/>
    <x v="10"/>
  </r>
  <r>
    <x v="10"/>
    <x v="3"/>
    <x v="9"/>
    <x v="7"/>
    <s v="Servilleta Pequeña Paq. x 100 unid."/>
    <n v="23.16"/>
    <n v="58"/>
    <n v="0.39931034482758621"/>
    <x v="10"/>
  </r>
  <r>
    <x v="10"/>
    <x v="3"/>
    <x v="10"/>
    <x v="7"/>
    <s v="Toalla &quot;Z&quot; blanca, doble hoja paq. x 150 toallas"/>
    <n v="109.36"/>
    <n v="44"/>
    <n v="2.4854545454545454"/>
    <x v="10"/>
  </r>
  <r>
    <x v="10"/>
    <x v="3"/>
    <x v="10"/>
    <x v="7"/>
    <s v="Toalla &quot;Z&quot; Ecol. 24 paq. x 150 toallas (7354)"/>
    <n v="144"/>
    <n v="3"/>
    <n v="48"/>
    <x v="10"/>
  </r>
  <r>
    <x v="10"/>
    <x v="3"/>
    <x v="10"/>
    <x v="7"/>
    <s v="Toalla de mano en rollo (73601)"/>
    <n v="315.2"/>
    <n v="15"/>
    <n v="21.013333333333332"/>
    <x v="10"/>
  </r>
  <r>
    <x v="10"/>
    <x v="3"/>
    <x v="10"/>
    <x v="7"/>
    <s v="Toalla de mano en rollo con core (73648) (6unid. x 180mts.)"/>
    <n v="936.28"/>
    <n v="24"/>
    <n v="39.011666666666663"/>
    <x v="10"/>
  </r>
  <r>
    <x v="10"/>
    <x v="3"/>
    <x v="10"/>
    <x v="7"/>
    <s v="Toalla de manos &quot;V&quot; 24 paq. x 150u. (73300)"/>
    <n v="885.77"/>
    <n v="20"/>
    <n v="44.288499999999999"/>
    <x v="10"/>
  </r>
  <r>
    <x v="10"/>
    <x v="3"/>
    <x v="10"/>
    <x v="7"/>
    <s v="Toalla en &quot;Z&quot; ecol. paquete 150 toallas (unidad)"/>
    <n v="20"/>
    <n v="10"/>
    <n v="2"/>
    <x v="10"/>
  </r>
  <r>
    <x v="10"/>
    <x v="3"/>
    <x v="10"/>
    <x v="7"/>
    <s v="Toalla manos Z blanca, 24paq. x 150u."/>
    <n v="998.4"/>
    <n v="17"/>
    <n v="58.72941176470588"/>
    <x v="10"/>
  </r>
  <r>
    <x v="10"/>
    <x v="3"/>
    <x v="11"/>
    <x v="7"/>
    <s v="Limpión Industrial 600mts. (7400)"/>
    <n v="367.65"/>
    <n v="30"/>
    <n v="12.255000000000001"/>
    <x v="10"/>
  </r>
  <r>
    <x v="10"/>
    <x v="3"/>
    <x v="11"/>
    <x v="7"/>
    <s v="Rollo Multiuso x 3 (73460)"/>
    <n v="22"/>
    <n v="1"/>
    <n v="22"/>
    <x v="10"/>
  </r>
  <r>
    <x v="10"/>
    <x v="3"/>
    <x v="1"/>
    <x v="5"/>
    <s v="ambientador kimcare citrus"/>
    <n v="18"/>
    <n v="1"/>
    <n v="18"/>
    <x v="10"/>
  </r>
  <r>
    <x v="10"/>
    <x v="3"/>
    <x v="1"/>
    <x v="5"/>
    <s v="Ambientador Kimcare Ocean 40ml"/>
    <n v="56"/>
    <n v="3"/>
    <n v="18.666666666666668"/>
    <x v="10"/>
  </r>
  <r>
    <x v="10"/>
    <x v="3"/>
    <x v="1"/>
    <x v="5"/>
    <s v="Carga Aerosol Anti-Tabaco"/>
    <n v="7.2"/>
    <n v="1"/>
    <n v="7.2"/>
    <x v="10"/>
  </r>
  <r>
    <x v="10"/>
    <x v="3"/>
    <x v="1"/>
    <x v="5"/>
    <s v="Carga Aerosol Floral HInecan"/>
    <n v="7.2"/>
    <n v="1"/>
    <n v="7.2"/>
    <x v="10"/>
  </r>
  <r>
    <x v="10"/>
    <x v="3"/>
    <x v="1"/>
    <x v="5"/>
    <s v="Carga Aerosol manzana verde Hinecan"/>
    <n v="14.4"/>
    <n v="2"/>
    <n v="7.2"/>
    <x v="10"/>
  </r>
  <r>
    <x v="10"/>
    <x v="3"/>
    <x v="1"/>
    <x v="5"/>
    <s v="Cloro líquido (Galón)"/>
    <n v="20.5"/>
    <n v="10"/>
    <n v="2.0499999999999998"/>
    <x v="10"/>
  </r>
  <r>
    <x v="10"/>
    <x v="3"/>
    <x v="1"/>
    <x v="5"/>
    <s v="Desinfectante (Galón)"/>
    <n v="38.979999999999997"/>
    <n v="12"/>
    <n v="3.2483333333333335"/>
    <x v="10"/>
  </r>
  <r>
    <x v="10"/>
    <x v="3"/>
    <x v="1"/>
    <x v="5"/>
    <s v="Detergente 1 K."/>
    <n v="11.75"/>
    <n v="5"/>
    <n v="2.35"/>
    <x v="10"/>
  </r>
  <r>
    <x v="10"/>
    <x v="3"/>
    <x v="1"/>
    <x v="5"/>
    <s v="DISPENSADOR AEROSOL AUTOMATICO"/>
    <n v="190"/>
    <n v="4"/>
    <n v="47.5"/>
    <x v="10"/>
  </r>
  <r>
    <x v="10"/>
    <x v="3"/>
    <x v="1"/>
    <x v="5"/>
    <s v="Dispensador Ambientador Kimcare"/>
    <n v="44"/>
    <n v="4"/>
    <n v="11"/>
    <x v="10"/>
  </r>
  <r>
    <x v="10"/>
    <x v="3"/>
    <x v="1"/>
    <x v="5"/>
    <s v="Fundas Blancas para basura 18 x 18"/>
    <n v="2.5"/>
    <n v="5"/>
    <n v="0.5"/>
    <x v="10"/>
  </r>
  <r>
    <x v="10"/>
    <x v="3"/>
    <x v="1"/>
    <x v="5"/>
    <s v="Lava vajillas Galon"/>
    <n v="4.5"/>
    <n v="1"/>
    <n v="4.5"/>
    <x v="10"/>
  </r>
  <r>
    <x v="10"/>
    <x v="3"/>
    <x v="1"/>
    <x v="5"/>
    <s v="Pato tanque"/>
    <n v="5"/>
    <n v="2"/>
    <n v="2.5"/>
    <x v="10"/>
  </r>
  <r>
    <x v="10"/>
    <x v="3"/>
    <x v="1"/>
    <x v="5"/>
    <s v="Suavizante de ropa"/>
    <n v="10.5"/>
    <n v="3"/>
    <n v="3.5"/>
    <x v="10"/>
  </r>
  <r>
    <x v="10"/>
    <x v="3"/>
    <x v="1"/>
    <x v="5"/>
    <s v="Tacho de basura"/>
    <n v="28.8"/>
    <n v="9"/>
    <n v="3.2"/>
    <x v="10"/>
  </r>
  <r>
    <x v="10"/>
    <x v="4"/>
    <x v="1"/>
    <x v="8"/>
    <s v="Pen Drive  2GB Kingston"/>
    <n v="1555.82"/>
    <n v="167"/>
    <n v="9.3162874251497012"/>
    <x v="10"/>
  </r>
  <r>
    <x v="10"/>
    <x v="4"/>
    <x v="1"/>
    <x v="5"/>
    <s v="CD-R Imation 52 X Cono 50 unid."/>
    <n v="19"/>
    <n v="2"/>
    <n v="9.5"/>
    <x v="10"/>
  </r>
  <r>
    <x v="10"/>
    <x v="4"/>
    <x v="1"/>
    <x v="5"/>
    <s v="CD-R Imation 52X Cono 100 unidades"/>
    <n v="20"/>
    <n v="1"/>
    <n v="20"/>
    <x v="10"/>
  </r>
  <r>
    <x v="10"/>
    <x v="4"/>
    <x v="1"/>
    <x v="5"/>
    <s v="CD-R Imation 52X Cono 25 unid."/>
    <n v="15"/>
    <n v="3"/>
    <n v="5"/>
    <x v="10"/>
  </r>
  <r>
    <x v="10"/>
    <x v="4"/>
    <x v="1"/>
    <x v="5"/>
    <s v="CD-R Imation 52X Cono 50 unid. Printable"/>
    <n v="96"/>
    <n v="8"/>
    <n v="12"/>
    <x v="10"/>
  </r>
  <r>
    <x v="10"/>
    <x v="4"/>
    <x v="1"/>
    <x v="5"/>
    <s v="CD-R Imation 52X Slim"/>
    <n v="27"/>
    <n v="60"/>
    <n v="0.45"/>
    <x v="10"/>
  </r>
  <r>
    <x v="10"/>
    <x v="4"/>
    <x v="1"/>
    <x v="5"/>
    <s v="CD-RW Imation 4X Cono 25 unid."/>
    <n v="27.75"/>
    <n v="3"/>
    <n v="9.25"/>
    <x v="10"/>
  </r>
  <r>
    <x v="10"/>
    <x v="4"/>
    <x v="1"/>
    <x v="5"/>
    <s v="CD-RW Imation 4X Paq. x 10 unid."/>
    <n v="60"/>
    <n v="10"/>
    <n v="6"/>
    <x v="10"/>
  </r>
  <r>
    <x v="10"/>
    <x v="4"/>
    <x v="1"/>
    <x v="5"/>
    <s v="DVD-R Imation 16X Cono 50 unid."/>
    <n v="14.25"/>
    <n v="1"/>
    <n v="14.25"/>
    <x v="10"/>
  </r>
  <r>
    <x v="10"/>
    <x v="4"/>
    <x v="1"/>
    <x v="5"/>
    <s v="Memoria DDR400 1 gb kingston"/>
    <n v="96"/>
    <n v="2"/>
    <n v="48"/>
    <x v="10"/>
  </r>
  <r>
    <x v="11"/>
    <x v="0"/>
    <x v="1"/>
    <x v="13"/>
    <s v="MONITOR LG 17&quot; w17425"/>
    <n v="125"/>
    <n v="1"/>
    <n v="125"/>
    <x v="11"/>
  </r>
  <r>
    <x v="11"/>
    <x v="1"/>
    <x v="1"/>
    <x v="5"/>
    <s v="Maletin HP Nylon"/>
    <n v="74"/>
    <n v="2"/>
    <n v="37"/>
    <x v="11"/>
  </r>
  <r>
    <x v="11"/>
    <x v="1"/>
    <x v="1"/>
    <x v="5"/>
    <s v="PARLANTES LG DE CARRO"/>
    <n v="28"/>
    <n v="1"/>
    <n v="28"/>
    <x v="11"/>
  </r>
  <r>
    <x v="11"/>
    <x v="2"/>
    <x v="2"/>
    <x v="0"/>
    <s v="Canon CLI-8 CYAN Cartucho"/>
    <n v="30"/>
    <n v="2"/>
    <n v="15"/>
    <x v="11"/>
  </r>
  <r>
    <x v="11"/>
    <x v="2"/>
    <x v="2"/>
    <x v="0"/>
    <s v="Canon CLI-8 Magenta Cartucho"/>
    <n v="30"/>
    <n v="2"/>
    <n v="15"/>
    <x v="11"/>
  </r>
  <r>
    <x v="11"/>
    <x v="2"/>
    <x v="2"/>
    <x v="0"/>
    <s v="Canon PG40 Cartucho (black)"/>
    <n v="35.24"/>
    <n v="2"/>
    <n v="17.62"/>
    <x v="11"/>
  </r>
  <r>
    <x v="11"/>
    <x v="2"/>
    <x v="2"/>
    <x v="0"/>
    <s v="Canon PGI-5BK Cartucho"/>
    <n v="34"/>
    <n v="2"/>
    <n v="17"/>
    <x v="11"/>
  </r>
  <r>
    <x v="11"/>
    <x v="2"/>
    <x v="2"/>
    <x v="6"/>
    <s v="Hewlett Packard C6615D Cartucho Bk (15)"/>
    <n v="121.52"/>
    <n v="4"/>
    <n v="30.38"/>
    <x v="11"/>
  </r>
  <r>
    <x v="11"/>
    <x v="2"/>
    <x v="2"/>
    <x v="6"/>
    <s v="Hewlett Packard C6625A Cartucho Clr (17)"/>
    <n v="92.94"/>
    <n v="3"/>
    <n v="30.98"/>
    <x v="11"/>
  </r>
  <r>
    <x v="11"/>
    <x v="2"/>
    <x v="2"/>
    <x v="6"/>
    <s v="Hewlett Packard C6656A Cartucho Bk (56)"/>
    <n v="41.36"/>
    <n v="2"/>
    <n v="20.68"/>
    <x v="11"/>
  </r>
  <r>
    <x v="11"/>
    <x v="2"/>
    <x v="2"/>
    <x v="6"/>
    <s v="Hewlett Packard C8728A Cartucho Clr (28)"/>
    <n v="21.93"/>
    <n v="1"/>
    <n v="21.93"/>
    <x v="11"/>
  </r>
  <r>
    <x v="11"/>
    <x v="2"/>
    <x v="2"/>
    <x v="6"/>
    <s v="Hewlett Packard C8767W Cartucho Bk (96)"/>
    <n v="177.6"/>
    <n v="6"/>
    <n v="29.6"/>
    <x v="11"/>
  </r>
  <r>
    <x v="11"/>
    <x v="2"/>
    <x v="2"/>
    <x v="6"/>
    <s v="Hewlett Packard C9351A Cartucho Bk (21)"/>
    <n v="988.64"/>
    <n v="74"/>
    <n v="13.36"/>
    <x v="11"/>
  </r>
  <r>
    <x v="11"/>
    <x v="2"/>
    <x v="2"/>
    <x v="6"/>
    <s v="Hewlett Packard C9352A Cartucho Clr (22)"/>
    <n v="518.99"/>
    <n v="31"/>
    <n v="16.741612903225807"/>
    <x v="11"/>
  </r>
  <r>
    <x v="11"/>
    <x v="2"/>
    <x v="2"/>
    <x v="6"/>
    <s v="Hewlett Packard C9361W Cartucho Clr (93)"/>
    <n v="304.05"/>
    <n v="15"/>
    <n v="20.27"/>
    <x v="11"/>
  </r>
  <r>
    <x v="11"/>
    <x v="2"/>
    <x v="2"/>
    <x v="6"/>
    <s v="Hewlett Packard C9362W Cartucho Bk (92)"/>
    <n v="168.96"/>
    <n v="12"/>
    <n v="14.08"/>
    <x v="11"/>
  </r>
  <r>
    <x v="11"/>
    <x v="2"/>
    <x v="2"/>
    <x v="6"/>
    <s v="Hewlett Packard C9363W Cartucho (97)"/>
    <n v="140.24"/>
    <n v="4"/>
    <n v="35.06"/>
    <x v="11"/>
  </r>
  <r>
    <x v="11"/>
    <x v="2"/>
    <x v="2"/>
    <x v="6"/>
    <s v="Hewlett Packard CB335WN Cartucho (74)"/>
    <n v="70.05"/>
    <n v="5"/>
    <n v="14.01"/>
    <x v="11"/>
  </r>
  <r>
    <x v="11"/>
    <x v="2"/>
    <x v="2"/>
    <x v="6"/>
    <s v="Hewlett Packard CB337WN cartucho (75)"/>
    <n v="318.54000000000002"/>
    <n v="18"/>
    <n v="17.696666666666665"/>
    <x v="11"/>
  </r>
  <r>
    <x v="11"/>
    <x v="2"/>
    <x v="2"/>
    <x v="2"/>
    <s v="Lexmark 10N1116 Cartucho (16)"/>
    <n v="959.4"/>
    <n v="36"/>
    <n v="26.65"/>
    <x v="11"/>
  </r>
  <r>
    <x v="11"/>
    <x v="2"/>
    <x v="2"/>
    <x v="2"/>
    <s v="Lexmark 10N1117 Cartucho (17)"/>
    <n v="601.6"/>
    <n v="34"/>
    <n v="17.694117647058825"/>
    <x v="11"/>
  </r>
  <r>
    <x v="11"/>
    <x v="2"/>
    <x v="2"/>
    <x v="2"/>
    <s v="Lexmark 10N1126 Cartucho (26)"/>
    <n v="691.44"/>
    <n v="24"/>
    <n v="28.81"/>
    <x v="11"/>
  </r>
  <r>
    <x v="11"/>
    <x v="2"/>
    <x v="2"/>
    <x v="2"/>
    <s v="Lexmark 10N1127 Cartucho (27)"/>
    <n v="149.97999999999999"/>
    <n v="8"/>
    <n v="18.747499999999999"/>
    <x v="11"/>
  </r>
  <r>
    <x v="11"/>
    <x v="2"/>
    <x v="2"/>
    <x v="2"/>
    <s v="Lexmark 18C0033 Cartucho (33)"/>
    <n v="21"/>
    <n v="1"/>
    <n v="21"/>
    <x v="11"/>
  </r>
  <r>
    <x v="11"/>
    <x v="2"/>
    <x v="2"/>
    <x v="2"/>
    <s v="Lexmark 18C1428 Cartucho (28)"/>
    <n v="267.2"/>
    <n v="16"/>
    <n v="16.7"/>
    <x v="11"/>
  </r>
  <r>
    <x v="11"/>
    <x v="2"/>
    <x v="2"/>
    <x v="2"/>
    <s v="Lexmark 18C2090 Cartucho (14)"/>
    <n v="247.01"/>
    <n v="13"/>
    <n v="19.00076923076923"/>
    <x v="11"/>
  </r>
  <r>
    <x v="11"/>
    <x v="2"/>
    <x v="2"/>
    <x v="2"/>
    <s v="Lexmark 18C2110 Cartucho (15)"/>
    <n v="260.33"/>
    <n v="13"/>
    <n v="20.025384615384617"/>
    <x v="11"/>
  </r>
  <r>
    <x v="11"/>
    <x v="2"/>
    <x v="3"/>
    <x v="6"/>
    <s v="Hewlett Packard CB435A Tóner (35A)"/>
    <n v="245.96"/>
    <n v="4"/>
    <n v="61.49"/>
    <x v="11"/>
  </r>
  <r>
    <x v="11"/>
    <x v="2"/>
    <x v="3"/>
    <x v="6"/>
    <s v="Hewlett Packard Q2612AD (Twin Pack)"/>
    <n v="602.78"/>
    <n v="5"/>
    <n v="120.556"/>
    <x v="11"/>
  </r>
  <r>
    <x v="11"/>
    <x v="2"/>
    <x v="3"/>
    <x v="6"/>
    <s v="Hewlett Packard Q5949A Tòner (49A)"/>
    <n v="274.8"/>
    <n v="4"/>
    <n v="68.7"/>
    <x v="11"/>
  </r>
  <r>
    <x v="11"/>
    <x v="2"/>
    <x v="3"/>
    <x v="6"/>
    <s v="Hewlett Packard Q6000A Negro Tóner"/>
    <n v="593.91999999999996"/>
    <n v="8"/>
    <n v="74.239999999999995"/>
    <x v="11"/>
  </r>
  <r>
    <x v="11"/>
    <x v="2"/>
    <x v="3"/>
    <x v="6"/>
    <s v="Hewlett Packard Q6001A Cyan Tóner"/>
    <n v="479.28"/>
    <n v="6"/>
    <n v="79.88"/>
    <x v="11"/>
  </r>
  <r>
    <x v="11"/>
    <x v="2"/>
    <x v="3"/>
    <x v="6"/>
    <s v="Hewlett Packard Q6002A Yellow Tóner"/>
    <n v="79.88"/>
    <n v="1"/>
    <n v="79.88"/>
    <x v="11"/>
  </r>
  <r>
    <x v="11"/>
    <x v="2"/>
    <x v="3"/>
    <x v="6"/>
    <s v="Hewlett Packard Q6003A Magenta Tóner"/>
    <n v="399.4"/>
    <n v="5"/>
    <n v="79.88"/>
    <x v="11"/>
  </r>
  <r>
    <x v="11"/>
    <x v="2"/>
    <x v="3"/>
    <x v="6"/>
    <s v="Hewlett Packard Q6470A Tóner (Negro)"/>
    <n v="254.6"/>
    <n v="2"/>
    <n v="127.3"/>
    <x v="11"/>
  </r>
  <r>
    <x v="11"/>
    <x v="2"/>
    <x v="3"/>
    <x v="6"/>
    <s v="Hewlett Packard Q7553A Tóner"/>
    <n v="1163.8499999999999"/>
    <n v="15"/>
    <n v="77.59"/>
    <x v="11"/>
  </r>
  <r>
    <x v="11"/>
    <x v="2"/>
    <x v="3"/>
    <x v="2"/>
    <s v="Lexmark 12018SL Tóner"/>
    <n v="936.5"/>
    <n v="10"/>
    <n v="93.65"/>
    <x v="11"/>
  </r>
  <r>
    <x v="11"/>
    <x v="2"/>
    <x v="3"/>
    <x v="2"/>
    <s v="Lexmark 24018SL Tòner"/>
    <n v="950"/>
    <n v="10"/>
    <n v="95"/>
    <x v="11"/>
  </r>
  <r>
    <x v="11"/>
    <x v="2"/>
    <x v="3"/>
    <x v="2"/>
    <s v="Lexmark 64018HL Tóner"/>
    <n v="670.26"/>
    <n v="2"/>
    <n v="335.13"/>
    <x v="11"/>
  </r>
  <r>
    <x v="11"/>
    <x v="2"/>
    <x v="3"/>
    <x v="2"/>
    <s v="Lexmark E250A11L Tóner"/>
    <n v="1190"/>
    <n v="10"/>
    <n v="119"/>
    <x v="11"/>
  </r>
  <r>
    <x v="11"/>
    <x v="2"/>
    <x v="3"/>
    <x v="16"/>
    <s v="TONER XEROX 013R00606"/>
    <n v="110"/>
    <n v="1"/>
    <n v="110"/>
    <x v="11"/>
  </r>
  <r>
    <x v="11"/>
    <x v="2"/>
    <x v="3"/>
    <x v="16"/>
    <s v="TONER XEROX 106R0137"/>
    <n v="174"/>
    <n v="2"/>
    <n v="87"/>
    <x v="11"/>
  </r>
  <r>
    <x v="11"/>
    <x v="2"/>
    <x v="3"/>
    <x v="16"/>
    <s v="Xerox 106R1047 Tòner"/>
    <n v="80"/>
    <n v="1"/>
    <n v="80"/>
    <x v="11"/>
  </r>
  <r>
    <x v="11"/>
    <x v="2"/>
    <x v="3"/>
    <x v="16"/>
    <s v="XEROX CILINDRO 113R00671"/>
    <n v="90"/>
    <n v="1"/>
    <n v="90"/>
    <x v="11"/>
  </r>
  <r>
    <x v="11"/>
    <x v="3"/>
    <x v="4"/>
    <x v="7"/>
    <s v="Dispensador de Jabón en Spray (81070)"/>
    <n v="20"/>
    <n v="1"/>
    <n v="20"/>
    <x v="11"/>
  </r>
  <r>
    <x v="11"/>
    <x v="3"/>
    <x v="5"/>
    <x v="7"/>
    <s v="Dispensador PH Jumbo Tork (83410)"/>
    <n v="20"/>
    <n v="1"/>
    <n v="20"/>
    <x v="11"/>
  </r>
  <r>
    <x v="11"/>
    <x v="3"/>
    <x v="5"/>
    <x v="7"/>
    <s v="Dispensador Tork Toalla de manos en &quot;Z&quot;"/>
    <n v="20"/>
    <n v="1"/>
    <n v="20"/>
    <x v="11"/>
  </r>
  <r>
    <x v="11"/>
    <x v="3"/>
    <x v="6"/>
    <x v="7"/>
    <s v="Jabon espuma X850 ML"/>
    <n v="89.32"/>
    <n v="14"/>
    <n v="6.38"/>
    <x v="11"/>
  </r>
  <r>
    <x v="11"/>
    <x v="3"/>
    <x v="6"/>
    <x v="7"/>
    <s v="Jabón Familia Spray 800ml. (80080)"/>
    <n v="483"/>
    <n v="88"/>
    <n v="5.4886363636363633"/>
    <x v="11"/>
  </r>
  <r>
    <x v="11"/>
    <x v="3"/>
    <x v="6"/>
    <x v="5"/>
    <s v="Jabón 125grs."/>
    <n v="1.2"/>
    <n v="3"/>
    <n v="0.4"/>
    <x v="11"/>
  </r>
  <r>
    <x v="11"/>
    <x v="3"/>
    <x v="6"/>
    <x v="5"/>
    <s v="Jabón líquido (Galón)"/>
    <n v="44.9"/>
    <n v="12"/>
    <n v="3.7416666666666667"/>
    <x v="11"/>
  </r>
  <r>
    <x v="11"/>
    <x v="3"/>
    <x v="7"/>
    <x v="7"/>
    <s v="Jumbo Económico blanco, Una hoja, 400mts. (4)"/>
    <n v="171"/>
    <n v="15"/>
    <n v="11.4"/>
    <x v="11"/>
  </r>
  <r>
    <x v="11"/>
    <x v="3"/>
    <x v="7"/>
    <x v="7"/>
    <s v="Jumbo Extrafino blanco, doble hoja, 200mts. (4) 71303"/>
    <n v="216"/>
    <n v="18"/>
    <n v="12"/>
    <x v="11"/>
  </r>
  <r>
    <x v="11"/>
    <x v="3"/>
    <x v="7"/>
    <x v="7"/>
    <s v="Jumbo Fino Blanco, doble hoja. 250mts. (7115)"/>
    <n v="4574.25"/>
    <n v="502"/>
    <n v="9.1120517928286855"/>
    <x v="11"/>
  </r>
  <r>
    <x v="11"/>
    <x v="3"/>
    <x v="7"/>
    <x v="7"/>
    <s v="Jumbo Fino Blanco, doble joha, 250mts. (unidad)"/>
    <n v="4.5"/>
    <n v="2"/>
    <n v="2.25"/>
    <x v="11"/>
  </r>
  <r>
    <x v="11"/>
    <x v="3"/>
    <x v="13"/>
    <x v="7"/>
    <s v="Pañuelo Facial Peq., 36 cajas x 75 unid. (7510)"/>
    <n v="68.400000000000006"/>
    <n v="2"/>
    <n v="34.200000000000003"/>
    <x v="11"/>
  </r>
  <r>
    <x v="11"/>
    <x v="3"/>
    <x v="8"/>
    <x v="7"/>
    <s v="Fino blanco, doble hoja (70242)"/>
    <n v="105.6"/>
    <n v="9"/>
    <n v="11.733333333333333"/>
    <x v="11"/>
  </r>
  <r>
    <x v="11"/>
    <x v="3"/>
    <x v="8"/>
    <x v="7"/>
    <s v="Multihojas blanco paquete de 250 unidades"/>
    <n v="12.6"/>
    <n v="18"/>
    <n v="0.7"/>
    <x v="11"/>
  </r>
  <r>
    <x v="11"/>
    <x v="3"/>
    <x v="8"/>
    <x v="7"/>
    <s v="Multihojas blanco, 30paq. x 250u. (76150)"/>
    <n v="21"/>
    <n v="1"/>
    <n v="21"/>
    <x v="11"/>
  </r>
  <r>
    <x v="11"/>
    <x v="3"/>
    <x v="8"/>
    <x v="7"/>
    <s v="Ultrasuave 48x1 32mts. (7030)"/>
    <n v="120"/>
    <n v="4"/>
    <n v="30"/>
    <x v="11"/>
  </r>
  <r>
    <x v="11"/>
    <x v="3"/>
    <x v="9"/>
    <x v="7"/>
    <s v="Servilleta Pequeña 45pqt.x100und. (72301)"/>
    <n v="329.2"/>
    <n v="18"/>
    <n v="18.288888888888888"/>
    <x v="11"/>
  </r>
  <r>
    <x v="11"/>
    <x v="3"/>
    <x v="9"/>
    <x v="7"/>
    <s v="Servilleta Pequeña Paq. x 100 unid."/>
    <n v="6.9"/>
    <n v="17"/>
    <n v="0.40588235294117647"/>
    <x v="11"/>
  </r>
  <r>
    <x v="11"/>
    <x v="3"/>
    <x v="9"/>
    <x v="7"/>
    <s v="Servilleta personalizada Lan (45 paq. x 200 servilletas)"/>
    <n v="215"/>
    <n v="5"/>
    <n v="43"/>
    <x v="11"/>
  </r>
  <r>
    <x v="11"/>
    <x v="3"/>
    <x v="10"/>
    <x v="7"/>
    <s v="Toalla &quot;Z&quot; blanca, doble hoja paq. x 150 toallas"/>
    <n v="71.88"/>
    <n v="30"/>
    <n v="2.3959999999999999"/>
    <x v="11"/>
  </r>
  <r>
    <x v="11"/>
    <x v="3"/>
    <x v="10"/>
    <x v="7"/>
    <s v="Toalla &quot;Z&quot; Ecol. 24 paq. x 150 toallas (7354)"/>
    <n v="744"/>
    <n v="17"/>
    <n v="43.764705882352942"/>
    <x v="11"/>
  </r>
  <r>
    <x v="11"/>
    <x v="3"/>
    <x v="10"/>
    <x v="7"/>
    <s v="Toalla de mano en rollo (73601)"/>
    <n v="1098.81"/>
    <n v="54"/>
    <n v="20.348333333333333"/>
    <x v="11"/>
  </r>
  <r>
    <x v="11"/>
    <x v="3"/>
    <x v="10"/>
    <x v="7"/>
    <s v="Toalla de mano en rollo (73601) (unidad)"/>
    <n v="16.48"/>
    <n v="5"/>
    <n v="3.2959999999999998"/>
    <x v="11"/>
  </r>
  <r>
    <x v="11"/>
    <x v="3"/>
    <x v="10"/>
    <x v="7"/>
    <s v="Toalla de mano en rollo con core (73648) (6unid. x 180mts.)"/>
    <n v="640.32000000000005"/>
    <n v="16"/>
    <n v="40.020000000000003"/>
    <x v="11"/>
  </r>
  <r>
    <x v="11"/>
    <x v="3"/>
    <x v="10"/>
    <x v="7"/>
    <s v="Toalla de manos &quot;V&quot; (unidades)"/>
    <n v="44.16"/>
    <n v="23"/>
    <n v="1.92"/>
    <x v="11"/>
  </r>
  <r>
    <x v="11"/>
    <x v="3"/>
    <x v="10"/>
    <x v="7"/>
    <s v="Toalla de manos &quot;V&quot; 24 paq. x 150u. (73300)"/>
    <n v="939.99"/>
    <n v="21"/>
    <n v="44.761428571428574"/>
    <x v="11"/>
  </r>
  <r>
    <x v="11"/>
    <x v="3"/>
    <x v="10"/>
    <x v="7"/>
    <s v="Toalla manos Z blanca, 24paq. x 150u."/>
    <n v="1504.72"/>
    <n v="26"/>
    <n v="57.873846153846152"/>
    <x v="11"/>
  </r>
  <r>
    <x v="11"/>
    <x v="3"/>
    <x v="11"/>
    <x v="7"/>
    <s v="Limpión Industrial 600mts. (7400)"/>
    <n v="283.8"/>
    <n v="23"/>
    <n v="12.339130434782609"/>
    <x v="11"/>
  </r>
  <r>
    <x v="11"/>
    <x v="3"/>
    <x v="11"/>
    <x v="7"/>
    <s v="Rollo Multiuso x 3 (73460)"/>
    <n v="356.4"/>
    <n v="18"/>
    <n v="19.8"/>
    <x v="11"/>
  </r>
  <r>
    <x v="11"/>
    <x v="3"/>
    <x v="11"/>
    <x v="7"/>
    <s v="Toalla de mano en rollo con core (73648) (unidad)"/>
    <n v="26.68"/>
    <n v="4"/>
    <n v="6.67"/>
    <x v="11"/>
  </r>
  <r>
    <x v="11"/>
    <x v="3"/>
    <x v="1"/>
    <x v="5"/>
    <s v="Acido (Galón)"/>
    <n v="68.849999999999994"/>
    <n v="17"/>
    <n v="4.05"/>
    <x v="11"/>
  </r>
  <r>
    <x v="11"/>
    <x v="3"/>
    <x v="1"/>
    <x v="5"/>
    <s v="Ambientador (Galón)"/>
    <n v="6.5"/>
    <n v="2"/>
    <n v="3.25"/>
    <x v="11"/>
  </r>
  <r>
    <x v="11"/>
    <x v="3"/>
    <x v="1"/>
    <x v="5"/>
    <s v="Caneca desinfectante"/>
    <n v="32.299999999999997"/>
    <n v="2"/>
    <n v="16.149999999999999"/>
    <x v="11"/>
  </r>
  <r>
    <x v="11"/>
    <x v="3"/>
    <x v="1"/>
    <x v="5"/>
    <s v="Cera líquida (Galón)"/>
    <n v="126"/>
    <n v="35"/>
    <n v="3.6"/>
    <x v="11"/>
  </r>
  <r>
    <x v="11"/>
    <x v="3"/>
    <x v="1"/>
    <x v="5"/>
    <s v="Cloro líquido (Galón)"/>
    <n v="89.52"/>
    <n v="44"/>
    <n v="2.0345454545454547"/>
    <x v="11"/>
  </r>
  <r>
    <x v="11"/>
    <x v="3"/>
    <x v="1"/>
    <x v="5"/>
    <s v="Desinfectante (Galón)"/>
    <n v="200.2"/>
    <n v="68"/>
    <n v="2.9441176470588237"/>
    <x v="11"/>
  </r>
  <r>
    <x v="11"/>
    <x v="3"/>
    <x v="1"/>
    <x v="5"/>
    <s v="Detergente 1 KG"/>
    <n v="45"/>
    <n v="2"/>
    <n v="22.5"/>
    <x v="11"/>
  </r>
  <r>
    <x v="11"/>
    <x v="3"/>
    <x v="1"/>
    <x v="5"/>
    <s v="Suavizante de ropa"/>
    <n v="7"/>
    <n v="2"/>
    <n v="3.5"/>
    <x v="11"/>
  </r>
  <r>
    <x v="11"/>
    <x v="4"/>
    <x v="1"/>
    <x v="5"/>
    <s v="DVD-R 4.7 GB 16X pack de 10 UND"/>
    <n v="15.36"/>
    <n v="3"/>
    <n v="5.12"/>
    <x v="11"/>
  </r>
  <r>
    <x v="11"/>
    <x v="4"/>
    <x v="1"/>
    <x v="5"/>
    <s v="VASOS DE PAPEL CONICOS 4.25OZ."/>
    <n v="32.5"/>
    <n v="5"/>
    <n v="6.5"/>
    <x v="11"/>
  </r>
</pivotCacheRecords>
</file>

<file path=xl/pivotCache/pivotCacheRecords5.xml><?xml version="1.0" encoding="utf-8"?>
<pivotCacheRecords xmlns="http://schemas.openxmlformats.org/spreadsheetml/2006/main" xmlns:r="http://schemas.openxmlformats.org/officeDocument/2006/relationships" count="70">
  <r>
    <x v="0"/>
    <x v="0"/>
    <x v="0"/>
    <n v="2637.68"/>
    <n v="125.60380952380952"/>
  </r>
  <r>
    <x v="0"/>
    <x v="1"/>
    <x v="1"/>
    <n v="732.05"/>
    <n v="104.57857142857142"/>
  </r>
  <r>
    <x v="0"/>
    <x v="2"/>
    <x v="2"/>
    <n v="7237.58"/>
    <n v="278.36846153846153"/>
  </r>
  <r>
    <x v="0"/>
    <x v="3"/>
    <x v="3"/>
    <n v="2767.5"/>
    <n v="184.5"/>
  </r>
  <r>
    <x v="0"/>
    <x v="4"/>
    <x v="4"/>
    <n v="8303.65"/>
    <n v="415.1825"/>
  </r>
  <r>
    <x v="0"/>
    <x v="5"/>
    <x v="5"/>
    <n v="6954.9"/>
    <n v="178.33076923076922"/>
  </r>
  <r>
    <x v="1"/>
    <x v="0"/>
    <x v="6"/>
    <n v="4636.21"/>
    <n v="257.5672222222222"/>
  </r>
  <r>
    <x v="1"/>
    <x v="1"/>
    <x v="7"/>
    <n v="287.85000000000002"/>
    <n v="57.570000000000007"/>
  </r>
  <r>
    <x v="1"/>
    <x v="2"/>
    <x v="8"/>
    <n v="19821.84"/>
    <n v="1043.2547368421053"/>
  </r>
  <r>
    <x v="1"/>
    <x v="3"/>
    <x v="9"/>
    <n v="4053.34"/>
    <n v="450.37111111111113"/>
  </r>
  <r>
    <x v="1"/>
    <x v="4"/>
    <x v="10"/>
    <n v="35352.33"/>
    <n v="2946.0275000000001"/>
  </r>
  <r>
    <x v="1"/>
    <x v="5"/>
    <x v="11"/>
    <n v="10372.129999999999"/>
    <n v="235.73022727272726"/>
  </r>
  <r>
    <x v="2"/>
    <x v="0"/>
    <x v="12"/>
    <n v="2114.88"/>
    <n v="132.18"/>
  </r>
  <r>
    <x v="2"/>
    <x v="1"/>
    <x v="13"/>
    <n v="1176.6400000000001"/>
    <n v="84.045714285714297"/>
  </r>
  <r>
    <x v="2"/>
    <x v="2"/>
    <x v="14"/>
    <n v="7245.55"/>
    <n v="329.34318181818185"/>
  </r>
  <r>
    <x v="2"/>
    <x v="3"/>
    <x v="13"/>
    <n v="3691.17"/>
    <n v="263.65500000000003"/>
  </r>
  <r>
    <x v="2"/>
    <x v="4"/>
    <x v="15"/>
    <n v="32479.82"/>
    <n v="3247.982"/>
  </r>
  <r>
    <x v="2"/>
    <x v="5"/>
    <x v="16"/>
    <n v="3243.95"/>
    <n v="129.75799999999998"/>
  </r>
  <r>
    <x v="3"/>
    <x v="0"/>
    <x v="12"/>
    <n v="4320.62"/>
    <n v="270.03874999999999"/>
  </r>
  <r>
    <x v="3"/>
    <x v="1"/>
    <x v="17"/>
    <n v="861.5"/>
    <n v="78.318181818181813"/>
  </r>
  <r>
    <x v="3"/>
    <x v="2"/>
    <x v="17"/>
    <n v="6770.83"/>
    <n v="615.53"/>
  </r>
  <r>
    <x v="3"/>
    <x v="3"/>
    <x v="1"/>
    <n v="1301.47"/>
    <n v="185.92428571428573"/>
  </r>
  <r>
    <x v="3"/>
    <x v="4"/>
    <x v="7"/>
    <n v="958.46"/>
    <n v="191.69200000000001"/>
  </r>
  <r>
    <x v="3"/>
    <x v="5"/>
    <x v="16"/>
    <n v="6587.28"/>
    <n v="263.49119999999999"/>
  </r>
  <r>
    <x v="4"/>
    <x v="0"/>
    <x v="18"/>
    <n v="3435.24"/>
    <n v="143.13499999999999"/>
  </r>
  <r>
    <x v="4"/>
    <x v="1"/>
    <x v="17"/>
    <n v="694.45"/>
    <n v="63.131818181818183"/>
  </r>
  <r>
    <x v="4"/>
    <x v="2"/>
    <x v="6"/>
    <n v="19497.93"/>
    <n v="1083.2183333333332"/>
  </r>
  <r>
    <x v="4"/>
    <x v="3"/>
    <x v="19"/>
    <n v="745.66"/>
    <n v="124.27666666666666"/>
  </r>
  <r>
    <x v="4"/>
    <x v="4"/>
    <x v="15"/>
    <n v="3115.1"/>
    <n v="311.51"/>
  </r>
  <r>
    <x v="4"/>
    <x v="5"/>
    <x v="20"/>
    <n v="3773.96"/>
    <n v="110.99882352941177"/>
  </r>
  <r>
    <x v="5"/>
    <x v="0"/>
    <x v="21"/>
    <n v="2694.11"/>
    <n v="99.781851851851854"/>
  </r>
  <r>
    <x v="5"/>
    <x v="1"/>
    <x v="15"/>
    <n v="1062.95"/>
    <n v="106.295"/>
  </r>
  <r>
    <x v="5"/>
    <x v="2"/>
    <x v="8"/>
    <n v="4532.17"/>
    <n v="238.53526315789475"/>
  </r>
  <r>
    <x v="5"/>
    <x v="3"/>
    <x v="17"/>
    <n v="1561.9"/>
    <n v="141.9909090909091"/>
  </r>
  <r>
    <x v="5"/>
    <x v="4"/>
    <x v="1"/>
    <n v="1862.46"/>
    <n v="266.06571428571431"/>
  </r>
  <r>
    <x v="5"/>
    <x v="5"/>
    <x v="20"/>
    <n v="14505.75"/>
    <n v="426.63970588235293"/>
  </r>
  <r>
    <x v="6"/>
    <x v="0"/>
    <x v="15"/>
    <n v="1345.91"/>
    <n v="134.59100000000001"/>
  </r>
  <r>
    <x v="6"/>
    <x v="1"/>
    <x v="22"/>
    <n v="59.21"/>
    <n v="19.736666666666668"/>
  </r>
  <r>
    <x v="6"/>
    <x v="2"/>
    <x v="23"/>
    <n v="20954.744999999999"/>
    <n v="911.07586956521732"/>
  </r>
  <r>
    <x v="6"/>
    <x v="3"/>
    <x v="24"/>
    <n v="1612.91"/>
    <n v="124.07000000000001"/>
  </r>
  <r>
    <x v="6"/>
    <x v="4"/>
    <x v="10"/>
    <n v="11471.33"/>
    <n v="955.94416666666666"/>
  </r>
  <r>
    <x v="6"/>
    <x v="5"/>
    <x v="25"/>
    <n v="11257.82"/>
    <n v="388.20068965517243"/>
  </r>
  <r>
    <x v="7"/>
    <x v="0"/>
    <x v="10"/>
    <n v="1737.42"/>
    <n v="144.785"/>
  </r>
  <r>
    <x v="7"/>
    <x v="1"/>
    <x v="26"/>
    <n v="9.4600000000000009"/>
    <n v="9.4600000000000009"/>
  </r>
  <r>
    <x v="7"/>
    <x v="2"/>
    <x v="24"/>
    <n v="2569.54"/>
    <n v="197.65692307692308"/>
  </r>
  <r>
    <x v="7"/>
    <x v="3"/>
    <x v="17"/>
    <n v="1204.5999999999999"/>
    <n v="109.5090909090909"/>
  </r>
  <r>
    <x v="7"/>
    <x v="4"/>
    <x v="14"/>
    <n v="6663.76"/>
    <n v="302.89818181818185"/>
  </r>
  <r>
    <x v="7"/>
    <x v="5"/>
    <x v="25"/>
    <n v="9227.7800000000007"/>
    <n v="318.19931034482761"/>
  </r>
  <r>
    <x v="8"/>
    <x v="0"/>
    <x v="21"/>
    <n v="4208.0200000000004"/>
    <n v="155.8525925925926"/>
  </r>
  <r>
    <x v="8"/>
    <x v="2"/>
    <x v="3"/>
    <n v="3475.68"/>
    <n v="231.71199999999999"/>
  </r>
  <r>
    <x v="8"/>
    <x v="3"/>
    <x v="27"/>
    <n v="2258.9299999999998"/>
    <n v="132.87823529411764"/>
  </r>
  <r>
    <x v="8"/>
    <x v="4"/>
    <x v="14"/>
    <n v="5066.01"/>
    <n v="230.27318181818183"/>
  </r>
  <r>
    <x v="8"/>
    <x v="5"/>
    <x v="25"/>
    <n v="7908.18"/>
    <n v="272.69586206896554"/>
  </r>
  <r>
    <x v="9"/>
    <x v="0"/>
    <x v="8"/>
    <n v="2884.52"/>
    <n v="151.81684210526316"/>
  </r>
  <r>
    <x v="9"/>
    <x v="2"/>
    <x v="4"/>
    <n v="6898.35"/>
    <n v="344.91750000000002"/>
  </r>
  <r>
    <x v="9"/>
    <x v="3"/>
    <x v="15"/>
    <n v="1727.2"/>
    <n v="172.72"/>
  </r>
  <r>
    <x v="9"/>
    <x v="4"/>
    <x v="12"/>
    <n v="4139.1099999999997"/>
    <n v="258.69437499999998"/>
  </r>
  <r>
    <x v="9"/>
    <x v="5"/>
    <x v="25"/>
    <n v="7816.55"/>
    <n v="269.53620689655173"/>
  </r>
  <r>
    <x v="10"/>
    <x v="0"/>
    <x v="8"/>
    <n v="2725.67"/>
    <n v="143.45631578947368"/>
  </r>
  <r>
    <x v="10"/>
    <x v="1"/>
    <x v="26"/>
    <n v="18.260000000000002"/>
    <n v="18.260000000000002"/>
  </r>
  <r>
    <x v="10"/>
    <x v="2"/>
    <x v="6"/>
    <n v="18505.150000000001"/>
    <n v="1028.0638888888889"/>
  </r>
  <r>
    <x v="10"/>
    <x v="3"/>
    <x v="23"/>
    <n v="1975.32"/>
    <n v="85.883478260869566"/>
  </r>
  <r>
    <x v="10"/>
    <x v="4"/>
    <x v="4"/>
    <n v="7044.59"/>
    <n v="352.22950000000003"/>
  </r>
  <r>
    <x v="10"/>
    <x v="5"/>
    <x v="28"/>
    <n v="5355.88"/>
    <n v="167.37125"/>
  </r>
  <r>
    <x v="11"/>
    <x v="0"/>
    <x v="3"/>
    <n v="2181.4299999999998"/>
    <n v="145.42866666666666"/>
  </r>
  <r>
    <x v="11"/>
    <x v="1"/>
    <x v="26"/>
    <n v="22.7"/>
    <n v="22.7"/>
  </r>
  <r>
    <x v="11"/>
    <x v="2"/>
    <x v="3"/>
    <n v="6810"/>
    <n v="454"/>
  </r>
  <r>
    <x v="11"/>
    <x v="3"/>
    <x v="13"/>
    <n v="2353.56"/>
    <n v="168.11142857142858"/>
  </r>
  <r>
    <x v="11"/>
    <x v="4"/>
    <x v="27"/>
    <n v="4333.96"/>
    <n v="254.93882352941176"/>
  </r>
  <r>
    <x v="11"/>
    <x v="5"/>
    <x v="29"/>
    <n v="11985.94"/>
    <n v="386.64322580645165"/>
  </r>
</pivotCacheRecords>
</file>

<file path=xl/pivotCache/pivotCacheRecords6.xml><?xml version="1.0" encoding="utf-8"?>
<pivotCacheRecords xmlns="http://schemas.openxmlformats.org/spreadsheetml/2006/main" xmlns:r="http://schemas.openxmlformats.org/officeDocument/2006/relationships" count="12">
  <r>
    <x v="0"/>
    <x v="0"/>
    <x v="0"/>
    <x v="0"/>
    <x v="0"/>
  </r>
  <r>
    <x v="1"/>
    <x v="1"/>
    <x v="1"/>
    <x v="1"/>
    <x v="1"/>
  </r>
  <r>
    <x v="2"/>
    <x v="2"/>
    <x v="2"/>
    <x v="2"/>
    <x v="2"/>
  </r>
  <r>
    <x v="3"/>
    <x v="3"/>
    <x v="3"/>
    <x v="3"/>
    <x v="3"/>
  </r>
  <r>
    <x v="4"/>
    <x v="4"/>
    <x v="4"/>
    <x v="4"/>
    <x v="4"/>
  </r>
  <r>
    <x v="5"/>
    <x v="5"/>
    <x v="5"/>
    <x v="5"/>
    <x v="5"/>
  </r>
  <r>
    <x v="6"/>
    <x v="6"/>
    <x v="6"/>
    <x v="6"/>
    <x v="6"/>
  </r>
  <r>
    <x v="7"/>
    <x v="7"/>
    <x v="7"/>
    <x v="7"/>
    <x v="7"/>
  </r>
  <r>
    <x v="8"/>
    <x v="8"/>
    <x v="8"/>
    <x v="8"/>
    <x v="8"/>
  </r>
  <r>
    <x v="9"/>
    <x v="9"/>
    <x v="9"/>
    <x v="9"/>
    <x v="9"/>
  </r>
  <r>
    <x v="10"/>
    <x v="10"/>
    <x v="10"/>
    <x v="10"/>
    <x v="10"/>
  </r>
  <r>
    <x v="11"/>
    <x v="11"/>
    <x v="11"/>
    <x v="11"/>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37" applyNumberFormats="0" applyBorderFormats="0" applyFontFormats="0" applyPatternFormats="0" applyAlignmentFormats="0" applyWidthHeightFormats="1" dataCaption="KPI 2" updatedVersion="3" minRefreshableVersion="3" showCalcMbrs="0" useAutoFormatting="1" pageOverThenDown="1" itemPrintTitles="1" mergeItem="1" createdVersion="3" indent="0" outline="1" outlineData="1" chartFormat="4" rowHeaderCaption="Productos" fieldListSortAscending="1">
  <location ref="C75:F90" firstHeaderRow="1" firstDataRow="2" firstDataCol="1" rowPageCount="1" colPageCount="1"/>
  <pivotFields count="9">
    <pivotField axis="axisPage" multipleItemSelectionAllowed="1" showAll="0">
      <items count="13">
        <item x="0"/>
        <item x="1"/>
        <item x="2"/>
        <item h="1" x="3"/>
        <item h="1" x="4"/>
        <item h="1" x="5"/>
        <item h="1" x="6"/>
        <item h="1" x="7"/>
        <item h="1" x="8"/>
        <item h="1" x="9"/>
        <item h="1" x="10"/>
        <item h="1" x="11"/>
        <item t="default"/>
      </items>
    </pivotField>
    <pivotField axis="axisRow" showAll="0">
      <items count="6">
        <item x="0"/>
        <item sd="0" x="1"/>
        <item sd="0" x="2"/>
        <item sd="0" x="3"/>
        <item x="4"/>
        <item t="default"/>
      </items>
    </pivotField>
    <pivotField axis="axisRow" showAll="0">
      <items count="15">
        <item x="2"/>
        <item x="4"/>
        <item x="5"/>
        <item x="0"/>
        <item x="6"/>
        <item x="7"/>
        <item sd="0" x="12"/>
        <item x="13"/>
        <item x="8"/>
        <item x="9"/>
        <item x="10"/>
        <item x="11"/>
        <item x="3"/>
        <item sd="0" x="1"/>
        <item t="default"/>
      </items>
    </pivotField>
    <pivotField axis="axisRow" showAll="0">
      <items count="18">
        <item x="14"/>
        <item x="9"/>
        <item sd="0" x="10"/>
        <item sd="0" x="11"/>
        <item sd="0" x="0"/>
        <item sd="0" x="12"/>
        <item sd="0" x="1"/>
        <item x="7"/>
        <item sd="0" x="6"/>
        <item sd="0" x="3"/>
        <item sd="0" x="8"/>
        <item sd="0" x="2"/>
        <item sd="0" x="13"/>
        <item sd="0" x="15"/>
        <item sd="0" x="4"/>
        <item sd="0" x="5"/>
        <item sd="0" x="16"/>
        <item t="default"/>
      </items>
    </pivotField>
    <pivotField showAll="0"/>
    <pivotField dataField="1" showAll="0"/>
    <pivotField dataField="1" showAll="0"/>
    <pivotField dataField="1" showAll="0"/>
    <pivotField showAll="0"/>
  </pivotFields>
  <rowFields count="3">
    <field x="1"/>
    <field x="2"/>
    <field x="3"/>
  </rowFields>
  <rowItems count="14">
    <i>
      <x/>
    </i>
    <i r="1">
      <x v="3"/>
    </i>
    <i r="2">
      <x v="4"/>
    </i>
    <i r="2">
      <x v="6"/>
    </i>
    <i r="2">
      <x v="8"/>
    </i>
    <i r="2">
      <x v="11"/>
    </i>
    <i r="1">
      <x v="6"/>
    </i>
    <i r="1">
      <x v="13"/>
    </i>
    <i>
      <x v="1"/>
    </i>
    <i>
      <x v="2"/>
    </i>
    <i>
      <x v="3"/>
    </i>
    <i>
      <x v="4"/>
    </i>
    <i r="1">
      <x v="13"/>
    </i>
    <i t="grand">
      <x/>
    </i>
  </rowItems>
  <colFields count="1">
    <field x="-2"/>
  </colFields>
  <colItems count="3">
    <i>
      <x/>
    </i>
    <i i="1">
      <x v="1"/>
    </i>
    <i i="2">
      <x v="2"/>
    </i>
  </colItems>
  <pageFields count="1">
    <pageField fld="0" hier="-1"/>
  </pageFields>
  <dataFields count="3">
    <dataField name="Ventas en ($$)" fld="5" baseField="0" baseItem="0"/>
    <dataField name=" Productos #" fld="6" baseField="0" baseItem="0"/>
    <dataField name="ƩKPI" fld="7" baseField="0" baseItem="0" numFmtId="44"/>
  </dataFields>
  <formats count="58">
    <format dxfId="149">
      <pivotArea collapsedLevelsAreSubtotals="1" fieldPosition="0">
        <references count="2">
          <reference field="4294967294" count="1" selected="0">
            <x v="0"/>
          </reference>
          <reference field="1" count="1">
            <x v="0"/>
          </reference>
        </references>
      </pivotArea>
    </format>
    <format dxfId="148">
      <pivotArea collapsedLevelsAreSubtotals="1" fieldPosition="0">
        <references count="2">
          <reference field="4294967294" count="1" selected="0">
            <x v="0"/>
          </reference>
          <reference field="1" count="1">
            <x v="1"/>
          </reference>
        </references>
      </pivotArea>
    </format>
    <format dxfId="147">
      <pivotArea collapsedLevelsAreSubtotals="1" fieldPosition="0">
        <references count="2">
          <reference field="4294967294" count="1" selected="0">
            <x v="0"/>
          </reference>
          <reference field="1" count="1">
            <x v="2"/>
          </reference>
        </references>
      </pivotArea>
    </format>
    <format dxfId="146">
      <pivotArea collapsedLevelsAreSubtotals="1" fieldPosition="0">
        <references count="2">
          <reference field="4294967294" count="1" selected="0">
            <x v="0"/>
          </reference>
          <reference field="1" count="1">
            <x v="3"/>
          </reference>
        </references>
      </pivotArea>
    </format>
    <format dxfId="145">
      <pivotArea collapsedLevelsAreSubtotals="1" fieldPosition="0">
        <references count="2">
          <reference field="4294967294" count="1" selected="0">
            <x v="0"/>
          </reference>
          <reference field="1" count="1">
            <x v="4"/>
          </reference>
        </references>
      </pivotArea>
    </format>
    <format dxfId="144">
      <pivotArea field="1" grandRow="1" outline="0" collapsedLevelsAreSubtotals="1" axis="axisRow" fieldPosition="0">
        <references count="1">
          <reference field="4294967294" count="1" selected="0">
            <x v="0"/>
          </reference>
        </references>
      </pivotArea>
    </format>
    <format dxfId="143">
      <pivotArea field="0" type="button" dataOnly="0" labelOnly="1" outline="0" axis="axisPage" fieldPosition="0"/>
    </format>
    <format dxfId="142">
      <pivotArea dataOnly="0" labelOnly="1" outline="0" fieldPosition="0">
        <references count="1">
          <reference field="0" count="0"/>
        </references>
      </pivotArea>
    </format>
    <format dxfId="141">
      <pivotArea collapsedLevelsAreSubtotals="1" fieldPosition="0">
        <references count="2">
          <reference field="4294967294" count="2" selected="0">
            <x v="1"/>
            <x v="2"/>
          </reference>
          <reference field="1" count="1">
            <x v="0"/>
          </reference>
        </references>
      </pivotArea>
    </format>
    <format dxfId="140">
      <pivotArea collapsedLevelsAreSubtotals="1" fieldPosition="0">
        <references count="2">
          <reference field="4294967294" count="2" selected="0">
            <x v="1"/>
            <x v="2"/>
          </reference>
          <reference field="1" count="1">
            <x v="1"/>
          </reference>
        </references>
      </pivotArea>
    </format>
    <format dxfId="139">
      <pivotArea collapsedLevelsAreSubtotals="1" fieldPosition="0">
        <references count="2">
          <reference field="4294967294" count="2" selected="0">
            <x v="1"/>
            <x v="2"/>
          </reference>
          <reference field="1" count="1">
            <x v="2"/>
          </reference>
        </references>
      </pivotArea>
    </format>
    <format dxfId="138">
      <pivotArea collapsedLevelsAreSubtotals="1" fieldPosition="0">
        <references count="2">
          <reference field="4294967294" count="2" selected="0">
            <x v="1"/>
            <x v="2"/>
          </reference>
          <reference field="1" count="1">
            <x v="3"/>
          </reference>
        </references>
      </pivotArea>
    </format>
    <format dxfId="137">
      <pivotArea collapsedLevelsAreSubtotals="1" fieldPosition="0">
        <references count="2">
          <reference field="4294967294" count="2" selected="0">
            <x v="1"/>
            <x v="2"/>
          </reference>
          <reference field="1" count="1">
            <x v="4"/>
          </reference>
        </references>
      </pivotArea>
    </format>
    <format dxfId="136">
      <pivotArea collapsedLevelsAreSubtotals="1" fieldPosition="0">
        <references count="2">
          <reference field="4294967294" count="1" selected="0">
            <x v="2"/>
          </reference>
          <reference field="1" count="1">
            <x v="0"/>
          </reference>
        </references>
      </pivotArea>
    </format>
    <format dxfId="135">
      <pivotArea collapsedLevelsAreSubtotals="1" fieldPosition="0">
        <references count="2">
          <reference field="4294967294" count="1" selected="0">
            <x v="2"/>
          </reference>
          <reference field="1" count="1">
            <x v="1"/>
          </reference>
        </references>
      </pivotArea>
    </format>
    <format dxfId="134">
      <pivotArea collapsedLevelsAreSubtotals="1" fieldPosition="0">
        <references count="2">
          <reference field="4294967294" count="1" selected="0">
            <x v="2"/>
          </reference>
          <reference field="1" count="1">
            <x v="2"/>
          </reference>
        </references>
      </pivotArea>
    </format>
    <format dxfId="133">
      <pivotArea collapsedLevelsAreSubtotals="1" fieldPosition="0">
        <references count="2">
          <reference field="4294967294" count="1" selected="0">
            <x v="2"/>
          </reference>
          <reference field="1" count="1">
            <x v="3"/>
          </reference>
        </references>
      </pivotArea>
    </format>
    <format dxfId="132">
      <pivotArea collapsedLevelsAreSubtotals="1" fieldPosition="0">
        <references count="2">
          <reference field="4294967294" count="1" selected="0">
            <x v="2"/>
          </reference>
          <reference field="1" count="1">
            <x v="4"/>
          </reference>
        </references>
      </pivotArea>
    </format>
    <format dxfId="131">
      <pivotArea collapsedLevelsAreSubtotals="1" fieldPosition="0">
        <references count="2">
          <reference field="4294967294" count="1" selected="0">
            <x v="2"/>
          </reference>
          <reference field="1" count="1">
            <x v="0"/>
          </reference>
        </references>
      </pivotArea>
    </format>
    <format dxfId="130">
      <pivotArea collapsedLevelsAreSubtotals="1" fieldPosition="0">
        <references count="2">
          <reference field="4294967294" count="1" selected="0">
            <x v="2"/>
          </reference>
          <reference field="1" count="1">
            <x v="1"/>
          </reference>
        </references>
      </pivotArea>
    </format>
    <format dxfId="129">
      <pivotArea collapsedLevelsAreSubtotals="1" fieldPosition="0">
        <references count="2">
          <reference field="4294967294" count="1" selected="0">
            <x v="2"/>
          </reference>
          <reference field="1" count="1">
            <x v="2"/>
          </reference>
        </references>
      </pivotArea>
    </format>
    <format dxfId="128">
      <pivotArea collapsedLevelsAreSubtotals="1" fieldPosition="0">
        <references count="2">
          <reference field="4294967294" count="1" selected="0">
            <x v="2"/>
          </reference>
          <reference field="1" count="1">
            <x v="3"/>
          </reference>
        </references>
      </pivotArea>
    </format>
    <format dxfId="127">
      <pivotArea collapsedLevelsAreSubtotals="1" fieldPosition="0">
        <references count="2">
          <reference field="4294967294" count="1" selected="0">
            <x v="2"/>
          </reference>
          <reference field="1" count="1">
            <x v="4"/>
          </reference>
        </references>
      </pivotArea>
    </format>
    <format dxfId="126">
      <pivotArea outline="0" collapsedLevelsAreSubtotals="1" fieldPosition="0">
        <references count="1">
          <reference field="4294967294" count="1" selected="0">
            <x v="0"/>
          </reference>
        </references>
      </pivotArea>
    </format>
    <format dxfId="125">
      <pivotArea outline="0" collapsedLevelsAreSubtotals="1" fieldPosition="0">
        <references count="1">
          <reference field="4294967294" count="1" selected="0">
            <x v="1"/>
          </reference>
        </references>
      </pivotArea>
    </format>
    <format dxfId="124">
      <pivotArea type="all" dataOnly="0" outline="0" fieldPosition="0"/>
    </format>
    <format dxfId="123">
      <pivotArea dataOnly="0" labelOnly="1" outline="0" fieldPosition="0">
        <references count="1">
          <reference field="0" count="0"/>
        </references>
      </pivotArea>
    </format>
    <format dxfId="122">
      <pivotArea field="0" type="button" dataOnly="0" labelOnly="1" outline="0" axis="axisPage" fieldPosition="0"/>
    </format>
    <format dxfId="121">
      <pivotArea field="0" type="button" dataOnly="0" labelOnly="1" outline="0" axis="axisPage" fieldPosition="0"/>
    </format>
    <format dxfId="120">
      <pivotArea type="origin" dataOnly="0" labelOnly="1" outline="0" fieldPosition="0"/>
    </format>
    <format dxfId="119">
      <pivotArea field="1" type="button" dataOnly="0" labelOnly="1" outline="0" axis="axisRow" fieldPosition="0"/>
    </format>
    <format dxfId="118">
      <pivotArea field="-2" type="button" dataOnly="0" labelOnly="1" outline="0" axis="axisCol" fieldPosition="0"/>
    </format>
    <format dxfId="117">
      <pivotArea type="topRight" dataOnly="0" labelOnly="1" outline="0" fieldPosition="0"/>
    </format>
    <format dxfId="116">
      <pivotArea dataOnly="0" labelOnly="1" outline="0" fieldPosition="0">
        <references count="1">
          <reference field="4294967294" count="3">
            <x v="0"/>
            <x v="1"/>
            <x v="2"/>
          </reference>
        </references>
      </pivotArea>
    </format>
    <format dxfId="115">
      <pivotArea type="origin" dataOnly="0" labelOnly="1" outline="0" fieldPosition="0"/>
    </format>
    <format dxfId="114">
      <pivotArea field="1" type="button" dataOnly="0" labelOnly="1" outline="0" axis="axisRow" fieldPosition="0"/>
    </format>
    <format dxfId="113">
      <pivotArea field="-2" type="button" dataOnly="0" labelOnly="1" outline="0" axis="axisCol" fieldPosition="0"/>
    </format>
    <format dxfId="112">
      <pivotArea type="topRight" dataOnly="0" labelOnly="1" outline="0" fieldPosition="0"/>
    </format>
    <format dxfId="111">
      <pivotArea dataOnly="0" labelOnly="1" outline="0" fieldPosition="0">
        <references count="1">
          <reference field="4294967294" count="3">
            <x v="0"/>
            <x v="1"/>
            <x v="2"/>
          </reference>
        </references>
      </pivotArea>
    </format>
    <format dxfId="110">
      <pivotArea type="all" dataOnly="0" outline="0" fieldPosition="0"/>
    </format>
    <format dxfId="109">
      <pivotArea outline="0" collapsedLevelsAreSubtotals="1" fieldPosition="0">
        <references count="1">
          <reference field="4294967294" count="1" selected="0">
            <x v="2"/>
          </reference>
        </references>
      </pivotArea>
    </format>
    <format dxfId="108">
      <pivotArea collapsedLevelsAreSubtotals="1" fieldPosition="0">
        <references count="3">
          <reference field="4294967294" count="1" selected="0">
            <x v="0"/>
          </reference>
          <reference field="1" count="1" selected="0">
            <x v="0"/>
          </reference>
          <reference field="2" count="1">
            <x v="3"/>
          </reference>
        </references>
      </pivotArea>
    </format>
    <format dxfId="107">
      <pivotArea collapsedLevelsAreSubtotals="1" fieldPosition="0">
        <references count="3">
          <reference field="4294967294" count="1" selected="0">
            <x v="0"/>
          </reference>
          <reference field="1" count="1" selected="0">
            <x v="0"/>
          </reference>
          <reference field="2" count="1">
            <x v="6"/>
          </reference>
        </references>
      </pivotArea>
    </format>
    <format dxfId="106">
      <pivotArea collapsedLevelsAreSubtotals="1" fieldPosition="0">
        <references count="3">
          <reference field="4294967294" count="1" selected="0">
            <x v="0"/>
          </reference>
          <reference field="1" count="1" selected="0">
            <x v="0"/>
          </reference>
          <reference field="2" count="1">
            <x v="13"/>
          </reference>
        </references>
      </pivotArea>
    </format>
    <format dxfId="105">
      <pivotArea field="0" type="button" dataOnly="0" labelOnly="1" outline="0" axis="axisPage" fieldPosition="0"/>
    </format>
    <format dxfId="104">
      <pivotArea type="origin" dataOnly="0" labelOnly="1" outline="0" fieldPosition="0"/>
    </format>
    <format dxfId="103">
      <pivotArea field="1" type="button" dataOnly="0" labelOnly="1" outline="0" axis="axisRow" fieldPosition="0"/>
    </format>
    <format dxfId="102">
      <pivotArea field="-2" type="button" dataOnly="0" labelOnly="1" outline="0" axis="axisCol" fieldPosition="0"/>
    </format>
    <format dxfId="101">
      <pivotArea type="topRight" dataOnly="0" labelOnly="1" outline="0" fieldPosition="0"/>
    </format>
    <format dxfId="100">
      <pivotArea dataOnly="0" labelOnly="1" outline="0" fieldPosition="0">
        <references count="1">
          <reference field="4294967294" count="3">
            <x v="0"/>
            <x v="1"/>
            <x v="2"/>
          </reference>
        </references>
      </pivotArea>
    </format>
    <format dxfId="99">
      <pivotArea field="2" type="button" dataOnly="0" labelOnly="1" outline="0" axis="axisRow" fieldPosition="1"/>
    </format>
    <format dxfId="98">
      <pivotArea field="2" type="button" dataOnly="0" labelOnly="1" outline="0" axis="axisRow" fieldPosition="1"/>
    </format>
    <format dxfId="97">
      <pivotArea field="3" type="button" dataOnly="0" labelOnly="1" outline="0" axis="axisRow" fieldPosition="2"/>
    </format>
    <format dxfId="96">
      <pivotArea field="3" type="button" dataOnly="0" labelOnly="1" outline="0" axis="axisRow" fieldPosition="2"/>
    </format>
    <format dxfId="95">
      <pivotArea dataOnly="0" labelOnly="1" outline="0" fieldPosition="0">
        <references count="1">
          <reference field="2" count="0"/>
        </references>
      </pivotArea>
    </format>
    <format dxfId="94">
      <pivotArea dataOnly="0" labelOnly="1" outline="0" fieldPosition="0">
        <references count="1">
          <reference field="3" count="0"/>
        </references>
      </pivotArea>
    </format>
    <format dxfId="93">
      <pivotArea field="2" type="button" dataOnly="0" labelOnly="1" outline="0" axis="axisRow" fieldPosition="1"/>
    </format>
    <format dxfId="92">
      <pivotArea field="3" type="button" dataOnly="0" labelOnly="1" outline="0" axis="axisRow" fieldPosition="2"/>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a dinámica2" cacheId="35" applyNumberFormats="0" applyBorderFormats="0" applyFontFormats="0" applyPatternFormats="0" applyAlignmentFormats="0" applyWidthHeightFormats="1" dataCaption="Valores" grandTotalCaption="Total" updatedVersion="3" minRefreshableVersion="3" showCalcMbrs="0" useAutoFormatting="1" itemPrintTitles="1" createdVersion="3" indent="0" outline="1" outlineData="1" multipleFieldFilters="0" chartFormat="1" rowHeaderCaption="Meses" fieldListSortAscending="1">
  <location ref="C12:F26" firstHeaderRow="1" firstDataRow="2" firstDataCol="1"/>
  <pivotFields count="5">
    <pivotField axis="axisRow" showAll="0">
      <items count="13">
        <item x="0"/>
        <item x="1"/>
        <item x="2"/>
        <item x="3"/>
        <item x="4"/>
        <item x="5"/>
        <item x="6"/>
        <item x="7"/>
        <item x="8"/>
        <item x="9"/>
        <item x="10"/>
        <item x="11"/>
        <item t="default"/>
      </items>
    </pivotField>
    <pivotField dataField="1" showAll="0"/>
    <pivotField dataField="1" showAll="0"/>
    <pivotField dataField="1" showAll="0"/>
    <pivotField showAll="0"/>
  </pivotFields>
  <rowFields count="1">
    <field x="0"/>
  </rowFields>
  <rowItems count="13">
    <i>
      <x/>
    </i>
    <i>
      <x v="1"/>
    </i>
    <i>
      <x v="2"/>
    </i>
    <i>
      <x v="3"/>
    </i>
    <i>
      <x v="4"/>
    </i>
    <i>
      <x v="5"/>
    </i>
    <i>
      <x v="6"/>
    </i>
    <i>
      <x v="7"/>
    </i>
    <i>
      <x v="8"/>
    </i>
    <i>
      <x v="9"/>
    </i>
    <i>
      <x v="10"/>
    </i>
    <i>
      <x v="11"/>
    </i>
    <i t="grand">
      <x/>
    </i>
  </rowItems>
  <colFields count="1">
    <field x="-2"/>
  </colFields>
  <colItems count="3">
    <i>
      <x/>
    </i>
    <i i="1">
      <x v="1"/>
    </i>
    <i i="2">
      <x v="2"/>
    </i>
  </colItems>
  <dataFields count="3">
    <dataField name="Ventas ($$)" fld="1" baseField="0" baseItem="0" numFmtId="44"/>
    <dataField name="# Ventas" fld="2" baseField="0" baseItem="0"/>
    <dataField name="KPI" fld="3" baseField="0" baseItem="0" numFmtId="44"/>
  </dataFields>
  <formats count="53">
    <format dxfId="202">
      <pivotArea type="all" dataOnly="0" outline="0" fieldPosition="0"/>
    </format>
    <format dxfId="201">
      <pivotArea collapsedLevelsAreSubtotals="1" fieldPosition="0">
        <references count="1">
          <reference field="0" count="0"/>
        </references>
      </pivotArea>
    </format>
    <format dxfId="200">
      <pivotArea dataOnly="0" labelOnly="1" fieldPosition="0">
        <references count="1">
          <reference field="0" count="0"/>
        </references>
      </pivotArea>
    </format>
    <format dxfId="199">
      <pivotArea collapsedLevelsAreSubtotals="1" fieldPosition="0">
        <references count="1">
          <reference field="0" count="0"/>
        </references>
      </pivotArea>
    </format>
    <format dxfId="198">
      <pivotArea dataOnly="0" labelOnly="1" fieldPosition="0">
        <references count="1">
          <reference field="0" count="0"/>
        </references>
      </pivotArea>
    </format>
    <format dxfId="197">
      <pivotArea type="origin" dataOnly="0" labelOnly="1" outline="0" fieldPosition="0"/>
    </format>
    <format dxfId="196">
      <pivotArea field="0" type="button" dataOnly="0" labelOnly="1" outline="0" axis="axisRow" fieldPosition="0"/>
    </format>
    <format dxfId="195">
      <pivotArea field="-2" type="button" dataOnly="0" labelOnly="1" outline="0" axis="axisCol" fieldPosition="0"/>
    </format>
    <format dxfId="194">
      <pivotArea type="topRight" dataOnly="0" labelOnly="1" outline="0" fieldPosition="0"/>
    </format>
    <format dxfId="193">
      <pivotArea dataOnly="0" labelOnly="1" outline="0" fieldPosition="0">
        <references count="1">
          <reference field="4294967294" count="3">
            <x v="0"/>
            <x v="1"/>
            <x v="2"/>
          </reference>
        </references>
      </pivotArea>
    </format>
    <format dxfId="192">
      <pivotArea type="origin" dataOnly="0" labelOnly="1" outline="0" fieldPosition="0"/>
    </format>
    <format dxfId="191">
      <pivotArea field="0" type="button" dataOnly="0" labelOnly="1" outline="0" axis="axisRow" fieldPosition="0"/>
    </format>
    <format dxfId="190">
      <pivotArea field="-2" type="button" dataOnly="0" labelOnly="1" outline="0" axis="axisCol" fieldPosition="0"/>
    </format>
    <format dxfId="189">
      <pivotArea type="topRight" dataOnly="0" labelOnly="1" outline="0" fieldPosition="0"/>
    </format>
    <format dxfId="188">
      <pivotArea dataOnly="0" labelOnly="1" outline="0" fieldPosition="0">
        <references count="1">
          <reference field="4294967294" count="3">
            <x v="0"/>
            <x v="1"/>
            <x v="2"/>
          </reference>
        </references>
      </pivotArea>
    </format>
    <format dxfId="187">
      <pivotArea grandRow="1" outline="0" collapsedLevelsAreSubtotals="1" fieldPosition="0"/>
    </format>
    <format dxfId="186">
      <pivotArea dataOnly="0" labelOnly="1" grandRow="1" outline="0" fieldPosition="0"/>
    </format>
    <format dxfId="185">
      <pivotArea outline="0" collapsedLevelsAreSubtotals="1" fieldPosition="0">
        <references count="1">
          <reference field="4294967294" count="1" selected="0">
            <x v="0"/>
          </reference>
        </references>
      </pivotArea>
    </format>
    <format dxfId="184">
      <pivotArea outline="0" collapsedLevelsAreSubtotals="1" fieldPosition="0">
        <references count="1">
          <reference field="4294967294" count="1" selected="0">
            <x v="2"/>
          </reference>
        </references>
      </pivotArea>
    </format>
    <format dxfId="183">
      <pivotArea grandRow="1" outline="0" collapsedLevelsAreSubtotals="1" fieldPosition="0"/>
    </format>
    <format dxfId="182">
      <pivotArea dataOnly="0" labelOnly="1" grandRow="1" outline="0" fieldPosition="0"/>
    </format>
    <format dxfId="181">
      <pivotArea type="all" dataOnly="0" outline="0" fieldPosition="0"/>
    </format>
    <format dxfId="180">
      <pivotArea type="origin" dataOnly="0" labelOnly="1" outline="0" fieldPosition="0"/>
    </format>
    <format dxfId="179">
      <pivotArea field="0" type="button" dataOnly="0" labelOnly="1" outline="0" axis="axisRow" fieldPosition="0"/>
    </format>
    <format dxfId="178">
      <pivotArea field="-2" type="button" dataOnly="0" labelOnly="1" outline="0" axis="axisCol" fieldPosition="0"/>
    </format>
    <format dxfId="177">
      <pivotArea type="topRight" dataOnly="0" labelOnly="1" outline="0" fieldPosition="0"/>
    </format>
    <format dxfId="176">
      <pivotArea dataOnly="0" labelOnly="1" outline="0" fieldPosition="0">
        <references count="1">
          <reference field="4294967294" count="3">
            <x v="0"/>
            <x v="1"/>
            <x v="2"/>
          </reference>
        </references>
      </pivotArea>
    </format>
    <format dxfId="175">
      <pivotArea type="all" dataOnly="0" outline="0" fieldPosition="0"/>
    </format>
    <format dxfId="174">
      <pivotArea collapsedLevelsAreSubtotals="1" fieldPosition="0">
        <references count="2">
          <reference field="4294967294" count="1" selected="0">
            <x v="2"/>
          </reference>
          <reference field="0" count="0"/>
        </references>
      </pivotArea>
    </format>
    <format dxfId="173">
      <pivotArea dataOnly="0" labelOnly="1" fieldPosition="0">
        <references count="1">
          <reference field="0" count="0"/>
        </references>
      </pivotArea>
    </format>
    <format dxfId="172">
      <pivotArea collapsedLevelsAreSubtotals="1" fieldPosition="0">
        <references count="2">
          <reference field="4294967294" count="1" selected="0">
            <x v="1"/>
          </reference>
          <reference field="0" count="0"/>
        </references>
      </pivotArea>
    </format>
    <format dxfId="171">
      <pivotArea grandRow="1" outline="0" collapsedLevelsAreSubtotals="1" fieldPosition="0"/>
    </format>
    <format dxfId="170">
      <pivotArea grandRow="1" outline="0" collapsedLevelsAreSubtotals="1" fieldPosition="0"/>
    </format>
    <format dxfId="169">
      <pivotArea type="origin" dataOnly="0" labelOnly="1" outline="0" fieldPosition="0"/>
    </format>
    <format dxfId="168">
      <pivotArea field="0" type="button" dataOnly="0" labelOnly="1" outline="0" axis="axisRow" fieldPosition="0"/>
    </format>
    <format dxfId="167">
      <pivotArea field="-2" type="button" dataOnly="0" labelOnly="1" outline="0" axis="axisCol" fieldPosition="0"/>
    </format>
    <format dxfId="166">
      <pivotArea type="topRight" dataOnly="0" labelOnly="1" outline="0" fieldPosition="0"/>
    </format>
    <format dxfId="165">
      <pivotArea dataOnly="0" labelOnly="1" outline="0" fieldPosition="0">
        <references count="1">
          <reference field="4294967294" count="3">
            <x v="0"/>
            <x v="1"/>
            <x v="2"/>
          </reference>
        </references>
      </pivotArea>
    </format>
    <format dxfId="164">
      <pivotArea type="origin" dataOnly="0" labelOnly="1" outline="0" fieldPosition="0"/>
    </format>
    <format dxfId="163">
      <pivotArea field="0" type="button" dataOnly="0" labelOnly="1" outline="0" axis="axisRow" fieldPosition="0"/>
    </format>
    <format dxfId="162">
      <pivotArea field="-2" type="button" dataOnly="0" labelOnly="1" outline="0" axis="axisCol" fieldPosition="0"/>
    </format>
    <format dxfId="161">
      <pivotArea type="topRight" dataOnly="0" labelOnly="1" outline="0" fieldPosition="0"/>
    </format>
    <format dxfId="160">
      <pivotArea dataOnly="0" labelOnly="1" outline="0" fieldPosition="0">
        <references count="1">
          <reference field="4294967294" count="3">
            <x v="0"/>
            <x v="1"/>
            <x v="2"/>
          </reference>
        </references>
      </pivotArea>
    </format>
    <format dxfId="159">
      <pivotArea type="origin" dataOnly="0" labelOnly="1" outline="0" fieldPosition="0"/>
    </format>
    <format dxfId="158">
      <pivotArea field="0" type="button" dataOnly="0" labelOnly="1" outline="0" axis="axisRow" fieldPosition="0"/>
    </format>
    <format dxfId="157">
      <pivotArea field="-2" type="button" dataOnly="0" labelOnly="1" outline="0" axis="axisCol" fieldPosition="0"/>
    </format>
    <format dxfId="156">
      <pivotArea type="topRight" dataOnly="0" labelOnly="1" outline="0" fieldPosition="0"/>
    </format>
    <format dxfId="155">
      <pivotArea dataOnly="0" labelOnly="1" outline="0" fieldPosition="0">
        <references count="1">
          <reference field="4294967294" count="3">
            <x v="0"/>
            <x v="1"/>
            <x v="2"/>
          </reference>
        </references>
      </pivotArea>
    </format>
    <format dxfId="154">
      <pivotArea grandRow="1" outline="0" collapsedLevelsAreSubtotals="1" fieldPosition="0"/>
    </format>
    <format dxfId="153">
      <pivotArea dataOnly="0" labelOnly="1" grandRow="1" outline="0" fieldPosition="0"/>
    </format>
    <format dxfId="152">
      <pivotArea grandRow="1" outline="0" collapsedLevelsAreSubtotals="1" fieldPosition="0"/>
    </format>
    <format dxfId="151">
      <pivotArea dataOnly="0" labelOnly="1" grandRow="1" outline="0" fieldPosition="0"/>
    </format>
    <format dxfId="150">
      <pivotArea collapsedLevelsAreSubtotals="1" fieldPosition="0">
        <references count="2">
          <reference field="4294967294" count="1" selected="0">
            <x v="0"/>
          </reference>
          <reference field="0" count="0"/>
        </references>
      </pivotArea>
    </format>
  </formats>
  <conditionalFormats count="1">
    <conditionalFormat priority="5">
      <pivotAreas count="1">
        <pivotArea type="data" collapsedLevelsAreSubtotals="1" fieldPosition="0">
          <references count="2">
            <reference field="4294967294" count="1" selected="0">
              <x v="2"/>
            </reference>
            <reference field="0" count="12">
              <x v="0"/>
              <x v="1"/>
              <x v="2"/>
              <x v="3"/>
              <x v="4"/>
              <x v="5"/>
              <x v="6"/>
              <x v="7"/>
              <x v="8"/>
              <x v="9"/>
              <x v="10"/>
              <x v="11"/>
            </reference>
          </references>
        </pivotArea>
      </pivotAreas>
    </conditionalFormat>
  </conditionalFormats>
  <pivotTableStyleInfo name="PivotStyleMedium14" showRowHeaders="1" showColHeaders="1" showRowStripes="0" showColStripes="0" showLastColumn="1"/>
</pivotTableDefinition>
</file>

<file path=xl/pivotTables/pivotTable3.xml><?xml version="1.0" encoding="utf-8"?>
<pivotTableDefinition xmlns="http://schemas.openxmlformats.org/spreadsheetml/2006/main" name="Tabla dinámica1" cacheId="38" applyNumberFormats="0" applyBorderFormats="0" applyFontFormats="0" applyPatternFormats="0" applyAlignmentFormats="0" applyWidthHeightFormats="1" dataCaption="Valores" grandTotalCaption="Total" updatedVersion="3" minRefreshableVersion="3" showCalcMbrs="0" useAutoFormatting="1" itemPrintTitles="1" mergeItem="1" createdVersion="3" indent="0" outline="1" outlineData="1" multipleFieldFilters="0" chartFormat="1" rowHeaderCaption="Vendedores" fieldListSortAscending="1">
  <location ref="C44:F52" firstHeaderRow="1" firstDataRow="2" firstDataCol="1" rowPageCount="1" colPageCount="1"/>
  <pivotFields count="5">
    <pivotField axis="axisPage" multipleItemSelectionAllowed="1" showAll="0">
      <items count="13">
        <item x="0"/>
        <item x="1"/>
        <item x="2"/>
        <item x="3"/>
        <item x="4"/>
        <item x="5"/>
        <item x="6"/>
        <item x="7"/>
        <item x="8"/>
        <item x="9"/>
        <item x="10"/>
        <item x="11"/>
        <item t="default"/>
      </items>
    </pivotField>
    <pivotField axis="axisRow" showAll="0">
      <items count="7">
        <item n="Anchundia  Elsa " sd="0" x="0"/>
        <item n="Oficina" sd="0" x="1"/>
        <item n="Rivadeneira Luis " sd="0" x="2"/>
        <item n="Vaca Carmen " sd="0" x="3"/>
        <item n="Velarde  Fernando " sd="0" x="4"/>
        <item n="Vera  Ana Laura" sd="0" x="5"/>
        <item t="default"/>
      </items>
    </pivotField>
    <pivotField dataField="1" showAll="0"/>
    <pivotField dataField="1" showAll="0" defaultSubtotal="0"/>
    <pivotField name="KPI 12" dataField="1" showAll="0" defaultSubtotal="0"/>
  </pivotFields>
  <rowFields count="1">
    <field x="1"/>
  </rowFields>
  <rowItems count="7">
    <i>
      <x/>
    </i>
    <i>
      <x v="1"/>
    </i>
    <i>
      <x v="2"/>
    </i>
    <i>
      <x v="3"/>
    </i>
    <i>
      <x v="4"/>
    </i>
    <i>
      <x v="5"/>
    </i>
    <i t="grand">
      <x/>
    </i>
  </rowItems>
  <colFields count="1">
    <field x="-2"/>
  </colFields>
  <colItems count="3">
    <i>
      <x/>
    </i>
    <i i="1">
      <x v="1"/>
    </i>
    <i i="2">
      <x v="2"/>
    </i>
  </colItems>
  <pageFields count="1">
    <pageField fld="0" hier="-1"/>
  </pageFields>
  <dataFields count="3">
    <dataField name="Ventas ($$)" fld="3" baseField="0" baseItem="0"/>
    <dataField name="# Ventas" fld="2" baseField="0" baseItem="0"/>
    <dataField name=" KPI Anual" fld="4" baseField="0" baseItem="0"/>
  </dataFields>
  <formats count="137">
    <format dxfId="339">
      <pivotArea field="1" type="button" dataOnly="0" labelOnly="1" outline="0" axis="axisRow" fieldPosition="0"/>
    </format>
    <format dxfId="338">
      <pivotArea dataOnly="0" labelOnly="1" outline="0" fieldPosition="0">
        <references count="1">
          <reference field="4294967294" count="1">
            <x v="1"/>
          </reference>
        </references>
      </pivotArea>
    </format>
    <format dxfId="337">
      <pivotArea type="origin" dataOnly="0" labelOnly="1" outline="0" fieldPosition="0"/>
    </format>
    <format dxfId="336">
      <pivotArea field="-2" type="button" dataOnly="0" labelOnly="1" outline="0" axis="axisCol" fieldPosition="0"/>
    </format>
    <format dxfId="335">
      <pivotArea type="topRight" dataOnly="0" labelOnly="1" outline="0" fieldPosition="0"/>
    </format>
    <format dxfId="334">
      <pivotArea type="origin" dataOnly="0" labelOnly="1" outline="0" fieldPosition="0"/>
    </format>
    <format dxfId="333">
      <pivotArea field="-2" type="button" dataOnly="0" labelOnly="1" outline="0" axis="axisCol" fieldPosition="0"/>
    </format>
    <format dxfId="332">
      <pivotArea type="topRight" dataOnly="0" labelOnly="1" outline="0" fieldPosition="0"/>
    </format>
    <format dxfId="331">
      <pivotArea type="all" dataOnly="0" outline="0" fieldPosition="0"/>
    </format>
    <format dxfId="330">
      <pivotArea dataOnly="0" labelOnly="1" outline="0" fieldPosition="0">
        <references count="1">
          <reference field="4294967294" count="1">
            <x v="1"/>
          </reference>
        </references>
      </pivotArea>
    </format>
    <format dxfId="329">
      <pivotArea type="all" dataOnly="0" outline="0" fieldPosition="0"/>
    </format>
    <format dxfId="328">
      <pivotArea type="origin" dataOnly="0" labelOnly="1" outline="0" fieldPosition="0"/>
    </format>
    <format dxfId="327">
      <pivotArea field="1" type="button" dataOnly="0" labelOnly="1" outline="0" axis="axisRow" fieldPosition="0"/>
    </format>
    <format dxfId="326">
      <pivotArea field="-2" type="button" dataOnly="0" labelOnly="1" outline="0" axis="axisCol" fieldPosition="0"/>
    </format>
    <format dxfId="325">
      <pivotArea type="topRight" dataOnly="0" labelOnly="1" outline="0" fieldPosition="0"/>
    </format>
    <format dxfId="324">
      <pivotArea dataOnly="0" labelOnly="1" outline="0" fieldPosition="0">
        <references count="1">
          <reference field="4294967294" count="1">
            <x v="1"/>
          </reference>
        </references>
      </pivotArea>
    </format>
    <format dxfId="323">
      <pivotArea dataOnly="0" labelOnly="1" outline="0" fieldPosition="0">
        <references count="1">
          <reference field="4294967294" count="1">
            <x v="1"/>
          </reference>
        </references>
      </pivotArea>
    </format>
    <format dxfId="322">
      <pivotArea field="0" type="button" dataOnly="0" labelOnly="1" outline="0" axis="axisPage" fieldPosition="0"/>
    </format>
    <format dxfId="321">
      <pivotArea field="0" type="button" dataOnly="0" labelOnly="1" outline="0" axis="axisPage" fieldPosition="0"/>
    </format>
    <format dxfId="320">
      <pivotArea field="0" type="button" dataOnly="0" labelOnly="1" outline="0" axis="axisPage" fieldPosition="0"/>
    </format>
    <format dxfId="319">
      <pivotArea field="0" type="button" dataOnly="0" labelOnly="1" outline="0" axis="axisPage" fieldPosition="0"/>
    </format>
    <format dxfId="318">
      <pivotArea dataOnly="0" labelOnly="1" outline="0" fieldPosition="0">
        <references count="1">
          <reference field="0" count="1">
            <x v="1"/>
          </reference>
        </references>
      </pivotArea>
    </format>
    <format dxfId="317">
      <pivotArea field="0" type="button" dataOnly="0" labelOnly="1" outline="0" axis="axisPage" fieldPosition="0"/>
    </format>
    <format dxfId="316">
      <pivotArea dataOnly="0" labelOnly="1" outline="0" fieldPosition="0">
        <references count="1">
          <reference field="0" count="1">
            <x v="1"/>
          </reference>
        </references>
      </pivotArea>
    </format>
    <format dxfId="315">
      <pivotArea grandRow="1" outline="0" collapsedLevelsAreSubtotals="1" fieldPosition="0"/>
    </format>
    <format dxfId="314">
      <pivotArea dataOnly="0" labelOnly="1" grandRow="1" outline="0" fieldPosition="0"/>
    </format>
    <format dxfId="313">
      <pivotArea grandRow="1" outline="0" collapsedLevelsAreSubtotals="1" fieldPosition="0"/>
    </format>
    <format dxfId="312">
      <pivotArea dataOnly="0" labelOnly="1" grandRow="1" outline="0" fieldPosition="0"/>
    </format>
    <format dxfId="311">
      <pivotArea collapsedLevelsAreSubtotals="1" fieldPosition="0">
        <references count="2">
          <reference field="4294967294" count="1" selected="0">
            <x v="1"/>
          </reference>
          <reference field="1" count="0"/>
        </references>
      </pivotArea>
    </format>
    <format dxfId="310">
      <pivotArea grandRow="1" outline="0" collapsedLevelsAreSubtotals="1" fieldPosition="0"/>
    </format>
    <format dxfId="309">
      <pivotArea field="1" grandRow="1" outline="0" collapsedLevelsAreSubtotals="1" axis="axisRow" fieldPosition="0">
        <references count="1">
          <reference field="4294967294" count="1" selected="0">
            <x v="1"/>
          </reference>
        </references>
      </pivotArea>
    </format>
    <format dxfId="308">
      <pivotArea grandRow="1" outline="0" collapsedLevelsAreSubtotals="1" fieldPosition="0"/>
    </format>
    <format dxfId="307">
      <pivotArea field="1" grandRow="1" outline="0" collapsedLevelsAreSubtotals="1" axis="axisRow" fieldPosition="0">
        <references count="1">
          <reference field="4294967294" count="1" selected="0">
            <x v="1"/>
          </reference>
        </references>
      </pivotArea>
    </format>
    <format dxfId="306">
      <pivotArea field="1" grandRow="1" outline="0" collapsedLevelsAreSubtotals="1" axis="axisRow" fieldPosition="0">
        <references count="1">
          <reference field="4294967294" count="1" selected="0">
            <x v="0"/>
          </reference>
        </references>
      </pivotArea>
    </format>
    <format dxfId="305">
      <pivotArea collapsedLevelsAreSubtotals="1" fieldPosition="0">
        <references count="2">
          <reference field="4294967294" count="1" selected="0">
            <x v="2"/>
          </reference>
          <reference field="1" count="0"/>
        </references>
      </pivotArea>
    </format>
    <format dxfId="304">
      <pivotArea collapsedLevelsAreSubtotals="1" fieldPosition="0">
        <references count="2">
          <reference field="4294967294" count="1" selected="0">
            <x v="0"/>
          </reference>
          <reference field="1" count="0"/>
        </references>
      </pivotArea>
    </format>
    <format dxfId="303">
      <pivotArea type="all" dataOnly="0" outline="0" fieldPosition="0"/>
    </format>
    <format dxfId="302">
      <pivotArea field="0" type="button" dataOnly="0" labelOnly="1" outline="0" axis="axisPage" fieldPosition="0"/>
    </format>
    <format dxfId="301">
      <pivotArea dataOnly="0" labelOnly="1" outline="0" fieldPosition="0">
        <references count="1">
          <reference field="4294967294" count="1">
            <x v="1"/>
          </reference>
        </references>
      </pivotArea>
    </format>
    <format dxfId="300">
      <pivotArea dataOnly="0" labelOnly="1" outline="0" fieldPosition="0">
        <references count="1">
          <reference field="4294967294" count="2">
            <x v="0"/>
            <x v="2"/>
          </reference>
        </references>
      </pivotArea>
    </format>
    <format dxfId="299">
      <pivotArea dataOnly="0" labelOnly="1" outline="0" fieldPosition="0">
        <references count="1">
          <reference field="4294967294" count="2">
            <x v="0"/>
            <x v="2"/>
          </reference>
        </references>
      </pivotArea>
    </format>
    <format dxfId="298">
      <pivotArea dataOnly="0" labelOnly="1" outline="0" fieldPosition="0">
        <references count="1">
          <reference field="0" count="1">
            <x v="0"/>
          </reference>
        </references>
      </pivotArea>
    </format>
    <format dxfId="297">
      <pivotArea dataOnly="0" labelOnly="1" outline="0" fieldPosition="0">
        <references count="1">
          <reference field="0" count="1">
            <x v="0"/>
          </reference>
        </references>
      </pivotArea>
    </format>
    <format dxfId="296">
      <pivotArea dataOnly="0" labelOnly="1" outline="0" fieldPosition="0">
        <references count="1">
          <reference field="0" count="1">
            <x v="8"/>
          </reference>
        </references>
      </pivotArea>
    </format>
    <format dxfId="295">
      <pivotArea dataOnly="0" labelOnly="1" outline="0" fieldPosition="0">
        <references count="1">
          <reference field="4294967294" count="1">
            <x v="0"/>
          </reference>
        </references>
      </pivotArea>
    </format>
    <format dxfId="294">
      <pivotArea dataOnly="0" labelOnly="1" outline="0" fieldPosition="0">
        <references count="1">
          <reference field="4294967294" count="1">
            <x v="2"/>
          </reference>
        </references>
      </pivotArea>
    </format>
    <format dxfId="293">
      <pivotArea outline="0" collapsedLevelsAreSubtotals="1" fieldPosition="0">
        <references count="1">
          <reference field="4294967294" count="1" selected="0">
            <x v="0"/>
          </reference>
        </references>
      </pivotArea>
    </format>
    <format dxfId="292">
      <pivotArea dataOnly="0" labelOnly="1" outline="0" fieldPosition="0">
        <references count="1">
          <reference field="0" count="0"/>
        </references>
      </pivotArea>
    </format>
    <format dxfId="291">
      <pivotArea dataOnly="0" labelOnly="1" outline="0" fieldPosition="0">
        <references count="1">
          <reference field="0" count="0"/>
        </references>
      </pivotArea>
    </format>
    <format dxfId="290">
      <pivotArea type="all" dataOnly="0" outline="0" fieldPosition="0"/>
    </format>
    <format dxfId="289">
      <pivotArea field="0" type="button" dataOnly="0" labelOnly="1" outline="0" axis="axisPage" fieldPosition="0"/>
    </format>
    <format dxfId="288">
      <pivotArea grandRow="1" outline="0" collapsedLevelsAreSubtotals="1" fieldPosition="0"/>
    </format>
    <format dxfId="287">
      <pivotArea dataOnly="0" labelOnly="1" grandRow="1" outline="0" fieldPosition="0"/>
    </format>
    <format dxfId="286">
      <pivotArea dataOnly="0" labelOnly="1" fieldPosition="0">
        <references count="2">
          <reference field="0" count="0"/>
          <reference field="1" count="1" selected="0">
            <x v="0"/>
          </reference>
        </references>
      </pivotArea>
    </format>
    <format dxfId="285">
      <pivotArea dataOnly="0" labelOnly="1" fieldPosition="0">
        <references count="2">
          <reference field="0" count="0"/>
          <reference field="1" count="1" selected="0">
            <x v="0"/>
          </reference>
        </references>
      </pivotArea>
    </format>
    <format dxfId="284">
      <pivotArea dataOnly="0" labelOnly="1" fieldPosition="0">
        <references count="2">
          <reference field="0" count="0"/>
          <reference field="1" count="1" selected="0">
            <x v="0"/>
          </reference>
        </references>
      </pivotArea>
    </format>
    <format dxfId="283">
      <pivotArea collapsedLevelsAreSubtotals="1" fieldPosition="0">
        <references count="3">
          <reference field="4294967294" count="1" selected="0">
            <x v="2"/>
          </reference>
          <reference field="0" count="0"/>
          <reference field="1" count="1" selected="0">
            <x v="0"/>
          </reference>
        </references>
      </pivotArea>
    </format>
    <format dxfId="282">
      <pivotArea collapsedLevelsAreSubtotals="1" fieldPosition="0">
        <references count="3">
          <reference field="4294967294" count="1" selected="0">
            <x v="2"/>
          </reference>
          <reference field="0" count="10">
            <x v="0"/>
            <x v="1"/>
            <x v="2"/>
            <x v="3"/>
            <x v="4"/>
            <x v="5"/>
            <x v="6"/>
            <x v="7"/>
            <x v="10"/>
            <x v="11"/>
          </reference>
          <reference field="1" count="1" selected="0">
            <x v="1"/>
          </reference>
        </references>
      </pivotArea>
    </format>
    <format dxfId="281">
      <pivotArea dataOnly="0" labelOnly="1" fieldPosition="0">
        <references count="2">
          <reference field="0" count="10">
            <x v="0"/>
            <x v="1"/>
            <x v="2"/>
            <x v="3"/>
            <x v="4"/>
            <x v="5"/>
            <x v="6"/>
            <x v="7"/>
            <x v="10"/>
            <x v="11"/>
          </reference>
          <reference field="1" count="1" selected="0">
            <x v="1"/>
          </reference>
        </references>
      </pivotArea>
    </format>
    <format dxfId="280">
      <pivotArea dataOnly="0" labelOnly="1" fieldPosition="0">
        <references count="2">
          <reference field="0" count="10">
            <x v="0"/>
            <x v="1"/>
            <x v="2"/>
            <x v="3"/>
            <x v="4"/>
            <x v="5"/>
            <x v="6"/>
            <x v="7"/>
            <x v="10"/>
            <x v="11"/>
          </reference>
          <reference field="1" count="1" selected="0">
            <x v="1"/>
          </reference>
        </references>
      </pivotArea>
    </format>
    <format dxfId="279">
      <pivotArea dataOnly="0" labelOnly="1" fieldPosition="0">
        <references count="2">
          <reference field="0" count="10">
            <x v="0"/>
            <x v="1"/>
            <x v="2"/>
            <x v="3"/>
            <x v="4"/>
            <x v="5"/>
            <x v="6"/>
            <x v="7"/>
            <x v="10"/>
            <x v="11"/>
          </reference>
          <reference field="1" count="1" selected="0">
            <x v="1"/>
          </reference>
        </references>
      </pivotArea>
    </format>
    <format dxfId="278">
      <pivotArea dataOnly="0" labelOnly="1" fieldPosition="0">
        <references count="2">
          <reference field="0" count="10">
            <x v="0"/>
            <x v="1"/>
            <x v="2"/>
            <x v="3"/>
            <x v="4"/>
            <x v="5"/>
            <x v="6"/>
            <x v="7"/>
            <x v="10"/>
            <x v="11"/>
          </reference>
          <reference field="1" count="1" selected="0">
            <x v="1"/>
          </reference>
        </references>
      </pivotArea>
    </format>
    <format dxfId="277">
      <pivotArea dataOnly="0" labelOnly="1" fieldPosition="0">
        <references count="2">
          <reference field="0" count="10">
            <x v="0"/>
            <x v="1"/>
            <x v="2"/>
            <x v="3"/>
            <x v="4"/>
            <x v="5"/>
            <x v="6"/>
            <x v="7"/>
            <x v="10"/>
            <x v="11"/>
          </reference>
          <reference field="1" count="1" selected="0">
            <x v="1"/>
          </reference>
        </references>
      </pivotArea>
    </format>
    <format dxfId="276">
      <pivotArea dataOnly="0" labelOnly="1" fieldPosition="0">
        <references count="2">
          <reference field="0" count="0"/>
          <reference field="1" count="1" selected="0">
            <x v="0"/>
          </reference>
        </references>
      </pivotArea>
    </format>
    <format dxfId="275">
      <pivotArea dataOnly="0" labelOnly="1" fieldPosition="0">
        <references count="2">
          <reference field="0" count="0"/>
          <reference field="1" count="1" selected="0">
            <x v="0"/>
          </reference>
        </references>
      </pivotArea>
    </format>
    <format dxfId="274">
      <pivotArea collapsedLevelsAreSubtotals="1" fieldPosition="0">
        <references count="2">
          <reference field="0" count="0"/>
          <reference field="1" count="1" selected="0">
            <x v="0"/>
          </reference>
        </references>
      </pivotArea>
    </format>
    <format dxfId="273">
      <pivotArea collapsedLevelsAreSubtotals="1" fieldPosition="0">
        <references count="2">
          <reference field="0" count="10">
            <x v="0"/>
            <x v="1"/>
            <x v="2"/>
            <x v="3"/>
            <x v="4"/>
            <x v="5"/>
            <x v="6"/>
            <x v="7"/>
            <x v="10"/>
            <x v="11"/>
          </reference>
          <reference field="1" count="1" selected="0">
            <x v="1"/>
          </reference>
        </references>
      </pivotArea>
    </format>
    <format dxfId="272">
      <pivotArea outline="0" collapsedLevelsAreSubtotals="1" fieldPosition="0"/>
    </format>
    <format dxfId="271">
      <pivotArea outline="0" collapsedLevelsAreSubtotals="1" fieldPosition="0"/>
    </format>
    <format dxfId="270">
      <pivotArea dataOnly="0" labelOnly="1" fieldPosition="0">
        <references count="2">
          <reference field="0" count="0"/>
          <reference field="1" count="1" selected="0">
            <x v="0"/>
          </reference>
        </references>
      </pivotArea>
    </format>
    <format dxfId="269">
      <pivotArea dataOnly="0" labelOnly="1" fieldPosition="0">
        <references count="2">
          <reference field="0" count="11">
            <x v="0"/>
            <x v="1"/>
            <x v="2"/>
            <x v="3"/>
            <x v="4"/>
            <x v="5"/>
            <x v="6"/>
            <x v="7"/>
            <x v="8"/>
            <x v="9"/>
            <x v="10"/>
          </reference>
          <reference field="1" count="1" selected="0">
            <x v="2"/>
          </reference>
        </references>
      </pivotArea>
    </format>
    <format dxfId="268">
      <pivotArea dataOnly="0" labelOnly="1" fieldPosition="0">
        <references count="2">
          <reference field="0" count="11">
            <x v="0"/>
            <x v="1"/>
            <x v="2"/>
            <x v="3"/>
            <x v="4"/>
            <x v="5"/>
            <x v="6"/>
            <x v="7"/>
            <x v="8"/>
            <x v="9"/>
            <x v="10"/>
          </reference>
          <reference field="1" count="1" selected="0">
            <x v="2"/>
          </reference>
        </references>
      </pivotArea>
    </format>
    <format dxfId="267">
      <pivotArea dataOnly="0" labelOnly="1" fieldPosition="0">
        <references count="2">
          <reference field="0" count="11">
            <x v="0"/>
            <x v="1"/>
            <x v="2"/>
            <x v="3"/>
            <x v="4"/>
            <x v="5"/>
            <x v="6"/>
            <x v="7"/>
            <x v="8"/>
            <x v="9"/>
            <x v="10"/>
          </reference>
          <reference field="1" count="1" selected="0">
            <x v="2"/>
          </reference>
        </references>
      </pivotArea>
    </format>
    <format dxfId="266">
      <pivotArea dataOnly="0" labelOnly="1" fieldPosition="0">
        <references count="2">
          <reference field="0" count="11">
            <x v="0"/>
            <x v="1"/>
            <x v="2"/>
            <x v="3"/>
            <x v="4"/>
            <x v="5"/>
            <x v="6"/>
            <x v="7"/>
            <x v="8"/>
            <x v="9"/>
            <x v="10"/>
          </reference>
          <reference field="1" count="1" selected="0">
            <x v="2"/>
          </reference>
        </references>
      </pivotArea>
    </format>
    <format dxfId="265">
      <pivotArea dataOnly="0" labelOnly="1" fieldPosition="0">
        <references count="2">
          <reference field="0" count="10">
            <x v="0"/>
            <x v="1"/>
            <x v="2"/>
            <x v="3"/>
            <x v="4"/>
            <x v="5"/>
            <x v="6"/>
            <x v="7"/>
            <x v="10"/>
            <x v="11"/>
          </reference>
          <reference field="1" count="1" selected="0">
            <x v="1"/>
          </reference>
        </references>
      </pivotArea>
    </format>
    <format dxfId="264">
      <pivotArea dataOnly="0" labelOnly="1" fieldPosition="0">
        <references count="2">
          <reference field="0" count="0"/>
          <reference field="1" count="1" selected="0">
            <x v="0"/>
          </reference>
        </references>
      </pivotArea>
    </format>
    <format dxfId="263">
      <pivotArea dataOnly="0" labelOnly="1" fieldPosition="0">
        <references count="2">
          <reference field="0" count="0"/>
          <reference field="1" count="1" selected="0">
            <x v="2"/>
          </reference>
        </references>
      </pivotArea>
    </format>
    <format dxfId="262">
      <pivotArea dataOnly="0" labelOnly="1" fieldPosition="0">
        <references count="2">
          <reference field="0" count="1">
            <x v="11"/>
          </reference>
          <reference field="1" count="1" selected="0">
            <x v="2"/>
          </reference>
        </references>
      </pivotArea>
    </format>
    <format dxfId="261">
      <pivotArea dataOnly="0" labelOnly="1" fieldPosition="0">
        <references count="2">
          <reference field="0" count="1">
            <x v="11"/>
          </reference>
          <reference field="1" count="1" selected="0">
            <x v="2"/>
          </reference>
        </references>
      </pivotArea>
    </format>
    <format dxfId="260">
      <pivotArea dataOnly="0" labelOnly="1" fieldPosition="0">
        <references count="2">
          <reference field="0" count="0"/>
          <reference field="1" count="1" selected="0">
            <x v="3"/>
          </reference>
        </references>
      </pivotArea>
    </format>
    <format dxfId="259">
      <pivotArea dataOnly="0" labelOnly="1" fieldPosition="0">
        <references count="2">
          <reference field="0" count="0"/>
          <reference field="1" count="1" selected="0">
            <x v="3"/>
          </reference>
        </references>
      </pivotArea>
    </format>
    <format dxfId="258">
      <pivotArea dataOnly="0" labelOnly="1" fieldPosition="0">
        <references count="2">
          <reference field="0" count="0"/>
          <reference field="1" count="1" selected="0">
            <x v="3"/>
          </reference>
        </references>
      </pivotArea>
    </format>
    <format dxfId="257">
      <pivotArea dataOnly="0" labelOnly="1" fieldPosition="0">
        <references count="2">
          <reference field="0" count="0"/>
          <reference field="1" count="1" selected="0">
            <x v="3"/>
          </reference>
        </references>
      </pivotArea>
    </format>
    <format dxfId="256">
      <pivotArea dataOnly="0" labelOnly="1" fieldPosition="0">
        <references count="2">
          <reference field="0" count="0"/>
          <reference field="1" count="1" selected="0">
            <x v="4"/>
          </reference>
        </references>
      </pivotArea>
    </format>
    <format dxfId="255">
      <pivotArea dataOnly="0" labelOnly="1" fieldPosition="0">
        <references count="2">
          <reference field="0" count="0"/>
          <reference field="1" count="1" selected="0">
            <x v="4"/>
          </reference>
        </references>
      </pivotArea>
    </format>
    <format dxfId="254">
      <pivotArea dataOnly="0" labelOnly="1" fieldPosition="0">
        <references count="2">
          <reference field="0" count="0"/>
          <reference field="1" count="1" selected="0">
            <x v="4"/>
          </reference>
        </references>
      </pivotArea>
    </format>
    <format dxfId="253">
      <pivotArea dataOnly="0" labelOnly="1" fieldPosition="0">
        <references count="2">
          <reference field="0" count="0"/>
          <reference field="1" count="1" selected="0">
            <x v="4"/>
          </reference>
        </references>
      </pivotArea>
    </format>
    <format dxfId="252">
      <pivotArea dataOnly="0" labelOnly="1" fieldPosition="0">
        <references count="2">
          <reference field="0" count="0"/>
          <reference field="1" count="1" selected="0">
            <x v="5"/>
          </reference>
        </references>
      </pivotArea>
    </format>
    <format dxfId="251">
      <pivotArea dataOnly="0" labelOnly="1" fieldPosition="0">
        <references count="2">
          <reference field="0" count="0"/>
          <reference field="1" count="1" selected="0">
            <x v="5"/>
          </reference>
        </references>
      </pivotArea>
    </format>
    <format dxfId="250">
      <pivotArea dataOnly="0" labelOnly="1" fieldPosition="0">
        <references count="2">
          <reference field="0" count="0"/>
          <reference field="1" count="1" selected="0">
            <x v="5"/>
          </reference>
        </references>
      </pivotArea>
    </format>
    <format dxfId="249">
      <pivotArea dataOnly="0" labelOnly="1" fieldPosition="0">
        <references count="2">
          <reference field="0" count="0"/>
          <reference field="1" count="1" selected="0">
            <x v="5"/>
          </reference>
        </references>
      </pivotArea>
    </format>
    <format dxfId="248">
      <pivotArea collapsedLevelsAreSubtotals="1" fieldPosition="0">
        <references count="1">
          <reference field="1" count="1">
            <x v="0"/>
          </reference>
        </references>
      </pivotArea>
    </format>
    <format dxfId="247">
      <pivotArea collapsedLevelsAreSubtotals="1" fieldPosition="0">
        <references count="1">
          <reference field="1" count="1">
            <x v="1"/>
          </reference>
        </references>
      </pivotArea>
    </format>
    <format dxfId="246">
      <pivotArea collapsedLevelsAreSubtotals="1" fieldPosition="0">
        <references count="1">
          <reference field="1" count="1">
            <x v="2"/>
          </reference>
        </references>
      </pivotArea>
    </format>
    <format dxfId="245">
      <pivotArea collapsedLevelsAreSubtotals="1" fieldPosition="0">
        <references count="1">
          <reference field="1" count="1">
            <x v="3"/>
          </reference>
        </references>
      </pivotArea>
    </format>
    <format dxfId="244">
      <pivotArea collapsedLevelsAreSubtotals="1" fieldPosition="0">
        <references count="1">
          <reference field="1" count="1">
            <x v="4"/>
          </reference>
        </references>
      </pivotArea>
    </format>
    <format dxfId="243">
      <pivotArea collapsedLevelsAreSubtotals="1" fieldPosition="0">
        <references count="1">
          <reference field="1" count="1">
            <x v="5"/>
          </reference>
        </references>
      </pivotArea>
    </format>
    <format dxfId="242">
      <pivotArea dataOnly="0" labelOnly="1" fieldPosition="0">
        <references count="1">
          <reference field="1" count="0"/>
        </references>
      </pivotArea>
    </format>
    <format dxfId="241">
      <pivotArea type="origin" dataOnly="0" labelOnly="1" outline="0" fieldPosition="0"/>
    </format>
    <format dxfId="240">
      <pivotArea field="1" type="button" dataOnly="0" labelOnly="1" outline="0" axis="axisRow" fieldPosition="0"/>
    </format>
    <format dxfId="239">
      <pivotArea field="-2" type="button" dataOnly="0" labelOnly="1" outline="0" axis="axisCol" fieldPosition="0"/>
    </format>
    <format dxfId="238">
      <pivotArea type="topRight" dataOnly="0" labelOnly="1" outline="0" fieldPosition="0"/>
    </format>
    <format dxfId="237">
      <pivotArea type="topRight" dataOnly="0" labelOnly="1" outline="0" fieldPosition="0"/>
    </format>
    <format dxfId="236">
      <pivotArea type="topRight" dataOnly="0" labelOnly="1" outline="0" fieldPosition="0"/>
    </format>
    <format dxfId="235">
      <pivotArea type="topRight" dataOnly="0" labelOnly="1" outline="0" fieldPosition="0"/>
    </format>
    <format dxfId="234">
      <pivotArea field="-2" type="button" dataOnly="0" labelOnly="1" outline="0" axis="axisCol" fieldPosition="0"/>
    </format>
    <format dxfId="233">
      <pivotArea field="-2" type="button" dataOnly="0" labelOnly="1" outline="0" axis="axisCol" fieldPosition="0"/>
    </format>
    <format dxfId="232">
      <pivotArea field="-2" type="button" dataOnly="0" labelOnly="1" outline="0" axis="axisCol" fieldPosition="0"/>
    </format>
    <format dxfId="231">
      <pivotArea field="1" type="button" dataOnly="0" labelOnly="1" outline="0" axis="axisRow" fieldPosition="0"/>
    </format>
    <format dxfId="230">
      <pivotArea field="1" type="button" dataOnly="0" labelOnly="1" outline="0" axis="axisRow" fieldPosition="0"/>
    </format>
    <format dxfId="229">
      <pivotArea field="1" type="button" dataOnly="0" labelOnly="1" outline="0" axis="axisRow" fieldPosition="0"/>
    </format>
    <format dxfId="228">
      <pivotArea type="origin" dataOnly="0" labelOnly="1" outline="0" fieldPosition="0"/>
    </format>
    <format dxfId="227">
      <pivotArea type="origin" dataOnly="0" labelOnly="1" outline="0" fieldPosition="0"/>
    </format>
    <format dxfId="226">
      <pivotArea type="origin" dataOnly="0" labelOnly="1" outline="0" fieldPosition="0"/>
    </format>
    <format dxfId="225">
      <pivotArea type="origin" dataOnly="0" labelOnly="1" outline="0" fieldPosition="0"/>
    </format>
    <format dxfId="224">
      <pivotArea field="1" type="button" dataOnly="0" labelOnly="1" outline="0" axis="axisRow" fieldPosition="0"/>
    </format>
    <format dxfId="223">
      <pivotArea field="-2" type="button" dataOnly="0" labelOnly="1" outline="0" axis="axisCol" fieldPosition="0"/>
    </format>
    <format dxfId="222">
      <pivotArea type="topRight" dataOnly="0" labelOnly="1" outline="0" fieldPosition="0"/>
    </format>
    <format dxfId="221">
      <pivotArea dataOnly="0" labelOnly="1" outline="0" fieldPosition="0">
        <references count="1">
          <reference field="4294967294" count="3">
            <x v="0"/>
            <x v="1"/>
            <x v="2"/>
          </reference>
        </references>
      </pivotArea>
    </format>
    <format dxfId="220">
      <pivotArea dataOnly="0" labelOnly="1" outline="0" fieldPosition="0">
        <references count="1">
          <reference field="4294967294" count="3">
            <x v="0"/>
            <x v="1"/>
            <x v="2"/>
          </reference>
        </references>
      </pivotArea>
    </format>
    <format dxfId="219">
      <pivotArea type="origin" dataOnly="0" labelOnly="1" outline="0" fieldPosition="0"/>
    </format>
    <format dxfId="218">
      <pivotArea field="1" type="button" dataOnly="0" labelOnly="1" outline="0" axis="axisRow" fieldPosition="0"/>
    </format>
    <format dxfId="217">
      <pivotArea field="-2" type="button" dataOnly="0" labelOnly="1" outline="0" axis="axisCol" fieldPosition="0"/>
    </format>
    <format dxfId="216">
      <pivotArea type="topRight" dataOnly="0" labelOnly="1" outline="0" fieldPosition="0"/>
    </format>
    <format dxfId="215">
      <pivotArea dataOnly="0" labelOnly="1" outline="0" fieldPosition="0">
        <references count="1">
          <reference field="4294967294" count="3">
            <x v="0"/>
            <x v="1"/>
            <x v="2"/>
          </reference>
        </references>
      </pivotArea>
    </format>
    <format dxfId="214">
      <pivotArea type="origin" dataOnly="0" labelOnly="1" outline="0" fieldPosition="0"/>
    </format>
    <format dxfId="213">
      <pivotArea field="1" type="button" dataOnly="0" labelOnly="1" outline="0" axis="axisRow" fieldPosition="0"/>
    </format>
    <format dxfId="212">
      <pivotArea field="-2" type="button" dataOnly="0" labelOnly="1" outline="0" axis="axisCol" fieldPosition="0"/>
    </format>
    <format dxfId="211">
      <pivotArea type="topRight" dataOnly="0" labelOnly="1" outline="0" fieldPosition="0"/>
    </format>
    <format dxfId="210">
      <pivotArea dataOnly="0" labelOnly="1" outline="0" fieldPosition="0">
        <references count="1">
          <reference field="4294967294" count="3">
            <x v="0"/>
            <x v="1"/>
            <x v="2"/>
          </reference>
        </references>
      </pivotArea>
    </format>
    <format dxfId="209">
      <pivotArea grandRow="1" outline="0" collapsedLevelsAreSubtotals="1" fieldPosition="0"/>
    </format>
    <format dxfId="208">
      <pivotArea dataOnly="0" labelOnly="1" grandRow="1" outline="0" fieldPosition="0"/>
    </format>
    <format dxfId="207">
      <pivotArea grandRow="1" outline="0" collapsedLevelsAreSubtotals="1" fieldPosition="0"/>
    </format>
    <format dxfId="206">
      <pivotArea dataOnly="0" labelOnly="1" grandRow="1" outline="0" fieldPosition="0"/>
    </format>
    <format dxfId="205">
      <pivotArea field="0" type="button" dataOnly="0" labelOnly="1" outline="0" axis="axisPage" fieldPosition="0"/>
    </format>
    <format dxfId="204">
      <pivotArea field="0" type="button" dataOnly="0" labelOnly="1" outline="0" axis="axisPage" fieldPosition="0"/>
    </format>
    <format dxfId="203">
      <pivotArea collapsedLevelsAreSubtotals="1" fieldPosition="0">
        <references count="2">
          <reference field="4294967294" count="1" selected="0">
            <x v="2"/>
          </reference>
          <reference field="1" count="1">
            <x v="0"/>
          </reference>
        </references>
      </pivotArea>
    </format>
  </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Tabla dinámica1" cacheId="39" applyNumberFormats="0" applyBorderFormats="0" applyFontFormats="0" applyPatternFormats="0" applyAlignmentFormats="0" applyWidthHeightFormats="1" dataCaption="Valores" updatedVersion="3" minRefreshableVersion="3" showCalcMbrs="0" useAutoFormatting="1" rowGrandTotals="0" itemPrintTitles="1" createdVersion="3" indent="0" outline="1" outlineData="1" multipleFieldFilters="0" chartFormat="2" rowHeaderCaption="Meses" fieldListSortAscending="1">
  <location ref="D12:G25" firstHeaderRow="1" firstDataRow="2" firstDataCol="1"/>
  <pivotFields count="5">
    <pivotField axis="axisRow" showAll="0">
      <items count="13">
        <item x="0"/>
        <item x="1"/>
        <item x="2"/>
        <item x="3"/>
        <item x="4"/>
        <item x="5"/>
        <item x="6"/>
        <item x="7"/>
        <item x="8"/>
        <item x="9"/>
        <item x="10"/>
        <item x="11"/>
        <item t="default"/>
      </items>
    </pivotField>
    <pivotField dataField="1" showAll="0"/>
    <pivotField dataField="1" showAll="0"/>
    <pivotField dataField="1" showAll="0"/>
    <pivotField showAll="0"/>
  </pivotFields>
  <rowFields count="1">
    <field x="0"/>
  </rowFields>
  <rowItems count="12">
    <i>
      <x/>
    </i>
    <i>
      <x v="1"/>
    </i>
    <i>
      <x v="2"/>
    </i>
    <i>
      <x v="3"/>
    </i>
    <i>
      <x v="4"/>
    </i>
    <i>
      <x v="5"/>
    </i>
    <i>
      <x v="6"/>
    </i>
    <i>
      <x v="7"/>
    </i>
    <i>
      <x v="8"/>
    </i>
    <i>
      <x v="9"/>
    </i>
    <i>
      <x v="10"/>
    </i>
    <i>
      <x v="11"/>
    </i>
  </rowItems>
  <colFields count="1">
    <field x="-2"/>
  </colFields>
  <colItems count="3">
    <i>
      <x/>
    </i>
    <i i="1">
      <x v="1"/>
    </i>
    <i i="2">
      <x v="2"/>
    </i>
  </colItems>
  <dataFields count="3">
    <dataField name="Cto. Total" fld="1" baseField="0" baseItem="0"/>
    <dataField name=" Ventas" fld="2" baseField="0" baseItem="0" numFmtId="165"/>
    <dataField name="KPI %" fld="3" baseField="0" baseItem="0" numFmtId="165"/>
  </dataFields>
  <formats count="22">
    <format dxfId="0">
      <pivotArea outline="0" collapsedLevelsAreSubtotals="1" fieldPosition="0">
        <references count="1">
          <reference field="4294967294" count="1" selected="0">
            <x v="2"/>
          </reference>
        </references>
      </pivotArea>
    </format>
    <format dxfId="1">
      <pivotArea outline="0" collapsedLevelsAreSubtotals="1" fieldPosition="0">
        <references count="1">
          <reference field="4294967294" count="1" selected="0">
            <x v="1"/>
          </reference>
        </references>
      </pivotArea>
    </format>
    <format dxfId="2">
      <pivotArea type="origin" dataOnly="0" labelOnly="1" outline="0" fieldPosition="0"/>
    </format>
    <format dxfId="3">
      <pivotArea field="0" type="button" dataOnly="0" labelOnly="1" outline="0" axis="axisRow" fieldPosition="0"/>
    </format>
    <format dxfId="4">
      <pivotArea field="-2" type="button" dataOnly="0" labelOnly="1" outline="0" axis="axisCol" fieldPosition="0"/>
    </format>
    <format dxfId="5">
      <pivotArea type="topRight" dataOnly="0" labelOnly="1" outline="0" fieldPosition="0"/>
    </format>
    <format dxfId="6">
      <pivotArea dataOnly="0" labelOnly="1" outline="0" fieldPosition="0">
        <references count="1">
          <reference field="4294967294" count="3">
            <x v="0"/>
            <x v="1"/>
            <x v="2"/>
          </reference>
        </references>
      </pivotArea>
    </format>
    <format dxfId="7">
      <pivotArea outline="0" collapsedLevelsAreSubtotals="1" fieldPosition="0"/>
    </format>
    <format dxfId="8">
      <pivotArea type="origin" dataOnly="0" labelOnly="1" outline="0" fieldPosition="0"/>
    </format>
    <format dxfId="9">
      <pivotArea field="0" type="button" dataOnly="0" labelOnly="1" outline="0" axis="axisRow" fieldPosition="0"/>
    </format>
    <format dxfId="10">
      <pivotArea field="-2" type="button" dataOnly="0" labelOnly="1" outline="0" axis="axisCol" fieldPosition="0"/>
    </format>
    <format dxfId="11">
      <pivotArea type="topRight" dataOnly="0" labelOnly="1" outline="0" fieldPosition="0"/>
    </format>
    <format dxfId="12">
      <pivotArea dataOnly="0" labelOnly="1" outline="0" fieldPosition="0">
        <references count="1">
          <reference field="4294967294" count="3">
            <x v="0"/>
            <x v="1"/>
            <x v="2"/>
          </reference>
        </references>
      </pivotArea>
    </format>
    <format dxfId="13">
      <pivotArea type="all" dataOnly="0" outline="0" fieldPosition="0"/>
    </format>
    <format dxfId="14">
      <pivotArea outline="0" collapsedLevelsAreSubtotals="1" fieldPosition="0"/>
    </format>
    <format dxfId="15">
      <pivotArea dataOnly="0" labelOnly="1" fieldPosition="0">
        <references count="1">
          <reference field="0" count="0"/>
        </references>
      </pivotArea>
    </format>
    <format dxfId="16">
      <pivotArea outline="0" collapsedLevelsAreSubtotals="1" fieldPosition="0"/>
    </format>
    <format dxfId="17">
      <pivotArea dataOnly="0" labelOnly="1" fieldPosition="0">
        <references count="1">
          <reference field="0" count="0"/>
        </references>
      </pivotArea>
    </format>
    <format dxfId="18">
      <pivotArea outline="0" collapsedLevelsAreSubtotals="1" fieldPosition="0"/>
    </format>
    <format dxfId="19">
      <pivotArea outline="0" collapsedLevelsAreSubtotals="1" fieldPosition="0"/>
    </format>
    <format dxfId="20">
      <pivotArea outline="0" collapsedLevelsAreSubtotals="1" fieldPosition="0">
        <references count="1">
          <reference field="4294967294" count="1" selected="0">
            <x v="2"/>
          </reference>
        </references>
      </pivotArea>
    </format>
    <format dxfId="21">
      <pivotArea outline="0" collapsedLevelsAreSubtotals="1" fieldPosition="0">
        <references count="1">
          <reference field="4294967294" count="1" selected="0">
            <x v="2"/>
          </reference>
        </references>
      </pivotArea>
    </format>
  </formats>
  <conditionalFormats count="1">
    <conditionalFormat priority="1">
      <pivotAreas count="1">
        <pivotArea type="data" outline="0" collapsedLevelsAreSubtotals="1" fieldPosition="0">
          <references count="1">
            <reference field="4294967294" count="1" selected="0">
              <x v="2"/>
            </reference>
          </references>
        </pivotArea>
      </pivotAreas>
    </conditionalFormat>
  </conditionalFormats>
  <chartFormats count="3">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 chart="0" format="5"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Tabla dinámica1" cacheId="36" applyNumberFormats="0" applyBorderFormats="0" applyFontFormats="0" applyPatternFormats="0" applyAlignmentFormats="0" applyWidthHeightFormats="1" dataCaption="Valores" grandTotalCaption="TOTAL" updatedVersion="3" minRefreshableVersion="3" showCalcMbrs="0" useAutoFormatting="1" itemPrintTitles="1" createdVersion="3" indent="0" outline="1" outlineData="1" multipleFieldFilters="0" chartFormat="6" rowHeaderCaption="KPI 4" fieldListSortAscending="1">
  <location ref="D10:F21" firstHeaderRow="1" firstDataRow="2" firstDataCol="1"/>
  <pivotFields count="5">
    <pivotField showAll="0"/>
    <pivotField axis="axisRow" showAll="0">
      <items count="2">
        <item x="0"/>
        <item t="default"/>
      </items>
    </pivotField>
    <pivotField axis="axisRow" showAll="0">
      <items count="9">
        <item x="0"/>
        <item x="1"/>
        <item x="2"/>
        <item x="3"/>
        <item x="4"/>
        <item x="5"/>
        <item x="6"/>
        <item x="7"/>
        <item t="default"/>
      </items>
    </pivotField>
    <pivotField dataField="1" showAll="0"/>
    <pivotField dataField="1" showAll="0"/>
  </pivotFields>
  <rowFields count="2">
    <field x="1"/>
    <field x="2"/>
  </rowFields>
  <rowItems count="10">
    <i>
      <x/>
    </i>
    <i r="1">
      <x/>
    </i>
    <i r="1">
      <x v="1"/>
    </i>
    <i r="1">
      <x v="2"/>
    </i>
    <i r="1">
      <x v="3"/>
    </i>
    <i r="1">
      <x v="4"/>
    </i>
    <i r="1">
      <x v="5"/>
    </i>
    <i r="1">
      <x v="6"/>
    </i>
    <i r="1">
      <x v="7"/>
    </i>
    <i t="grand">
      <x/>
    </i>
  </rowItems>
  <colFields count="1">
    <field x="-2"/>
  </colFields>
  <colItems count="2">
    <i>
      <x/>
    </i>
    <i i="1">
      <x v="1"/>
    </i>
  </colItems>
  <dataFields count="2">
    <dataField name="# Clientes Satisfechos" fld="3" baseField="0" baseItem="0"/>
    <dataField name=" % Satisfacción" fld="4" baseField="0" baseItem="0" numFmtId="2"/>
  </dataFields>
  <formats count="38">
    <format dxfId="91">
      <pivotArea field="-2" type="button" dataOnly="0" labelOnly="1" outline="0" axis="axisCol" fieldPosition="0"/>
    </format>
    <format dxfId="90">
      <pivotArea dataOnly="0" labelOnly="1" outline="0" fieldPosition="0">
        <references count="1">
          <reference field="4294967294" count="1">
            <x v="0"/>
          </reference>
        </references>
      </pivotArea>
    </format>
    <format dxfId="89">
      <pivotArea dataOnly="0" labelOnly="1" outline="0" fieldPosition="0">
        <references count="1">
          <reference field="4294967294" count="2">
            <x v="0"/>
            <x v="1"/>
          </reference>
        </references>
      </pivotArea>
    </format>
    <format dxfId="88">
      <pivotArea dataOnly="0" labelOnly="1" outline="0" fieldPosition="0">
        <references count="1">
          <reference field="4294967294" count="1">
            <x v="1"/>
          </reference>
        </references>
      </pivotArea>
    </format>
    <format dxfId="87">
      <pivotArea dataOnly="0" labelOnly="1" grandRow="1" outline="0" fieldPosition="0"/>
    </format>
    <format dxfId="86">
      <pivotArea outline="0" collapsedLevelsAreSubtotals="1" fieldPosition="0"/>
    </format>
    <format dxfId="85">
      <pivotArea outline="0" collapsedLevelsAreSubtotals="1" fieldPosition="0">
        <references count="1">
          <reference field="4294967294" count="1" selected="0">
            <x v="1"/>
          </reference>
        </references>
      </pivotArea>
    </format>
    <format dxfId="84">
      <pivotArea type="origin" dataOnly="0" labelOnly="1" outline="0" fieldPosition="0"/>
    </format>
    <format dxfId="83">
      <pivotArea field="1" type="button" dataOnly="0" labelOnly="1" outline="0" axis="axisRow" fieldPosition="0"/>
    </format>
    <format dxfId="82">
      <pivotArea field="1" type="button" dataOnly="0" labelOnly="1" outline="0" axis="axisRow" fieldPosition="0"/>
    </format>
    <format dxfId="81">
      <pivotArea type="all" dataOnly="0" outline="0" fieldPosition="0"/>
    </format>
    <format dxfId="80">
      <pivotArea type="all" dataOnly="0" outline="0" fieldPosition="0"/>
    </format>
    <format dxfId="79">
      <pivotArea type="origin" dataOnly="0" labelOnly="1" outline="0" fieldPosition="0"/>
    </format>
    <format dxfId="78">
      <pivotArea field="1" type="button" dataOnly="0" labelOnly="1" outline="0" axis="axisRow" fieldPosition="0"/>
    </format>
    <format dxfId="77">
      <pivotArea field="-2" type="button" dataOnly="0" labelOnly="1" outline="0" axis="axisCol" fieldPosition="0"/>
    </format>
    <format dxfId="76">
      <pivotArea type="topRight" dataOnly="0" labelOnly="1" outline="0" fieldPosition="0"/>
    </format>
    <format dxfId="75">
      <pivotArea dataOnly="0" labelOnly="1" outline="0" fieldPosition="0">
        <references count="1">
          <reference field="4294967294" count="2">
            <x v="0"/>
            <x v="1"/>
          </reference>
        </references>
      </pivotArea>
    </format>
    <format dxfId="74">
      <pivotArea grandRow="1" outline="0" collapsedLevelsAreSubtotals="1" fieldPosition="0"/>
    </format>
    <format dxfId="73">
      <pivotArea dataOnly="0" labelOnly="1" grandRow="1" outline="0" fieldPosition="0"/>
    </format>
    <format dxfId="72">
      <pivotArea grandRow="1" outline="0" collapsedLevelsAreSubtotals="1" fieldPosition="0"/>
    </format>
    <format dxfId="71">
      <pivotArea dataOnly="0" labelOnly="1" grandRow="1" outline="0" fieldPosition="0"/>
    </format>
    <format dxfId="70">
      <pivotArea collapsedLevelsAreSubtotals="1" fieldPosition="0">
        <references count="2">
          <reference field="1" count="0" selected="0"/>
          <reference field="2" count="4">
            <x v="1"/>
            <x v="2"/>
            <x v="3"/>
            <x v="4"/>
          </reference>
        </references>
      </pivotArea>
    </format>
    <format dxfId="69">
      <pivotArea dataOnly="0" labelOnly="1" fieldPosition="0">
        <references count="2">
          <reference field="1" count="0" selected="0"/>
          <reference field="2" count="4">
            <x v="1"/>
            <x v="2"/>
            <x v="3"/>
            <x v="4"/>
          </reference>
        </references>
      </pivotArea>
    </format>
    <format dxfId="68">
      <pivotArea collapsedLevelsAreSubtotals="1" fieldPosition="0">
        <references count="1">
          <reference field="1" count="0"/>
        </references>
      </pivotArea>
    </format>
    <format dxfId="67">
      <pivotArea collapsedLevelsAreSubtotals="1" fieldPosition="0">
        <references count="2">
          <reference field="1" count="0" selected="0"/>
          <reference field="2" count="1">
            <x v="0"/>
          </reference>
        </references>
      </pivotArea>
    </format>
    <format dxfId="66">
      <pivotArea type="origin" dataOnly="0" labelOnly="1" outline="0" fieldPosition="0"/>
    </format>
    <format dxfId="65">
      <pivotArea field="1" type="button" dataOnly="0" labelOnly="1" outline="0" axis="axisRow" fieldPosition="0"/>
    </format>
    <format dxfId="64">
      <pivotArea field="-2" type="button" dataOnly="0" labelOnly="1" outline="0" axis="axisCol" fieldPosition="0"/>
    </format>
    <format dxfId="63">
      <pivotArea type="topRight" dataOnly="0" labelOnly="1" outline="0" fieldPosition="0"/>
    </format>
    <format dxfId="62">
      <pivotArea dataOnly="0" labelOnly="1" fieldPosition="0">
        <references count="1">
          <reference field="1" count="0"/>
        </references>
      </pivotArea>
    </format>
    <format dxfId="61">
      <pivotArea dataOnly="0" labelOnly="1" fieldPosition="0">
        <references count="2">
          <reference field="1" count="0" selected="0"/>
          <reference field="2" count="1">
            <x v="0"/>
          </reference>
        </references>
      </pivotArea>
    </format>
    <format dxfId="60">
      <pivotArea dataOnly="0" labelOnly="1" outline="0" fieldPosition="0">
        <references count="1">
          <reference field="4294967294" count="2">
            <x v="0"/>
            <x v="1"/>
          </reference>
        </references>
      </pivotArea>
    </format>
    <format dxfId="59">
      <pivotArea collapsedLevelsAreSubtotals="1" fieldPosition="0">
        <references count="2">
          <reference field="1" count="0" selected="0"/>
          <reference field="2" count="3">
            <x v="5"/>
            <x v="6"/>
            <x v="7"/>
          </reference>
        </references>
      </pivotArea>
    </format>
    <format dxfId="58">
      <pivotArea grandRow="1" outline="0" collapsedLevelsAreSubtotals="1" fieldPosition="0"/>
    </format>
    <format dxfId="57">
      <pivotArea dataOnly="0" labelOnly="1" grandRow="1" outline="0" fieldPosition="0"/>
    </format>
    <format dxfId="56">
      <pivotArea dataOnly="0" labelOnly="1" fieldPosition="0">
        <references count="2">
          <reference field="1" count="0" selected="0"/>
          <reference field="2" count="3">
            <x v="5"/>
            <x v="6"/>
            <x v="7"/>
          </reference>
        </references>
      </pivotArea>
    </format>
    <format dxfId="55">
      <pivotArea collapsedLevelsAreSubtotals="1" fieldPosition="0">
        <references count="1">
          <reference field="1" count="0"/>
        </references>
      </pivotArea>
    </format>
    <format dxfId="54">
      <pivotArea dataOnly="0" labelOnly="1" fieldPosition="0">
        <references count="1">
          <reference field="1" count="0"/>
        </references>
      </pivotArea>
    </format>
  </formats>
  <chartFormats count="8">
    <chartFormat chart="5" format="0" series="1">
      <pivotArea type="data" outline="0" fieldPosition="0">
        <references count="1">
          <reference field="4294967294" count="1" selected="0">
            <x v="0"/>
          </reference>
        </references>
      </pivotArea>
    </chartFormat>
    <chartFormat chart="5" format="1">
      <pivotArea type="data" outline="0" fieldPosition="0">
        <references count="3">
          <reference field="4294967294" count="1" selected="0">
            <x v="0"/>
          </reference>
          <reference field="1" count="1" selected="0">
            <x v="0"/>
          </reference>
          <reference field="2" count="1" selected="0">
            <x v="6"/>
          </reference>
        </references>
      </pivotArea>
    </chartFormat>
    <chartFormat chart="5" format="2" series="1">
      <pivotArea type="data" outline="0" fieldPosition="0">
        <references count="1">
          <reference field="4294967294" count="1" selected="0">
            <x v="1"/>
          </reference>
        </references>
      </pivotArea>
    </chartFormat>
    <chartFormat chart="5" format="3">
      <pivotArea type="data" outline="0" fieldPosition="0">
        <references count="3">
          <reference field="4294967294" count="1" selected="0">
            <x v="0"/>
          </reference>
          <reference field="1" count="1" selected="0">
            <x v="0"/>
          </reference>
          <reference field="2" count="1" selected="0">
            <x v="5"/>
          </reference>
        </references>
      </pivotArea>
    </chartFormat>
    <chartFormat chart="5" format="4">
      <pivotArea type="data" outline="0" fieldPosition="0">
        <references count="3">
          <reference field="4294967294" count="1" selected="0">
            <x v="0"/>
          </reference>
          <reference field="1" count="1" selected="0">
            <x v="0"/>
          </reference>
          <reference field="2" count="1" selected="0">
            <x v="7"/>
          </reference>
        </references>
      </pivotArea>
    </chartFormat>
    <chartFormat chart="5" format="5">
      <pivotArea type="data" outline="0" fieldPosition="0">
        <references count="3">
          <reference field="4294967294" count="1" selected="0">
            <x v="0"/>
          </reference>
          <reference field="1" count="1" selected="0">
            <x v="0"/>
          </reference>
          <reference field="2" count="1" selected="0">
            <x v="0"/>
          </reference>
        </references>
      </pivotArea>
    </chartFormat>
    <chartFormat chart="5" format="6">
      <pivotArea type="data" outline="0" fieldPosition="0">
        <references count="3">
          <reference field="4294967294" count="1" selected="0">
            <x v="0"/>
          </reference>
          <reference field="1" count="1" selected="0">
            <x v="0"/>
          </reference>
          <reference field="2" count="1" selected="0">
            <x v="4"/>
          </reference>
        </references>
      </pivotArea>
    </chartFormat>
    <chartFormat chart="5" format="7">
      <pivotArea type="data" outline="0" fieldPosition="0">
        <references count="3">
          <reference field="4294967294" count="1" selected="0">
            <x v="0"/>
          </reference>
          <reference field="1" count="1" selected="0">
            <x v="0"/>
          </reference>
          <reference field="2" count="1" selected="0">
            <x v="1"/>
          </reference>
        </references>
      </pivotArea>
    </chartFormat>
  </chartFormats>
  <pivotTableStyleInfo name="PivotStyleMedium9" showRowHeaders="1" showColHeaders="1" showRowStripes="0" showColStripes="0" showLastColumn="1"/>
</pivotTableDefinition>
</file>

<file path=xl/pivotTables/pivotTable6.xml><?xml version="1.0" encoding="utf-8"?>
<pivotTableDefinition xmlns="http://schemas.openxmlformats.org/spreadsheetml/2006/main" name="Tabla dinámica1" cacheId="34"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rowHeaderCaption="Kpi: Nivel de Satisfacción" fieldListSortAscending="1">
  <location ref="E16:H31" firstHeaderRow="1" firstDataRow="2" firstDataCol="1"/>
  <pivotFields count="6">
    <pivotField axis="axisRow" showAll="0">
      <items count="9">
        <item x="0"/>
        <item sd="0" x="1"/>
        <item sd="0" x="2"/>
        <item sd="0" x="3"/>
        <item sd="0" x="4"/>
        <item sd="0" x="5"/>
        <item sd="0" x="6"/>
        <item sd="0" x="7"/>
        <item t="default"/>
      </items>
    </pivotField>
    <pivotField showAll="0"/>
    <pivotField axis="axisRow" showAll="0">
      <items count="6">
        <item x="0"/>
        <item x="1"/>
        <item x="4"/>
        <item x="3"/>
        <item x="2"/>
        <item t="default"/>
      </items>
    </pivotField>
    <pivotField dataField="1" showAll="0"/>
    <pivotField dataField="1" showAll="0"/>
    <pivotField dataField="1" showAll="0"/>
  </pivotFields>
  <rowFields count="2">
    <field x="0"/>
    <field x="2"/>
  </rowFields>
  <rowItems count="14">
    <i>
      <x/>
    </i>
    <i r="1">
      <x/>
    </i>
    <i r="1">
      <x v="1"/>
    </i>
    <i r="1">
      <x v="2"/>
    </i>
    <i r="1">
      <x v="3"/>
    </i>
    <i r="1">
      <x v="4"/>
    </i>
    <i>
      <x v="1"/>
    </i>
    <i>
      <x v="2"/>
    </i>
    <i>
      <x v="3"/>
    </i>
    <i>
      <x v="4"/>
    </i>
    <i>
      <x v="5"/>
    </i>
    <i>
      <x v="6"/>
    </i>
    <i>
      <x v="7"/>
    </i>
    <i t="grand">
      <x/>
    </i>
  </rowItems>
  <colFields count="1">
    <field x="-2"/>
  </colFields>
  <colItems count="3">
    <i>
      <x/>
    </i>
    <i i="1">
      <x v="1"/>
    </i>
    <i i="2">
      <x v="2"/>
    </i>
  </colItems>
  <dataFields count="3">
    <dataField name="Nota Máxima" fld="4" subtotal="average" baseField="0" baseItem="0"/>
    <dataField name="Suma" fld="5" baseField="0" baseItem="0"/>
    <dataField name="KPI" fld="3" baseField="0" baseItem="0"/>
  </dataFields>
  <formats count="32">
    <format dxfId="53">
      <pivotArea type="origin" dataOnly="0" labelOnly="1" outline="0" fieldPosition="0"/>
    </format>
    <format dxfId="52">
      <pivotArea field="2" type="button" dataOnly="0" labelOnly="1" outline="0" axis="axisRow" fieldPosition="1"/>
    </format>
    <format dxfId="51">
      <pivotArea field="-2" type="button" dataOnly="0" labelOnly="1" outline="0" axis="axisCol" fieldPosition="0"/>
    </format>
    <format dxfId="50">
      <pivotArea type="topRight" dataOnly="0" labelOnly="1" outline="0" fieldPosition="0"/>
    </format>
    <format dxfId="49">
      <pivotArea dataOnly="0" labelOnly="1" outline="0" fieldPosition="0">
        <references count="1">
          <reference field="4294967294" count="3">
            <x v="0"/>
            <x v="1"/>
            <x v="2"/>
          </reference>
        </references>
      </pivotArea>
    </format>
    <format dxfId="48">
      <pivotArea type="origin" dataOnly="0" labelOnly="1" outline="0" fieldPosition="0"/>
    </format>
    <format dxfId="47">
      <pivotArea field="2" type="button" dataOnly="0" labelOnly="1" outline="0" axis="axisRow" fieldPosition="1"/>
    </format>
    <format dxfId="46">
      <pivotArea field="-2" type="button" dataOnly="0" labelOnly="1" outline="0" axis="axisCol" fieldPosition="0"/>
    </format>
    <format dxfId="45">
      <pivotArea type="topRight" dataOnly="0" labelOnly="1" outline="0" fieldPosition="0"/>
    </format>
    <format dxfId="44">
      <pivotArea dataOnly="0" labelOnly="1" outline="0" fieldPosition="0">
        <references count="1">
          <reference field="4294967294" count="3">
            <x v="0"/>
            <x v="1"/>
            <x v="2"/>
          </reference>
        </references>
      </pivotArea>
    </format>
    <format dxfId="43">
      <pivotArea dataOnly="0" labelOnly="1" outline="0" fieldPosition="0">
        <references count="1">
          <reference field="4294967294" count="3">
            <x v="0"/>
            <x v="1"/>
            <x v="2"/>
          </reference>
        </references>
      </pivotArea>
    </format>
    <format dxfId="42">
      <pivotArea dataOnly="0" labelOnly="1" outline="0" fieldPosition="0">
        <references count="1">
          <reference field="4294967294" count="3">
            <x v="0"/>
            <x v="1"/>
            <x v="2"/>
          </reference>
        </references>
      </pivotArea>
    </format>
    <format dxfId="41">
      <pivotArea collapsedLevelsAreSubtotals="1" fieldPosition="0">
        <references count="2">
          <reference field="4294967294" count="1" selected="0">
            <x v="2"/>
          </reference>
          <reference field="0" count="1">
            <x v="0"/>
          </reference>
        </references>
      </pivotArea>
    </format>
    <format dxfId="40">
      <pivotArea collapsedLevelsAreSubtotals="1" fieldPosition="0">
        <references count="3">
          <reference field="4294967294" count="1" selected="0">
            <x v="2"/>
          </reference>
          <reference field="0" count="1" selected="0">
            <x v="0"/>
          </reference>
          <reference field="2" count="0"/>
        </references>
      </pivotArea>
    </format>
    <format dxfId="39">
      <pivotArea collapsedLevelsAreSubtotals="1" fieldPosition="0">
        <references count="2">
          <reference field="4294967294" count="1" selected="0">
            <x v="2"/>
          </reference>
          <reference field="0" count="1">
            <x v="1"/>
          </reference>
        </references>
      </pivotArea>
    </format>
    <format dxfId="38">
      <pivotArea collapsedLevelsAreSubtotals="1" fieldPosition="0">
        <references count="3">
          <reference field="4294967294" count="1" selected="0">
            <x v="2"/>
          </reference>
          <reference field="0" count="1" selected="0">
            <x v="1"/>
          </reference>
          <reference field="2" count="1">
            <x v="0"/>
          </reference>
        </references>
      </pivotArea>
    </format>
    <format dxfId="37">
      <pivotArea collapsedLevelsAreSubtotals="1" fieldPosition="0">
        <references count="3">
          <reference field="4294967294" count="1" selected="0">
            <x v="2"/>
          </reference>
          <reference field="0" count="1" selected="0">
            <x v="1"/>
          </reference>
          <reference field="2" count="2">
            <x v="2"/>
            <x v="3"/>
          </reference>
        </references>
      </pivotArea>
    </format>
    <format dxfId="36">
      <pivotArea collapsedLevelsAreSubtotals="1" fieldPosition="0">
        <references count="2">
          <reference field="4294967294" count="1" selected="0">
            <x v="2"/>
          </reference>
          <reference field="0" count="1">
            <x v="2"/>
          </reference>
        </references>
      </pivotArea>
    </format>
    <format dxfId="35">
      <pivotArea collapsedLevelsAreSubtotals="1" fieldPosition="0">
        <references count="3">
          <reference field="4294967294" count="1" selected="0">
            <x v="2"/>
          </reference>
          <reference field="0" count="1" selected="0">
            <x v="2"/>
          </reference>
          <reference field="2" count="0"/>
        </references>
      </pivotArea>
    </format>
    <format dxfId="34">
      <pivotArea collapsedLevelsAreSubtotals="1" fieldPosition="0">
        <references count="2">
          <reference field="4294967294" count="1" selected="0">
            <x v="2"/>
          </reference>
          <reference field="0" count="1">
            <x v="3"/>
          </reference>
        </references>
      </pivotArea>
    </format>
    <format dxfId="33">
      <pivotArea collapsedLevelsAreSubtotals="1" fieldPosition="0">
        <references count="3">
          <reference field="4294967294" count="1" selected="0">
            <x v="2"/>
          </reference>
          <reference field="0" count="1" selected="0">
            <x v="3"/>
          </reference>
          <reference field="2" count="0"/>
        </references>
      </pivotArea>
    </format>
    <format dxfId="32">
      <pivotArea collapsedLevelsAreSubtotals="1" fieldPosition="0">
        <references count="2">
          <reference field="4294967294" count="1" selected="0">
            <x v="2"/>
          </reference>
          <reference field="0" count="1">
            <x v="4"/>
          </reference>
        </references>
      </pivotArea>
    </format>
    <format dxfId="31">
      <pivotArea collapsedLevelsAreSubtotals="1" fieldPosition="0">
        <references count="3">
          <reference field="4294967294" count="1" selected="0">
            <x v="2"/>
          </reference>
          <reference field="0" count="1" selected="0">
            <x v="4"/>
          </reference>
          <reference field="2" count="0"/>
        </references>
      </pivotArea>
    </format>
    <format dxfId="30">
      <pivotArea collapsedLevelsAreSubtotals="1" fieldPosition="0">
        <references count="2">
          <reference field="4294967294" count="1" selected="0">
            <x v="2"/>
          </reference>
          <reference field="0" count="1">
            <x v="6"/>
          </reference>
        </references>
      </pivotArea>
    </format>
    <format dxfId="29">
      <pivotArea collapsedLevelsAreSubtotals="1" fieldPosition="0">
        <references count="2">
          <reference field="4294967294" count="1" selected="0">
            <x v="2"/>
          </reference>
          <reference field="0" count="1">
            <x v="5"/>
          </reference>
        </references>
      </pivotArea>
    </format>
    <format dxfId="28">
      <pivotArea collapsedLevelsAreSubtotals="1" fieldPosition="0">
        <references count="2">
          <reference field="4294967294" count="1" selected="0">
            <x v="2"/>
          </reference>
          <reference field="0" count="1">
            <x v="7"/>
          </reference>
        </references>
      </pivotArea>
    </format>
    <format dxfId="27">
      <pivotArea field="0" grandRow="1" outline="0" collapsedLevelsAreSubtotals="1" axis="axisRow" fieldPosition="0">
        <references count="1">
          <reference field="4294967294" count="1" selected="0">
            <x v="2"/>
          </reference>
        </references>
      </pivotArea>
    </format>
    <format dxfId="26">
      <pivotArea type="all" dataOnly="0" outline="0" fieldPosition="0"/>
    </format>
    <format dxfId="25">
      <pivotArea grandRow="1" outline="0" collapsedLevelsAreSubtotals="1" fieldPosition="0"/>
    </format>
    <format dxfId="24">
      <pivotArea dataOnly="0" labelOnly="1" grandRow="1" outline="0" fieldPosition="0"/>
    </format>
    <format dxfId="23">
      <pivotArea grandRow="1" outline="0" collapsedLevelsAreSubtotals="1" fieldPosition="0"/>
    </format>
    <format dxfId="22">
      <pivotArea dataOnly="0" labelOnly="1" grandRow="1" outline="0" fieldPosition="0"/>
    </format>
  </formats>
  <conditionalFormats count="1">
    <conditionalFormat scope="field" priority="1">
      <pivotAreas count="1">
        <pivotArea outline="0" collapsedLevelsAreSubtotals="1" fieldPosition="0">
          <references count="2">
            <reference field="4294967294" count="1" selected="0">
              <x v="2"/>
            </reference>
            <reference field="0" count="0" selected="0"/>
          </references>
        </pivotArea>
      </pivotAreas>
    </conditionalFormat>
  </conditionalFormats>
  <pivotTableStyleInfo name="PivotStyleLight16" showRowHeaders="1" showColHeaders="1" showRowStripes="0" showColStripes="0" showLastColumn="1"/>
</pivotTableDefinitio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pulento">
  <a:themeElements>
    <a:clrScheme name="Opulento">
      <a:dk1>
        <a:sysClr val="windowText" lastClr="000000"/>
      </a:dk1>
      <a:lt1>
        <a:sysClr val="window" lastClr="FFFFFF"/>
      </a:lt1>
      <a:dk2>
        <a:srgbClr val="B13F9A"/>
      </a:dk2>
      <a:lt2>
        <a:srgbClr val="F4E7ED"/>
      </a:lt2>
      <a:accent1>
        <a:srgbClr val="B83D68"/>
      </a:accent1>
      <a:accent2>
        <a:srgbClr val="AC66BB"/>
      </a:accent2>
      <a:accent3>
        <a:srgbClr val="DE6C36"/>
      </a:accent3>
      <a:accent4>
        <a:srgbClr val="F9B639"/>
      </a:accent4>
      <a:accent5>
        <a:srgbClr val="CF6DA4"/>
      </a:accent5>
      <a:accent6>
        <a:srgbClr val="FA8D3D"/>
      </a:accent6>
      <a:hlink>
        <a:srgbClr val="FFDE66"/>
      </a:hlink>
      <a:folHlink>
        <a:srgbClr val="D490C5"/>
      </a:folHlink>
    </a:clrScheme>
    <a:fontScheme name="Opulento">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pulento">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gradFill rotWithShape="1">
          <a:gsLst>
            <a:gs pos="0">
              <a:schemeClr val="phClr">
                <a:tint val="78000"/>
                <a:satMod val="220000"/>
              </a:schemeClr>
            </a:gs>
            <a:gs pos="100000">
              <a:schemeClr val="phClr">
                <a:shade val="35000"/>
                <a:satMod val="155000"/>
              </a:schemeClr>
            </a:gs>
          </a:gsLst>
          <a:path path="circle">
            <a:fillToRect l="50000" t="50000" r="50000" b="50000"/>
          </a:path>
        </a:gradFill>
        <a:blipFill>
          <a:blip xmlns:r="http://schemas.openxmlformats.org/officeDocument/2006/relationships" r:embed="rId1">
            <a:duotone>
              <a:schemeClr val="phClr">
                <a:shade val="60000"/>
                <a:satMod val="180000"/>
              </a:schemeClr>
              <a:schemeClr val="phClr">
                <a:tint val="500"/>
                <a:satMod val="150000"/>
              </a:schemeClr>
            </a:duotone>
          </a:blip>
          <a:tile tx="0" ty="0" sx="50000" sy="5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7.bin"/><Relationship Id="rId1" Type="http://schemas.openxmlformats.org/officeDocument/2006/relationships/pivotTable" Target="../pivotTables/pivotTable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vmlDrawing" Target="../drawings/vmlDrawing1.vml"/><Relationship Id="rId5" Type="http://schemas.openxmlformats.org/officeDocument/2006/relationships/drawing" Target="../drawings/drawing7.xm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dimension ref="F2:P46"/>
  <sheetViews>
    <sheetView tabSelected="1" zoomScale="70" zoomScaleNormal="70" workbookViewId="0">
      <selection activeCell="F2" sqref="F2:P46"/>
    </sheetView>
  </sheetViews>
  <sheetFormatPr baseColWidth="10" defaultRowHeight="16.5"/>
  <cols>
    <col min="1" max="4" width="11" style="1"/>
    <col min="5" max="5" width="7.75" style="1" customWidth="1"/>
    <col min="6" max="15" width="11" style="1"/>
    <col min="16" max="16" width="11.5" style="1" customWidth="1"/>
    <col min="17" max="16384" width="11" style="1"/>
  </cols>
  <sheetData>
    <row r="2" spans="6:16">
      <c r="F2" s="120"/>
      <c r="G2" s="120"/>
      <c r="H2" s="120"/>
      <c r="I2" s="120"/>
      <c r="J2" s="120"/>
      <c r="K2" s="120"/>
      <c r="L2" s="120"/>
      <c r="M2" s="120"/>
      <c r="N2" s="120"/>
      <c r="O2" s="120"/>
      <c r="P2" s="120"/>
    </row>
    <row r="3" spans="6:16">
      <c r="F3" s="120"/>
      <c r="G3" s="120"/>
      <c r="H3" s="120"/>
      <c r="I3" s="120"/>
      <c r="J3" s="120"/>
      <c r="K3" s="120"/>
      <c r="L3" s="120"/>
      <c r="M3" s="120"/>
      <c r="N3" s="120"/>
      <c r="O3" s="120"/>
      <c r="P3" s="120"/>
    </row>
    <row r="4" spans="6:16">
      <c r="F4" s="120"/>
      <c r="G4" s="120"/>
      <c r="H4" s="120"/>
      <c r="I4" s="120"/>
      <c r="J4" s="120"/>
      <c r="K4" s="120"/>
      <c r="L4" s="120"/>
      <c r="M4" s="120"/>
      <c r="N4" s="120"/>
      <c r="O4" s="120"/>
      <c r="P4" s="120"/>
    </row>
    <row r="5" spans="6:16">
      <c r="F5" s="120"/>
      <c r="G5" s="120"/>
      <c r="H5" s="120"/>
      <c r="I5" s="120"/>
      <c r="J5" s="120"/>
      <c r="K5" s="120"/>
      <c r="L5" s="120"/>
      <c r="M5" s="120"/>
      <c r="N5" s="120"/>
      <c r="O5" s="120"/>
      <c r="P5" s="120"/>
    </row>
    <row r="6" spans="6:16">
      <c r="F6" s="120"/>
      <c r="G6" s="120"/>
      <c r="H6" s="120"/>
      <c r="I6" s="120"/>
      <c r="J6" s="120"/>
      <c r="K6" s="120"/>
      <c r="L6" s="120"/>
      <c r="M6" s="120"/>
      <c r="N6" s="120"/>
      <c r="O6" s="120"/>
      <c r="P6" s="120"/>
    </row>
    <row r="7" spans="6:16">
      <c r="F7" s="120"/>
      <c r="G7" s="120"/>
      <c r="H7" s="120"/>
      <c r="I7" s="120"/>
      <c r="J7" s="120"/>
      <c r="K7" s="120"/>
      <c r="L7" s="120"/>
      <c r="M7" s="120"/>
      <c r="N7" s="120"/>
      <c r="O7" s="120"/>
      <c r="P7" s="120"/>
    </row>
    <row r="8" spans="6:16">
      <c r="F8" s="120"/>
      <c r="G8" s="120"/>
      <c r="H8" s="120"/>
      <c r="I8" s="120"/>
      <c r="J8" s="120"/>
      <c r="K8" s="120"/>
      <c r="L8" s="120"/>
      <c r="M8" s="120"/>
      <c r="N8" s="120"/>
      <c r="O8" s="120"/>
      <c r="P8" s="120"/>
    </row>
    <row r="9" spans="6:16">
      <c r="F9" s="120"/>
      <c r="G9" s="120"/>
      <c r="H9" s="120"/>
      <c r="I9" s="120"/>
      <c r="J9" s="120"/>
      <c r="K9" s="120"/>
      <c r="L9" s="120"/>
      <c r="M9" s="120"/>
      <c r="N9" s="120"/>
      <c r="O9" s="120"/>
      <c r="P9" s="120"/>
    </row>
    <row r="10" spans="6:16">
      <c r="F10" s="120"/>
      <c r="G10" s="120"/>
      <c r="H10" s="120"/>
      <c r="I10" s="120"/>
      <c r="J10" s="120"/>
      <c r="K10" s="120"/>
      <c r="L10" s="120"/>
      <c r="M10" s="120"/>
      <c r="N10" s="120"/>
      <c r="O10" s="120"/>
      <c r="P10" s="120"/>
    </row>
    <row r="11" spans="6:16">
      <c r="F11" s="120"/>
      <c r="G11" s="120"/>
      <c r="H11" s="120"/>
      <c r="I11" s="120"/>
      <c r="J11" s="120"/>
      <c r="K11" s="120"/>
      <c r="L11" s="120"/>
      <c r="M11" s="120"/>
      <c r="N11" s="120"/>
      <c r="O11" s="120"/>
      <c r="P11" s="120"/>
    </row>
    <row r="12" spans="6:16">
      <c r="F12" s="120"/>
      <c r="G12" s="120"/>
      <c r="H12" s="120"/>
      <c r="I12" s="120"/>
      <c r="J12" s="120"/>
      <c r="K12" s="120"/>
      <c r="L12" s="120"/>
      <c r="M12" s="120"/>
      <c r="N12" s="120"/>
      <c r="O12" s="120"/>
      <c r="P12" s="120"/>
    </row>
    <row r="13" spans="6:16">
      <c r="F13" s="120"/>
      <c r="G13" s="120"/>
      <c r="H13" s="120"/>
      <c r="I13" s="120"/>
      <c r="J13" s="120"/>
      <c r="K13" s="120"/>
      <c r="L13" s="120"/>
      <c r="M13" s="120"/>
      <c r="N13" s="120"/>
      <c r="O13" s="120"/>
      <c r="P13" s="120"/>
    </row>
    <row r="14" spans="6:16">
      <c r="F14" s="120"/>
      <c r="G14" s="120"/>
      <c r="H14" s="120"/>
      <c r="I14" s="120"/>
      <c r="J14" s="120"/>
      <c r="K14" s="120"/>
      <c r="L14" s="120"/>
      <c r="M14" s="120"/>
      <c r="N14" s="120"/>
      <c r="O14" s="120"/>
      <c r="P14" s="120"/>
    </row>
    <row r="15" spans="6:16">
      <c r="F15" s="120"/>
      <c r="G15" s="120"/>
      <c r="H15" s="120"/>
      <c r="I15" s="120"/>
      <c r="J15" s="120"/>
      <c r="K15" s="120"/>
      <c r="L15" s="120"/>
      <c r="M15" s="120"/>
      <c r="N15" s="120"/>
      <c r="O15" s="120"/>
      <c r="P15" s="120"/>
    </row>
    <row r="16" spans="6:16">
      <c r="F16" s="120"/>
      <c r="G16" s="120"/>
      <c r="H16" s="120"/>
      <c r="I16" s="120"/>
      <c r="J16" s="120"/>
      <c r="K16" s="120"/>
      <c r="L16" s="120"/>
      <c r="M16" s="120"/>
      <c r="N16" s="120"/>
      <c r="O16" s="120"/>
      <c r="P16" s="120"/>
    </row>
    <row r="17" spans="6:16">
      <c r="F17" s="120"/>
      <c r="G17" s="120"/>
      <c r="H17" s="120"/>
      <c r="I17" s="120"/>
      <c r="J17" s="120"/>
      <c r="K17" s="120"/>
      <c r="L17" s="120"/>
      <c r="M17" s="120"/>
      <c r="N17" s="120"/>
      <c r="O17" s="120"/>
      <c r="P17" s="120"/>
    </row>
    <row r="18" spans="6:16">
      <c r="F18" s="120"/>
      <c r="G18" s="120"/>
      <c r="H18" s="120"/>
      <c r="I18" s="120"/>
      <c r="J18" s="120"/>
      <c r="K18" s="120"/>
      <c r="L18" s="120"/>
      <c r="M18" s="120"/>
      <c r="N18" s="120"/>
      <c r="O18" s="120"/>
      <c r="P18" s="120"/>
    </row>
    <row r="19" spans="6:16">
      <c r="F19" s="120"/>
      <c r="G19" s="120"/>
      <c r="H19" s="120"/>
      <c r="I19" s="120"/>
      <c r="J19" s="120"/>
      <c r="K19" s="120"/>
      <c r="L19" s="120"/>
      <c r="M19" s="120"/>
      <c r="N19" s="120"/>
      <c r="O19" s="120"/>
      <c r="P19" s="120"/>
    </row>
    <row r="20" spans="6:16">
      <c r="F20" s="120"/>
      <c r="G20" s="120"/>
      <c r="H20" s="120"/>
      <c r="I20" s="120"/>
      <c r="J20" s="120"/>
      <c r="K20" s="120"/>
      <c r="L20" s="120"/>
      <c r="M20" s="120"/>
      <c r="N20" s="120"/>
      <c r="O20" s="120"/>
      <c r="P20" s="120"/>
    </row>
    <row r="21" spans="6:16">
      <c r="F21" s="120"/>
      <c r="G21" s="120"/>
      <c r="H21" s="120"/>
      <c r="I21" s="120"/>
      <c r="J21" s="120"/>
      <c r="K21" s="120"/>
      <c r="L21" s="120"/>
      <c r="M21" s="120"/>
      <c r="N21" s="120"/>
      <c r="O21" s="120"/>
      <c r="P21" s="120"/>
    </row>
    <row r="22" spans="6:16">
      <c r="F22" s="120"/>
      <c r="G22" s="120"/>
      <c r="H22" s="120"/>
      <c r="I22" s="120"/>
      <c r="J22" s="120"/>
      <c r="K22" s="120"/>
      <c r="L22" s="120"/>
      <c r="M22" s="120"/>
      <c r="N22" s="120"/>
      <c r="O22" s="120"/>
      <c r="P22" s="120"/>
    </row>
    <row r="23" spans="6:16">
      <c r="F23" s="120"/>
      <c r="G23" s="120"/>
      <c r="H23" s="120"/>
      <c r="I23" s="120"/>
      <c r="J23" s="120"/>
      <c r="K23" s="120"/>
      <c r="L23" s="120"/>
      <c r="M23" s="120"/>
      <c r="N23" s="120"/>
      <c r="O23" s="120"/>
      <c r="P23" s="120"/>
    </row>
    <row r="24" spans="6:16">
      <c r="F24" s="120"/>
      <c r="G24" s="120"/>
      <c r="H24" s="120"/>
      <c r="I24" s="120"/>
      <c r="J24" s="120"/>
      <c r="K24" s="120"/>
      <c r="L24" s="120"/>
      <c r="M24" s="120"/>
      <c r="N24" s="120"/>
      <c r="O24" s="120"/>
      <c r="P24" s="120"/>
    </row>
    <row r="25" spans="6:16">
      <c r="F25" s="120"/>
      <c r="G25" s="120"/>
      <c r="H25" s="120"/>
      <c r="I25" s="120"/>
      <c r="J25" s="120"/>
      <c r="K25" s="120"/>
      <c r="L25" s="120"/>
      <c r="M25" s="120"/>
      <c r="N25" s="120"/>
      <c r="O25" s="120"/>
      <c r="P25" s="120"/>
    </row>
    <row r="26" spans="6:16">
      <c r="F26" s="120"/>
      <c r="G26" s="120"/>
      <c r="H26" s="120"/>
      <c r="I26" s="120"/>
      <c r="J26" s="120"/>
      <c r="K26" s="120"/>
      <c r="L26" s="120"/>
      <c r="M26" s="120"/>
      <c r="N26" s="120"/>
      <c r="O26" s="120"/>
      <c r="P26" s="120"/>
    </row>
    <row r="27" spans="6:16">
      <c r="F27" s="120"/>
      <c r="G27" s="120"/>
      <c r="H27" s="120"/>
      <c r="I27" s="120"/>
      <c r="J27" s="120"/>
      <c r="K27" s="120"/>
      <c r="L27" s="120"/>
      <c r="M27" s="120"/>
      <c r="N27" s="120"/>
      <c r="O27" s="120"/>
      <c r="P27" s="120"/>
    </row>
    <row r="28" spans="6:16">
      <c r="F28" s="120"/>
      <c r="G28" s="120"/>
      <c r="H28" s="120"/>
      <c r="I28" s="120"/>
      <c r="J28" s="120"/>
      <c r="K28" s="120"/>
      <c r="L28" s="120"/>
      <c r="M28" s="120"/>
      <c r="N28" s="120"/>
      <c r="O28" s="120"/>
      <c r="P28" s="120"/>
    </row>
    <row r="29" spans="6:16">
      <c r="F29" s="120"/>
      <c r="G29" s="120"/>
      <c r="H29" s="120"/>
      <c r="I29" s="120"/>
      <c r="J29" s="120"/>
      <c r="K29" s="120"/>
      <c r="L29" s="120"/>
      <c r="M29" s="120"/>
      <c r="N29" s="120"/>
      <c r="O29" s="120"/>
      <c r="P29" s="120"/>
    </row>
    <row r="30" spans="6:16">
      <c r="F30" s="120"/>
      <c r="G30" s="120"/>
      <c r="H30" s="120"/>
      <c r="I30" s="120"/>
      <c r="J30" s="120"/>
      <c r="K30" s="120"/>
      <c r="L30" s="120"/>
      <c r="M30" s="120"/>
      <c r="N30" s="120"/>
      <c r="O30" s="120"/>
      <c r="P30" s="120"/>
    </row>
    <row r="31" spans="6:16">
      <c r="F31" s="120"/>
      <c r="G31" s="120"/>
      <c r="H31" s="120"/>
      <c r="I31" s="120"/>
      <c r="J31" s="120"/>
      <c r="K31" s="120"/>
      <c r="L31" s="120"/>
      <c r="M31" s="120"/>
      <c r="N31" s="120"/>
      <c r="O31" s="120"/>
      <c r="P31" s="120"/>
    </row>
    <row r="32" spans="6:16">
      <c r="F32" s="120"/>
      <c r="G32" s="120"/>
      <c r="H32" s="120"/>
      <c r="I32" s="120"/>
      <c r="J32" s="120"/>
      <c r="K32" s="120"/>
      <c r="L32" s="120"/>
      <c r="M32" s="120"/>
      <c r="N32" s="120"/>
      <c r="O32" s="120"/>
      <c r="P32" s="120"/>
    </row>
    <row r="33" spans="6:16">
      <c r="F33" s="120"/>
      <c r="G33" s="120"/>
      <c r="H33" s="120"/>
      <c r="I33" s="120"/>
      <c r="J33" s="120"/>
      <c r="K33" s="120"/>
      <c r="L33" s="120"/>
      <c r="M33" s="120"/>
      <c r="N33" s="120"/>
      <c r="O33" s="120"/>
      <c r="P33" s="120"/>
    </row>
    <row r="34" spans="6:16">
      <c r="F34" s="120"/>
      <c r="G34" s="120"/>
      <c r="H34" s="120"/>
      <c r="I34" s="120"/>
      <c r="J34" s="120"/>
      <c r="K34" s="120"/>
      <c r="L34" s="120"/>
      <c r="M34" s="120"/>
      <c r="N34" s="120"/>
      <c r="O34" s="120"/>
      <c r="P34" s="120"/>
    </row>
    <row r="35" spans="6:16">
      <c r="F35" s="120"/>
      <c r="G35" s="120"/>
      <c r="H35" s="120"/>
      <c r="I35" s="120"/>
      <c r="J35" s="120"/>
      <c r="K35" s="120"/>
      <c r="L35" s="120"/>
      <c r="M35" s="120"/>
      <c r="N35" s="120"/>
      <c r="O35" s="120"/>
      <c r="P35" s="120"/>
    </row>
    <row r="36" spans="6:16">
      <c r="F36" s="120"/>
      <c r="G36" s="120"/>
      <c r="H36" s="120"/>
      <c r="I36" s="120"/>
      <c r="J36" s="120"/>
      <c r="K36" s="120"/>
      <c r="L36" s="120"/>
      <c r="M36" s="120"/>
      <c r="N36" s="120"/>
      <c r="O36" s="120"/>
      <c r="P36" s="120"/>
    </row>
    <row r="37" spans="6:16">
      <c r="F37" s="120"/>
      <c r="G37" s="120"/>
      <c r="H37" s="120"/>
      <c r="I37" s="120"/>
      <c r="J37" s="120"/>
      <c r="K37" s="120"/>
      <c r="L37" s="120"/>
      <c r="M37" s="120"/>
      <c r="N37" s="120"/>
      <c r="O37" s="120"/>
      <c r="P37" s="120"/>
    </row>
    <row r="38" spans="6:16">
      <c r="F38" s="120"/>
      <c r="G38" s="120"/>
      <c r="H38" s="120"/>
      <c r="I38" s="120"/>
      <c r="J38" s="120"/>
      <c r="K38" s="120"/>
      <c r="L38" s="120"/>
      <c r="M38" s="120"/>
      <c r="N38" s="120"/>
      <c r="O38" s="120"/>
      <c r="P38" s="120"/>
    </row>
    <row r="39" spans="6:16">
      <c r="F39" s="120"/>
      <c r="G39" s="120"/>
      <c r="H39" s="120"/>
      <c r="I39" s="120"/>
      <c r="J39" s="120"/>
      <c r="K39" s="120"/>
      <c r="L39" s="120"/>
      <c r="M39" s="120"/>
      <c r="N39" s="120"/>
      <c r="O39" s="120"/>
      <c r="P39" s="120"/>
    </row>
    <row r="40" spans="6:16">
      <c r="F40" s="120"/>
      <c r="G40" s="120"/>
      <c r="H40" s="120"/>
      <c r="I40" s="120"/>
      <c r="J40" s="120"/>
      <c r="K40" s="120"/>
      <c r="L40" s="120"/>
      <c r="M40" s="120"/>
      <c r="N40" s="120"/>
      <c r="O40" s="120"/>
      <c r="P40" s="120"/>
    </row>
    <row r="41" spans="6:16">
      <c r="F41" s="120"/>
      <c r="G41" s="120"/>
      <c r="H41" s="120"/>
      <c r="I41" s="120"/>
      <c r="J41" s="120"/>
      <c r="K41" s="120"/>
      <c r="L41" s="120"/>
      <c r="M41" s="120"/>
      <c r="N41" s="120"/>
      <c r="O41" s="120"/>
      <c r="P41" s="120"/>
    </row>
    <row r="42" spans="6:16">
      <c r="F42" s="120"/>
      <c r="G42" s="120"/>
      <c r="H42" s="120"/>
      <c r="I42" s="120"/>
      <c r="J42" s="120"/>
      <c r="K42" s="120"/>
      <c r="L42" s="120"/>
      <c r="M42" s="120"/>
      <c r="N42" s="120"/>
      <c r="O42" s="120"/>
      <c r="P42" s="120"/>
    </row>
    <row r="43" spans="6:16">
      <c r="F43" s="120"/>
      <c r="G43" s="120"/>
      <c r="H43" s="120"/>
      <c r="I43" s="120"/>
      <c r="J43" s="120"/>
      <c r="K43" s="120"/>
      <c r="L43" s="120"/>
      <c r="M43" s="120"/>
      <c r="N43" s="120"/>
      <c r="O43" s="120"/>
      <c r="P43" s="120"/>
    </row>
    <row r="44" spans="6:16">
      <c r="F44" s="120"/>
      <c r="G44" s="120"/>
      <c r="H44" s="120"/>
      <c r="I44" s="120"/>
      <c r="J44" s="120"/>
      <c r="K44" s="120"/>
      <c r="L44" s="120"/>
      <c r="M44" s="120"/>
      <c r="N44" s="120"/>
      <c r="O44" s="120"/>
      <c r="P44" s="120"/>
    </row>
    <row r="45" spans="6:16">
      <c r="F45" s="120"/>
      <c r="G45" s="120"/>
      <c r="H45" s="120"/>
      <c r="I45" s="120"/>
      <c r="J45" s="120"/>
      <c r="K45" s="120"/>
      <c r="L45" s="120"/>
      <c r="M45" s="120"/>
      <c r="N45" s="120"/>
      <c r="O45" s="120"/>
      <c r="P45" s="120"/>
    </row>
    <row r="46" spans="6:16">
      <c r="F46" s="120"/>
      <c r="G46" s="120"/>
      <c r="H46" s="120"/>
      <c r="I46" s="120"/>
      <c r="J46" s="120"/>
      <c r="K46" s="120"/>
      <c r="L46" s="120"/>
      <c r="M46" s="120"/>
      <c r="N46" s="120"/>
      <c r="O46" s="120"/>
      <c r="P46" s="120"/>
    </row>
  </sheetData>
  <mergeCells count="1">
    <mergeCell ref="F2:P46"/>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dimension ref="C3:L37"/>
  <sheetViews>
    <sheetView topLeftCell="B1" zoomScale="70" zoomScaleNormal="70" workbookViewId="0">
      <selection activeCell="F16" sqref="F16"/>
    </sheetView>
  </sheetViews>
  <sheetFormatPr baseColWidth="10" defaultRowHeight="16.5"/>
  <cols>
    <col min="1" max="2" width="11" style="2"/>
    <col min="3" max="3" width="14.25" style="2" customWidth="1"/>
    <col min="4" max="4" width="27.75" style="2" customWidth="1"/>
    <col min="5" max="5" width="33" style="2" customWidth="1"/>
    <col min="6" max="6" width="13.875" style="2" customWidth="1"/>
    <col min="7" max="7" width="7.125" style="2" customWidth="1"/>
    <col min="8" max="8" width="13.5" style="2" customWidth="1"/>
    <col min="9" max="10" width="15.875" style="2" customWidth="1"/>
    <col min="11" max="11" width="19.875" style="2" bestFit="1" customWidth="1"/>
    <col min="12" max="12" width="6.75" style="2" customWidth="1"/>
    <col min="13" max="16384" width="11" style="2"/>
  </cols>
  <sheetData>
    <row r="3" spans="3:12">
      <c r="C3" s="5"/>
      <c r="D3" s="5"/>
      <c r="E3" s="5"/>
      <c r="F3" s="5"/>
      <c r="G3" s="5"/>
      <c r="H3" s="5"/>
      <c r="I3" s="5"/>
      <c r="J3" s="5"/>
      <c r="K3" s="5"/>
      <c r="L3" s="5"/>
    </row>
    <row r="4" spans="3:12">
      <c r="C4" s="5"/>
      <c r="D4" s="5"/>
      <c r="E4" s="5"/>
      <c r="F4" s="5"/>
      <c r="G4" s="5"/>
      <c r="H4" s="5"/>
      <c r="I4" s="5"/>
      <c r="J4" s="5"/>
      <c r="K4" s="5"/>
      <c r="L4" s="5"/>
    </row>
    <row r="5" spans="3:12">
      <c r="C5" s="5"/>
      <c r="D5" s="5"/>
      <c r="E5" s="5"/>
      <c r="F5" s="5"/>
      <c r="G5" s="5"/>
      <c r="H5" s="5"/>
      <c r="I5" s="5"/>
      <c r="J5" s="5"/>
      <c r="K5" s="5"/>
      <c r="L5" s="5"/>
    </row>
    <row r="6" spans="3:12">
      <c r="C6" s="5"/>
      <c r="D6" s="5"/>
      <c r="E6" s="5"/>
      <c r="F6" s="5"/>
      <c r="G6" s="5"/>
      <c r="H6" s="5"/>
      <c r="I6" s="5"/>
      <c r="J6" s="5"/>
      <c r="K6" s="5"/>
      <c r="L6" s="5"/>
    </row>
    <row r="7" spans="3:12">
      <c r="C7" s="5"/>
      <c r="D7" s="5"/>
      <c r="E7" s="5"/>
      <c r="F7" s="5"/>
      <c r="G7" s="5"/>
      <c r="H7" s="5"/>
      <c r="I7" s="5"/>
      <c r="J7" s="5"/>
      <c r="K7" s="5"/>
      <c r="L7" s="5"/>
    </row>
    <row r="8" spans="3:12" ht="17.25" thickBot="1">
      <c r="C8" s="5"/>
      <c r="D8" s="5"/>
      <c r="E8" s="5"/>
      <c r="F8" s="5"/>
      <c r="G8" s="5"/>
      <c r="H8" s="5"/>
      <c r="I8" s="5"/>
      <c r="J8" s="5"/>
      <c r="K8" s="5"/>
      <c r="L8" s="5"/>
    </row>
    <row r="9" spans="3:12" ht="18.75" thickBot="1">
      <c r="C9" s="5"/>
      <c r="D9" s="5"/>
      <c r="E9" s="78" t="s">
        <v>85</v>
      </c>
      <c r="F9" s="87">
        <v>1</v>
      </c>
      <c r="G9" s="143">
        <v>0.63</v>
      </c>
      <c r="H9" s="144"/>
      <c r="I9" s="5"/>
      <c r="J9" s="5"/>
      <c r="K9" s="5"/>
      <c r="L9" s="5"/>
    </row>
    <row r="10" spans="3:12" ht="18">
      <c r="C10" s="5"/>
      <c r="D10" s="5"/>
      <c r="E10" s="84"/>
      <c r="F10" s="85"/>
      <c r="G10" s="85"/>
      <c r="H10" s="85"/>
      <c r="I10" s="5"/>
      <c r="J10" s="5"/>
      <c r="K10" s="5"/>
      <c r="L10" s="5"/>
    </row>
    <row r="11" spans="3:12" ht="18.75" thickBot="1">
      <c r="C11" s="5"/>
      <c r="D11" s="5"/>
      <c r="E11" s="84"/>
      <c r="F11" s="85"/>
      <c r="G11" s="85"/>
      <c r="H11" s="85"/>
      <c r="I11" s="5"/>
      <c r="J11" s="5"/>
      <c r="K11" s="5"/>
      <c r="L11" s="5"/>
    </row>
    <row r="12" spans="3:12" ht="18.75" thickBot="1">
      <c r="C12" s="5"/>
      <c r="D12" s="5"/>
      <c r="E12" s="83" t="s">
        <v>7</v>
      </c>
      <c r="F12" s="145">
        <v>58</v>
      </c>
      <c r="G12" s="145"/>
      <c r="H12" s="145"/>
      <c r="I12" s="5"/>
      <c r="J12" s="5"/>
      <c r="K12" s="5"/>
      <c r="L12" s="5"/>
    </row>
    <row r="13" spans="3:12" ht="18.75" thickBot="1">
      <c r="C13" s="5"/>
      <c r="D13" s="5"/>
      <c r="E13" s="83" t="s">
        <v>8</v>
      </c>
      <c r="F13" s="145">
        <v>65</v>
      </c>
      <c r="G13" s="145"/>
      <c r="H13" s="145"/>
      <c r="I13" s="5"/>
      <c r="J13" s="5"/>
      <c r="K13" s="5"/>
      <c r="L13" s="5"/>
    </row>
    <row r="14" spans="3:12" ht="18">
      <c r="C14" s="5"/>
      <c r="D14" s="5"/>
      <c r="E14" s="5"/>
      <c r="F14" s="86"/>
      <c r="G14" s="7"/>
      <c r="H14" s="5"/>
      <c r="I14" s="5"/>
      <c r="J14" s="5"/>
      <c r="K14" s="5"/>
      <c r="L14" s="5"/>
    </row>
    <row r="15" spans="3:12" ht="18.75" thickBot="1">
      <c r="C15" s="5"/>
      <c r="D15" s="5"/>
      <c r="E15" s="5"/>
      <c r="F15" s="86"/>
      <c r="G15" s="7"/>
      <c r="H15" s="5"/>
      <c r="I15" s="5"/>
      <c r="J15" s="5"/>
      <c r="K15" s="5"/>
      <c r="L15" s="5"/>
    </row>
    <row r="16" spans="3:12" ht="17.25" thickBot="1">
      <c r="C16" s="5"/>
      <c r="D16" s="5"/>
      <c r="E16" s="72"/>
      <c r="F16" s="72" t="s">
        <v>2</v>
      </c>
      <c r="G16" s="72"/>
      <c r="H16" s="72"/>
      <c r="I16" s="5"/>
      <c r="J16" s="5"/>
      <c r="K16" s="5"/>
      <c r="L16" s="5"/>
    </row>
    <row r="17" spans="3:12" ht="17.25" thickBot="1">
      <c r="C17" s="5"/>
      <c r="D17" s="5"/>
      <c r="E17" s="72" t="s">
        <v>83</v>
      </c>
      <c r="F17" s="73" t="s">
        <v>82</v>
      </c>
      <c r="G17" s="73" t="s">
        <v>84</v>
      </c>
      <c r="H17" s="73" t="s">
        <v>58</v>
      </c>
      <c r="I17" s="5"/>
      <c r="J17" s="5"/>
      <c r="K17" s="5"/>
      <c r="L17" s="5"/>
    </row>
    <row r="18" spans="3:12" ht="17.25" thickBot="1">
      <c r="C18" s="5"/>
      <c r="D18" s="5"/>
      <c r="E18" s="74" t="s">
        <v>20</v>
      </c>
      <c r="F18" s="75">
        <v>10</v>
      </c>
      <c r="G18" s="75">
        <v>100</v>
      </c>
      <c r="H18" s="76">
        <v>64.705882352941174</v>
      </c>
      <c r="I18" s="5"/>
      <c r="J18" s="5"/>
      <c r="K18" s="5"/>
      <c r="L18" s="5"/>
    </row>
    <row r="19" spans="3:12" ht="17.25" thickBot="1">
      <c r="C19" s="5"/>
      <c r="D19" s="5"/>
      <c r="E19" s="77" t="s">
        <v>78</v>
      </c>
      <c r="F19" s="75">
        <v>10</v>
      </c>
      <c r="G19" s="75">
        <v>30</v>
      </c>
      <c r="H19" s="76">
        <v>14.823529411764707</v>
      </c>
      <c r="I19" s="5"/>
      <c r="J19" s="5"/>
      <c r="K19" s="5"/>
      <c r="L19" s="5"/>
    </row>
    <row r="20" spans="3:12" ht="17.25" thickBot="1">
      <c r="C20" s="5"/>
      <c r="D20" s="5"/>
      <c r="E20" s="77" t="s">
        <v>79</v>
      </c>
      <c r="F20" s="75">
        <v>10</v>
      </c>
      <c r="G20" s="75">
        <v>10</v>
      </c>
      <c r="H20" s="76">
        <v>6.9411764705882355</v>
      </c>
      <c r="I20" s="5"/>
      <c r="J20" s="5"/>
      <c r="K20" s="5"/>
      <c r="L20" s="5"/>
    </row>
    <row r="21" spans="3:12" ht="17.25" thickBot="1">
      <c r="C21" s="5"/>
      <c r="D21" s="5"/>
      <c r="E21" s="77" t="s">
        <v>80</v>
      </c>
      <c r="F21" s="75">
        <v>10</v>
      </c>
      <c r="G21" s="75">
        <v>20</v>
      </c>
      <c r="H21" s="76">
        <v>13.529411764705882</v>
      </c>
      <c r="I21" s="5"/>
      <c r="J21" s="5"/>
      <c r="K21" s="5"/>
      <c r="L21" s="5"/>
    </row>
    <row r="22" spans="3:12" ht="17.25" thickBot="1">
      <c r="C22" s="5"/>
      <c r="D22" s="5"/>
      <c r="E22" s="77" t="s">
        <v>81</v>
      </c>
      <c r="F22" s="75">
        <v>10</v>
      </c>
      <c r="G22" s="75">
        <v>10</v>
      </c>
      <c r="H22" s="76">
        <v>8.235294117647058</v>
      </c>
      <c r="I22" s="5"/>
      <c r="J22" s="5"/>
      <c r="K22" s="5"/>
      <c r="L22" s="5"/>
    </row>
    <row r="23" spans="3:12" ht="17.25" thickBot="1">
      <c r="C23" s="5"/>
      <c r="D23" s="5"/>
      <c r="E23" s="77" t="s">
        <v>19</v>
      </c>
      <c r="F23" s="75">
        <v>10</v>
      </c>
      <c r="G23" s="75">
        <v>30</v>
      </c>
      <c r="H23" s="76">
        <v>21.176470588235293</v>
      </c>
      <c r="I23" s="5"/>
      <c r="J23" s="5"/>
      <c r="K23" s="5"/>
      <c r="L23" s="5"/>
    </row>
    <row r="24" spans="3:12" ht="17.25" thickBot="1">
      <c r="C24" s="5"/>
      <c r="D24" s="5"/>
      <c r="E24" s="74" t="s">
        <v>21</v>
      </c>
      <c r="F24" s="75">
        <v>10</v>
      </c>
      <c r="G24" s="75">
        <v>100</v>
      </c>
      <c r="H24" s="76">
        <v>57</v>
      </c>
      <c r="I24" s="5"/>
      <c r="J24" s="5"/>
      <c r="K24" s="5"/>
      <c r="L24" s="5"/>
    </row>
    <row r="25" spans="3:12" ht="16.5" customHeight="1" thickBot="1">
      <c r="C25" s="5"/>
      <c r="D25" s="5"/>
      <c r="E25" s="74" t="s">
        <v>22</v>
      </c>
      <c r="F25" s="75">
        <v>10</v>
      </c>
      <c r="G25" s="75">
        <v>100</v>
      </c>
      <c r="H25" s="76">
        <v>78</v>
      </c>
      <c r="I25" s="5"/>
      <c r="J25" s="5"/>
      <c r="K25" s="5"/>
      <c r="L25" s="5"/>
    </row>
    <row r="26" spans="3:12" ht="17.25" thickBot="1">
      <c r="C26" s="5"/>
      <c r="D26" s="5"/>
      <c r="E26" s="74" t="s">
        <v>23</v>
      </c>
      <c r="F26" s="75">
        <v>10</v>
      </c>
      <c r="G26" s="75">
        <v>100</v>
      </c>
      <c r="H26" s="76">
        <v>59.142857142857139</v>
      </c>
      <c r="I26" s="5"/>
      <c r="J26" s="5"/>
      <c r="K26" s="5"/>
      <c r="L26" s="5"/>
    </row>
    <row r="27" spans="3:12" ht="17.25" thickBot="1">
      <c r="C27" s="5"/>
      <c r="D27" s="5"/>
      <c r="E27" s="74" t="s">
        <v>24</v>
      </c>
      <c r="F27" s="75">
        <v>10</v>
      </c>
      <c r="G27" s="75">
        <v>100</v>
      </c>
      <c r="H27" s="76">
        <v>63.660317460317458</v>
      </c>
      <c r="I27" s="5"/>
      <c r="J27" s="5"/>
      <c r="K27" s="5"/>
      <c r="L27" s="5"/>
    </row>
    <row r="28" spans="3:12" ht="17.25" thickBot="1">
      <c r="C28" s="5"/>
      <c r="D28" s="5"/>
      <c r="E28" s="74" t="s">
        <v>25</v>
      </c>
      <c r="F28" s="75">
        <v>10</v>
      </c>
      <c r="G28" s="75">
        <v>100</v>
      </c>
      <c r="H28" s="76">
        <v>64</v>
      </c>
      <c r="I28" s="5"/>
      <c r="J28" s="5"/>
      <c r="K28" s="5"/>
      <c r="L28" s="5"/>
    </row>
    <row r="29" spans="3:12" ht="17.25" thickBot="1">
      <c r="C29" s="5"/>
      <c r="D29" s="5"/>
      <c r="E29" s="74" t="s">
        <v>26</v>
      </c>
      <c r="F29" s="75">
        <v>10</v>
      </c>
      <c r="G29" s="75">
        <v>100</v>
      </c>
      <c r="H29" s="76">
        <v>59.728560719640178</v>
      </c>
      <c r="I29" s="5"/>
      <c r="J29" s="5"/>
      <c r="K29" s="5"/>
      <c r="L29" s="5"/>
    </row>
    <row r="30" spans="3:12" ht="17.25" thickBot="1">
      <c r="C30" s="5"/>
      <c r="D30" s="5"/>
      <c r="E30" s="74" t="s">
        <v>27</v>
      </c>
      <c r="F30" s="75">
        <v>10</v>
      </c>
      <c r="G30" s="75">
        <v>100</v>
      </c>
      <c r="H30" s="76">
        <v>57.800000000000004</v>
      </c>
      <c r="I30" s="5"/>
      <c r="J30" s="5"/>
      <c r="K30" s="5"/>
      <c r="L30" s="5"/>
    </row>
    <row r="31" spans="3:12" ht="17.25" thickBot="1">
      <c r="C31" s="5"/>
      <c r="D31" s="5"/>
      <c r="E31" s="79" t="s">
        <v>0</v>
      </c>
      <c r="F31" s="80">
        <v>10</v>
      </c>
      <c r="G31" s="80">
        <v>800</v>
      </c>
      <c r="H31" s="81">
        <v>504.03761767575588</v>
      </c>
      <c r="I31" s="5"/>
      <c r="J31" s="5"/>
      <c r="K31" s="5"/>
      <c r="L31" s="5"/>
    </row>
    <row r="32" spans="3:12">
      <c r="C32" s="5"/>
      <c r="D32" s="5"/>
      <c r="E32" s="5"/>
      <c r="F32" s="5"/>
      <c r="G32" s="5"/>
      <c r="H32" s="5"/>
      <c r="I32" s="5"/>
      <c r="J32" s="5"/>
      <c r="K32" s="5"/>
      <c r="L32" s="5"/>
    </row>
    <row r="33" spans="3:12" ht="17.25" thickBot="1">
      <c r="C33" s="5"/>
      <c r="D33" s="5"/>
      <c r="E33" s="5"/>
      <c r="F33" s="5"/>
      <c r="G33" s="5"/>
      <c r="H33" s="5"/>
      <c r="I33" s="5"/>
      <c r="J33" s="5"/>
      <c r="K33" s="5"/>
      <c r="L33" s="5"/>
    </row>
    <row r="34" spans="3:12" ht="17.25" thickBot="1">
      <c r="C34" s="5"/>
      <c r="D34" s="5"/>
      <c r="E34" s="5"/>
      <c r="F34" s="5"/>
      <c r="G34" s="5"/>
      <c r="H34" s="5"/>
      <c r="I34" s="5"/>
      <c r="J34" s="5"/>
      <c r="K34" s="5"/>
      <c r="L34" s="5"/>
    </row>
    <row r="35" spans="3:12" ht="17.25" thickBot="1">
      <c r="C35" s="5"/>
      <c r="D35" s="5"/>
      <c r="E35" s="5"/>
      <c r="F35" s="5"/>
      <c r="G35" s="5"/>
      <c r="H35" s="5"/>
      <c r="I35" s="5"/>
      <c r="J35" s="5"/>
      <c r="K35" s="5"/>
      <c r="L35" s="5"/>
    </row>
    <row r="36" spans="3:12" ht="17.25" thickBot="1">
      <c r="C36" s="5"/>
      <c r="D36" s="5"/>
      <c r="E36" s="5"/>
      <c r="F36" s="5"/>
      <c r="G36" s="5"/>
      <c r="H36" s="5"/>
      <c r="I36" s="5"/>
      <c r="J36" s="5"/>
      <c r="K36" s="5"/>
      <c r="L36" s="5"/>
    </row>
    <row r="37" spans="3:12">
      <c r="C37" s="5"/>
      <c r="D37" s="5"/>
      <c r="E37" s="5"/>
      <c r="F37" s="5"/>
      <c r="G37" s="5"/>
      <c r="H37" s="5"/>
      <c r="I37" s="5"/>
      <c r="J37" s="5"/>
      <c r="K37" s="5"/>
      <c r="L37" s="5"/>
    </row>
  </sheetData>
  <mergeCells count="3">
    <mergeCell ref="G9:H9"/>
    <mergeCell ref="F12:H12"/>
    <mergeCell ref="F13:H13"/>
  </mergeCells>
  <conditionalFormatting pivot="1" sqref="H18 H24:H30">
    <cfRule type="iconSet" priority="1">
      <iconSet>
        <cfvo type="percent" val="0"/>
        <cfvo type="num" val="$F$12"/>
        <cfvo type="num" val="$F$13"/>
      </iconSet>
    </cfRule>
  </conditionalFormatting>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dimension ref="C3:L25"/>
  <sheetViews>
    <sheetView topLeftCell="A4" workbookViewId="0"/>
  </sheetViews>
  <sheetFormatPr baseColWidth="10" defaultRowHeight="16.5"/>
  <cols>
    <col min="1" max="16384" width="11" style="4"/>
  </cols>
  <sheetData>
    <row r="3" spans="3:12" ht="17.25" customHeight="1"/>
    <row r="9" spans="3:12">
      <c r="C9" s="121" t="s">
        <v>61</v>
      </c>
      <c r="D9" s="121"/>
      <c r="E9" s="121"/>
      <c r="F9" s="121"/>
      <c r="G9" s="121"/>
      <c r="H9" s="121"/>
      <c r="I9" s="121"/>
      <c r="J9" s="121"/>
      <c r="K9" s="121"/>
      <c r="L9" s="121"/>
    </row>
    <row r="10" spans="3:12" ht="16.5" customHeight="1">
      <c r="C10" s="121"/>
      <c r="D10" s="121"/>
      <c r="E10" s="121"/>
      <c r="F10" s="121"/>
      <c r="G10" s="121"/>
      <c r="H10" s="121"/>
      <c r="I10" s="121"/>
      <c r="J10" s="121"/>
      <c r="K10" s="121"/>
      <c r="L10" s="121"/>
    </row>
    <row r="11" spans="3:12">
      <c r="C11" s="121"/>
      <c r="D11" s="121"/>
      <c r="E11" s="121"/>
      <c r="F11" s="121"/>
      <c r="G11" s="121"/>
      <c r="H11" s="121"/>
      <c r="I11" s="121"/>
      <c r="J11" s="121"/>
      <c r="K11" s="121"/>
      <c r="L11" s="121"/>
    </row>
    <row r="12" spans="3:12">
      <c r="C12" s="121"/>
      <c r="D12" s="121"/>
      <c r="E12" s="121"/>
      <c r="F12" s="121"/>
      <c r="G12" s="121"/>
      <c r="H12" s="121"/>
      <c r="I12" s="121"/>
      <c r="J12" s="121"/>
      <c r="K12" s="121"/>
      <c r="L12" s="121"/>
    </row>
    <row r="13" spans="3:12">
      <c r="C13" s="121"/>
      <c r="D13" s="121"/>
      <c r="E13" s="121"/>
      <c r="F13" s="121"/>
      <c r="G13" s="121"/>
      <c r="H13" s="121"/>
      <c r="I13" s="121"/>
      <c r="J13" s="121"/>
      <c r="K13" s="121"/>
      <c r="L13" s="121"/>
    </row>
    <row r="14" spans="3:12">
      <c r="C14" s="121"/>
      <c r="D14" s="121"/>
      <c r="E14" s="121"/>
      <c r="F14" s="121"/>
      <c r="G14" s="121"/>
      <c r="H14" s="121"/>
      <c r="I14" s="121"/>
      <c r="J14" s="121"/>
      <c r="K14" s="121"/>
      <c r="L14" s="121"/>
    </row>
    <row r="15" spans="3:12">
      <c r="C15" s="121"/>
      <c r="D15" s="121"/>
      <c r="E15" s="121"/>
      <c r="F15" s="121"/>
      <c r="G15" s="121"/>
      <c r="H15" s="121"/>
      <c r="I15" s="121"/>
      <c r="J15" s="121"/>
      <c r="K15" s="121"/>
      <c r="L15" s="121"/>
    </row>
    <row r="16" spans="3:12">
      <c r="C16" s="121"/>
      <c r="D16" s="121"/>
      <c r="E16" s="121"/>
      <c r="F16" s="121"/>
      <c r="G16" s="121"/>
      <c r="H16" s="121"/>
      <c r="I16" s="121"/>
      <c r="J16" s="121"/>
      <c r="K16" s="121"/>
      <c r="L16" s="121"/>
    </row>
    <row r="17" spans="3:12">
      <c r="C17" s="121"/>
      <c r="D17" s="121"/>
      <c r="E17" s="121"/>
      <c r="F17" s="121"/>
      <c r="G17" s="121"/>
      <c r="H17" s="121"/>
      <c r="I17" s="121"/>
      <c r="J17" s="121"/>
      <c r="K17" s="121"/>
      <c r="L17" s="121"/>
    </row>
    <row r="18" spans="3:12">
      <c r="C18" s="121"/>
      <c r="D18" s="121"/>
      <c r="E18" s="121"/>
      <c r="F18" s="121"/>
      <c r="G18" s="121"/>
      <c r="H18" s="121"/>
      <c r="I18" s="121"/>
      <c r="J18" s="121"/>
      <c r="K18" s="121"/>
      <c r="L18" s="121"/>
    </row>
    <row r="19" spans="3:12">
      <c r="C19" s="121"/>
      <c r="D19" s="121"/>
      <c r="E19" s="121"/>
      <c r="F19" s="121"/>
      <c r="G19" s="121"/>
      <c r="H19" s="121"/>
      <c r="I19" s="121"/>
      <c r="J19" s="121"/>
      <c r="K19" s="121"/>
      <c r="L19" s="121"/>
    </row>
    <row r="20" spans="3:12">
      <c r="C20" s="121"/>
      <c r="D20" s="121"/>
      <c r="E20" s="121"/>
      <c r="F20" s="121"/>
      <c r="G20" s="121"/>
      <c r="H20" s="121"/>
      <c r="I20" s="121"/>
      <c r="J20" s="121"/>
      <c r="K20" s="121"/>
      <c r="L20" s="121"/>
    </row>
    <row r="21" spans="3:12">
      <c r="C21" s="121"/>
      <c r="D21" s="121"/>
      <c r="E21" s="121"/>
      <c r="F21" s="121"/>
      <c r="G21" s="121"/>
      <c r="H21" s="121"/>
      <c r="I21" s="121"/>
      <c r="J21" s="121"/>
      <c r="K21" s="121"/>
      <c r="L21" s="121"/>
    </row>
    <row r="22" spans="3:12">
      <c r="C22" s="121"/>
      <c r="D22" s="121"/>
      <c r="E22" s="121"/>
      <c r="F22" s="121"/>
      <c r="G22" s="121"/>
      <c r="H22" s="121"/>
      <c r="I22" s="121"/>
      <c r="J22" s="121"/>
      <c r="K22" s="121"/>
      <c r="L22" s="121"/>
    </row>
    <row r="23" spans="3:12">
      <c r="C23" s="121"/>
      <c r="D23" s="121"/>
      <c r="E23" s="121"/>
      <c r="F23" s="121"/>
      <c r="G23" s="121"/>
      <c r="H23" s="121"/>
      <c r="I23" s="121"/>
      <c r="J23" s="121"/>
      <c r="K23" s="121"/>
      <c r="L23" s="121"/>
    </row>
    <row r="24" spans="3:12">
      <c r="C24" s="121"/>
      <c r="D24" s="121"/>
      <c r="E24" s="121"/>
      <c r="F24" s="121"/>
      <c r="G24" s="121"/>
      <c r="H24" s="121"/>
      <c r="I24" s="121"/>
      <c r="J24" s="121"/>
      <c r="K24" s="121"/>
      <c r="L24" s="121"/>
    </row>
    <row r="25" spans="3:12">
      <c r="C25" s="121"/>
      <c r="D25" s="121"/>
      <c r="E25" s="121"/>
      <c r="F25" s="121"/>
      <c r="G25" s="121"/>
      <c r="H25" s="121"/>
      <c r="I25" s="121"/>
      <c r="J25" s="121"/>
      <c r="K25" s="121"/>
      <c r="L25" s="121"/>
    </row>
  </sheetData>
  <mergeCells count="1">
    <mergeCell ref="C9:L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C8:L26"/>
  <sheetViews>
    <sheetView workbookViewId="0">
      <selection activeCell="C8" sqref="C8:L15"/>
    </sheetView>
  </sheetViews>
  <sheetFormatPr baseColWidth="10" defaultRowHeight="16.5"/>
  <cols>
    <col min="1" max="1" width="11" style="4"/>
    <col min="2" max="2" width="14.125" style="4" customWidth="1"/>
    <col min="3" max="16384" width="11" style="4"/>
  </cols>
  <sheetData>
    <row r="8" spans="3:12" ht="16.5" customHeight="1">
      <c r="C8" s="122" t="s">
        <v>62</v>
      </c>
      <c r="D8" s="122"/>
      <c r="E8" s="122"/>
      <c r="F8" s="122"/>
      <c r="G8" s="122"/>
      <c r="H8" s="122"/>
      <c r="I8" s="122"/>
      <c r="J8" s="122"/>
      <c r="K8" s="122"/>
      <c r="L8" s="122"/>
    </row>
    <row r="9" spans="3:12" ht="16.5" customHeight="1">
      <c r="C9" s="122"/>
      <c r="D9" s="122"/>
      <c r="E9" s="122"/>
      <c r="F9" s="122"/>
      <c r="G9" s="122"/>
      <c r="H9" s="122"/>
      <c r="I9" s="122"/>
      <c r="J9" s="122"/>
      <c r="K9" s="122"/>
      <c r="L9" s="122"/>
    </row>
    <row r="10" spans="3:12" ht="16.5" customHeight="1">
      <c r="C10" s="122"/>
      <c r="D10" s="122"/>
      <c r="E10" s="122"/>
      <c r="F10" s="122"/>
      <c r="G10" s="122"/>
      <c r="H10" s="122"/>
      <c r="I10" s="122"/>
      <c r="J10" s="122"/>
      <c r="K10" s="122"/>
      <c r="L10" s="122"/>
    </row>
    <row r="11" spans="3:12" ht="16.5" customHeight="1">
      <c r="C11" s="122"/>
      <c r="D11" s="122"/>
      <c r="E11" s="122"/>
      <c r="F11" s="122"/>
      <c r="G11" s="122"/>
      <c r="H11" s="122"/>
      <c r="I11" s="122"/>
      <c r="J11" s="122"/>
      <c r="K11" s="122"/>
      <c r="L11" s="122"/>
    </row>
    <row r="12" spans="3:12" ht="16.5" customHeight="1">
      <c r="C12" s="122"/>
      <c r="D12" s="122"/>
      <c r="E12" s="122"/>
      <c r="F12" s="122"/>
      <c r="G12" s="122"/>
      <c r="H12" s="122"/>
      <c r="I12" s="122"/>
      <c r="J12" s="122"/>
      <c r="K12" s="122"/>
      <c r="L12" s="122"/>
    </row>
    <row r="13" spans="3:12" ht="16.5" customHeight="1">
      <c r="C13" s="122"/>
      <c r="D13" s="122"/>
      <c r="E13" s="122"/>
      <c r="F13" s="122"/>
      <c r="G13" s="122"/>
      <c r="H13" s="122"/>
      <c r="I13" s="122"/>
      <c r="J13" s="122"/>
      <c r="K13" s="122"/>
      <c r="L13" s="122"/>
    </row>
    <row r="14" spans="3:12" ht="16.5" customHeight="1">
      <c r="C14" s="122"/>
      <c r="D14" s="122"/>
      <c r="E14" s="122"/>
      <c r="F14" s="122"/>
      <c r="G14" s="122"/>
      <c r="H14" s="122"/>
      <c r="I14" s="122"/>
      <c r="J14" s="122"/>
      <c r="K14" s="122"/>
      <c r="L14" s="122"/>
    </row>
    <row r="15" spans="3:12" ht="16.5" customHeight="1">
      <c r="C15" s="122"/>
      <c r="D15" s="122"/>
      <c r="E15" s="122"/>
      <c r="F15" s="122"/>
      <c r="G15" s="122"/>
      <c r="H15" s="122"/>
      <c r="I15" s="122"/>
      <c r="J15" s="122"/>
      <c r="K15" s="122"/>
      <c r="L15" s="122"/>
    </row>
    <row r="16" spans="3:12" ht="16.5" customHeight="1"/>
    <row r="17" spans="3:12" ht="16.5" customHeight="1"/>
    <row r="18" spans="3:12" ht="16.5" customHeight="1"/>
    <row r="19" spans="3:12" ht="16.5" customHeight="1">
      <c r="C19" s="122" t="s">
        <v>63</v>
      </c>
      <c r="D19" s="122"/>
      <c r="E19" s="122"/>
      <c r="F19" s="122"/>
      <c r="G19" s="122"/>
      <c r="H19" s="122"/>
      <c r="I19" s="122"/>
      <c r="J19" s="122"/>
      <c r="K19" s="122"/>
      <c r="L19" s="122"/>
    </row>
    <row r="20" spans="3:12" ht="16.5" customHeight="1">
      <c r="C20" s="122"/>
      <c r="D20" s="122"/>
      <c r="E20" s="122"/>
      <c r="F20" s="122"/>
      <c r="G20" s="122"/>
      <c r="H20" s="122"/>
      <c r="I20" s="122"/>
      <c r="J20" s="122"/>
      <c r="K20" s="122"/>
      <c r="L20" s="122"/>
    </row>
    <row r="21" spans="3:12" ht="16.5" customHeight="1">
      <c r="C21" s="122"/>
      <c r="D21" s="122"/>
      <c r="E21" s="122"/>
      <c r="F21" s="122"/>
      <c r="G21" s="122"/>
      <c r="H21" s="122"/>
      <c r="I21" s="122"/>
      <c r="J21" s="122"/>
      <c r="K21" s="122"/>
      <c r="L21" s="122"/>
    </row>
    <row r="22" spans="3:12" ht="16.5" customHeight="1">
      <c r="C22" s="122"/>
      <c r="D22" s="122"/>
      <c r="E22" s="122"/>
      <c r="F22" s="122"/>
      <c r="G22" s="122"/>
      <c r="H22" s="122"/>
      <c r="I22" s="122"/>
      <c r="J22" s="122"/>
      <c r="K22" s="122"/>
      <c r="L22" s="122"/>
    </row>
    <row r="23" spans="3:12" ht="16.5" customHeight="1">
      <c r="C23" s="122"/>
      <c r="D23" s="122"/>
      <c r="E23" s="122"/>
      <c r="F23" s="122"/>
      <c r="G23" s="122"/>
      <c r="H23" s="122"/>
      <c r="I23" s="122"/>
      <c r="J23" s="122"/>
      <c r="K23" s="122"/>
      <c r="L23" s="122"/>
    </row>
    <row r="24" spans="3:12" ht="16.5" customHeight="1">
      <c r="C24" s="122"/>
      <c r="D24" s="122"/>
      <c r="E24" s="122"/>
      <c r="F24" s="122"/>
      <c r="G24" s="122"/>
      <c r="H24" s="122"/>
      <c r="I24" s="122"/>
      <c r="J24" s="122"/>
      <c r="K24" s="122"/>
      <c r="L24" s="122"/>
    </row>
    <row r="25" spans="3:12" ht="16.5" customHeight="1">
      <c r="C25" s="122"/>
      <c r="D25" s="122"/>
      <c r="E25" s="122"/>
      <c r="F25" s="122"/>
      <c r="G25" s="122"/>
      <c r="H25" s="122"/>
      <c r="I25" s="122"/>
      <c r="J25" s="122"/>
      <c r="K25" s="122"/>
      <c r="L25" s="122"/>
    </row>
    <row r="26" spans="3:12" ht="16.5" customHeight="1">
      <c r="C26" s="122"/>
      <c r="D26" s="122"/>
      <c r="E26" s="122"/>
      <c r="F26" s="122"/>
      <c r="G26" s="122"/>
      <c r="H26" s="122"/>
      <c r="I26" s="122"/>
      <c r="J26" s="122"/>
      <c r="K26" s="122"/>
      <c r="L26" s="122"/>
    </row>
  </sheetData>
  <mergeCells count="2">
    <mergeCell ref="C8:L15"/>
    <mergeCell ref="C19:L26"/>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C6:L31"/>
  <sheetViews>
    <sheetView topLeftCell="A4" workbookViewId="0">
      <selection activeCell="C6" sqref="C6:L31"/>
    </sheetView>
  </sheetViews>
  <sheetFormatPr baseColWidth="10" defaultRowHeight="16.5"/>
  <cols>
    <col min="1" max="16384" width="11" style="4"/>
  </cols>
  <sheetData>
    <row r="6" spans="3:12" ht="16.5" customHeight="1">
      <c r="C6" s="121"/>
      <c r="D6" s="121"/>
      <c r="E6" s="121"/>
      <c r="F6" s="121"/>
      <c r="G6" s="121"/>
      <c r="H6" s="121"/>
      <c r="I6" s="121"/>
      <c r="J6" s="121"/>
      <c r="K6" s="121"/>
      <c r="L6" s="121"/>
    </row>
    <row r="7" spans="3:12" ht="16.5" customHeight="1">
      <c r="C7" s="121"/>
      <c r="D7" s="121"/>
      <c r="E7" s="121"/>
      <c r="F7" s="121"/>
      <c r="G7" s="121"/>
      <c r="H7" s="121"/>
      <c r="I7" s="121"/>
      <c r="J7" s="121"/>
      <c r="K7" s="121"/>
      <c r="L7" s="121"/>
    </row>
    <row r="8" spans="3:12" ht="16.5" customHeight="1">
      <c r="C8" s="121"/>
      <c r="D8" s="121"/>
      <c r="E8" s="121"/>
      <c r="F8" s="121"/>
      <c r="G8" s="121"/>
      <c r="H8" s="121"/>
      <c r="I8" s="121"/>
      <c r="J8" s="121"/>
      <c r="K8" s="121"/>
      <c r="L8" s="121"/>
    </row>
    <row r="9" spans="3:12" ht="16.5" customHeight="1">
      <c r="C9" s="121"/>
      <c r="D9" s="121"/>
      <c r="E9" s="121"/>
      <c r="F9" s="121"/>
      <c r="G9" s="121"/>
      <c r="H9" s="121"/>
      <c r="I9" s="121"/>
      <c r="J9" s="121"/>
      <c r="K9" s="121"/>
      <c r="L9" s="121"/>
    </row>
    <row r="10" spans="3:12" ht="16.5" customHeight="1">
      <c r="C10" s="121"/>
      <c r="D10" s="121"/>
      <c r="E10" s="121"/>
      <c r="F10" s="121"/>
      <c r="G10" s="121"/>
      <c r="H10" s="121"/>
      <c r="I10" s="121"/>
      <c r="J10" s="121"/>
      <c r="K10" s="121"/>
      <c r="L10" s="121"/>
    </row>
    <row r="11" spans="3:12" ht="16.5" customHeight="1">
      <c r="C11" s="121"/>
      <c r="D11" s="121"/>
      <c r="E11" s="121"/>
      <c r="F11" s="121"/>
      <c r="G11" s="121"/>
      <c r="H11" s="121"/>
      <c r="I11" s="121"/>
      <c r="J11" s="121"/>
      <c r="K11" s="121"/>
      <c r="L11" s="121"/>
    </row>
    <row r="12" spans="3:12" ht="16.5" customHeight="1">
      <c r="C12" s="121"/>
      <c r="D12" s="121"/>
      <c r="E12" s="121"/>
      <c r="F12" s="121"/>
      <c r="G12" s="121"/>
      <c r="H12" s="121"/>
      <c r="I12" s="121"/>
      <c r="J12" s="121"/>
      <c r="K12" s="121"/>
      <c r="L12" s="121"/>
    </row>
    <row r="13" spans="3:12" ht="16.5" customHeight="1">
      <c r="C13" s="121"/>
      <c r="D13" s="121"/>
      <c r="E13" s="121"/>
      <c r="F13" s="121"/>
      <c r="G13" s="121"/>
      <c r="H13" s="121"/>
      <c r="I13" s="121"/>
      <c r="J13" s="121"/>
      <c r="K13" s="121"/>
      <c r="L13" s="121"/>
    </row>
    <row r="14" spans="3:12" ht="16.5" customHeight="1">
      <c r="C14" s="121"/>
      <c r="D14" s="121"/>
      <c r="E14" s="121"/>
      <c r="F14" s="121"/>
      <c r="G14" s="121"/>
      <c r="H14" s="121"/>
      <c r="I14" s="121"/>
      <c r="J14" s="121"/>
      <c r="K14" s="121"/>
      <c r="L14" s="121"/>
    </row>
    <row r="15" spans="3:12" ht="16.5" customHeight="1">
      <c r="C15" s="121"/>
      <c r="D15" s="121"/>
      <c r="E15" s="121"/>
      <c r="F15" s="121"/>
      <c r="G15" s="121"/>
      <c r="H15" s="121"/>
      <c r="I15" s="121"/>
      <c r="J15" s="121"/>
      <c r="K15" s="121"/>
      <c r="L15" s="121"/>
    </row>
    <row r="16" spans="3:12" ht="16.5" customHeight="1">
      <c r="C16" s="121"/>
      <c r="D16" s="121"/>
      <c r="E16" s="121"/>
      <c r="F16" s="121"/>
      <c r="G16" s="121"/>
      <c r="H16" s="121"/>
      <c r="I16" s="121"/>
      <c r="J16" s="121"/>
      <c r="K16" s="121"/>
      <c r="L16" s="121"/>
    </row>
    <row r="17" spans="3:12" ht="16.5" customHeight="1">
      <c r="C17" s="121"/>
      <c r="D17" s="121"/>
      <c r="E17" s="121"/>
      <c r="F17" s="121"/>
      <c r="G17" s="121"/>
      <c r="H17" s="121"/>
      <c r="I17" s="121"/>
      <c r="J17" s="121"/>
      <c r="K17" s="121"/>
      <c r="L17" s="121"/>
    </row>
    <row r="18" spans="3:12" ht="16.5" customHeight="1">
      <c r="C18" s="121"/>
      <c r="D18" s="121"/>
      <c r="E18" s="121"/>
      <c r="F18" s="121"/>
      <c r="G18" s="121"/>
      <c r="H18" s="121"/>
      <c r="I18" s="121"/>
      <c r="J18" s="121"/>
      <c r="K18" s="121"/>
      <c r="L18" s="121"/>
    </row>
    <row r="19" spans="3:12" ht="16.5" customHeight="1">
      <c r="C19" s="121"/>
      <c r="D19" s="121"/>
      <c r="E19" s="121"/>
      <c r="F19" s="121"/>
      <c r="G19" s="121"/>
      <c r="H19" s="121"/>
      <c r="I19" s="121"/>
      <c r="J19" s="121"/>
      <c r="K19" s="121"/>
      <c r="L19" s="121"/>
    </row>
    <row r="20" spans="3:12" ht="16.5" customHeight="1">
      <c r="C20" s="121"/>
      <c r="D20" s="121"/>
      <c r="E20" s="121"/>
      <c r="F20" s="121"/>
      <c r="G20" s="121"/>
      <c r="H20" s="121"/>
      <c r="I20" s="121"/>
      <c r="J20" s="121"/>
      <c r="K20" s="121"/>
      <c r="L20" s="121"/>
    </row>
    <row r="21" spans="3:12" ht="16.5" customHeight="1">
      <c r="C21" s="121"/>
      <c r="D21" s="121"/>
      <c r="E21" s="121"/>
      <c r="F21" s="121"/>
      <c r="G21" s="121"/>
      <c r="H21" s="121"/>
      <c r="I21" s="121"/>
      <c r="J21" s="121"/>
      <c r="K21" s="121"/>
      <c r="L21" s="121"/>
    </row>
    <row r="22" spans="3:12" ht="16.5" customHeight="1">
      <c r="C22" s="121"/>
      <c r="D22" s="121"/>
      <c r="E22" s="121"/>
      <c r="F22" s="121"/>
      <c r="G22" s="121"/>
      <c r="H22" s="121"/>
      <c r="I22" s="121"/>
      <c r="J22" s="121"/>
      <c r="K22" s="121"/>
      <c r="L22" s="121"/>
    </row>
    <row r="23" spans="3:12">
      <c r="C23" s="121"/>
      <c r="D23" s="121"/>
      <c r="E23" s="121"/>
      <c r="F23" s="121"/>
      <c r="G23" s="121"/>
      <c r="H23" s="121"/>
      <c r="I23" s="121"/>
      <c r="J23" s="121"/>
      <c r="K23" s="121"/>
      <c r="L23" s="121"/>
    </row>
    <row r="24" spans="3:12">
      <c r="C24" s="121"/>
      <c r="D24" s="121"/>
      <c r="E24" s="121"/>
      <c r="F24" s="121"/>
      <c r="G24" s="121"/>
      <c r="H24" s="121"/>
      <c r="I24" s="121"/>
      <c r="J24" s="121"/>
      <c r="K24" s="121"/>
      <c r="L24" s="121"/>
    </row>
    <row r="25" spans="3:12">
      <c r="C25" s="121"/>
      <c r="D25" s="121"/>
      <c r="E25" s="121"/>
      <c r="F25" s="121"/>
      <c r="G25" s="121"/>
      <c r="H25" s="121"/>
      <c r="I25" s="121"/>
      <c r="J25" s="121"/>
      <c r="K25" s="121"/>
      <c r="L25" s="121"/>
    </row>
    <row r="26" spans="3:12">
      <c r="C26" s="121"/>
      <c r="D26" s="121"/>
      <c r="E26" s="121"/>
      <c r="F26" s="121"/>
      <c r="G26" s="121"/>
      <c r="H26" s="121"/>
      <c r="I26" s="121"/>
      <c r="J26" s="121"/>
      <c r="K26" s="121"/>
      <c r="L26" s="121"/>
    </row>
    <row r="27" spans="3:12">
      <c r="C27" s="121"/>
      <c r="D27" s="121"/>
      <c r="E27" s="121"/>
      <c r="F27" s="121"/>
      <c r="G27" s="121"/>
      <c r="H27" s="121"/>
      <c r="I27" s="121"/>
      <c r="J27" s="121"/>
      <c r="K27" s="121"/>
      <c r="L27" s="121"/>
    </row>
    <row r="28" spans="3:12">
      <c r="C28" s="121"/>
      <c r="D28" s="121"/>
      <c r="E28" s="121"/>
      <c r="F28" s="121"/>
      <c r="G28" s="121"/>
      <c r="H28" s="121"/>
      <c r="I28" s="121"/>
      <c r="J28" s="121"/>
      <c r="K28" s="121"/>
      <c r="L28" s="121"/>
    </row>
    <row r="29" spans="3:12">
      <c r="C29" s="121"/>
      <c r="D29" s="121"/>
      <c r="E29" s="121"/>
      <c r="F29" s="121"/>
      <c r="G29" s="121"/>
      <c r="H29" s="121"/>
      <c r="I29" s="121"/>
      <c r="J29" s="121"/>
      <c r="K29" s="121"/>
      <c r="L29" s="121"/>
    </row>
    <row r="30" spans="3:12">
      <c r="C30" s="121"/>
      <c r="D30" s="121"/>
      <c r="E30" s="121"/>
      <c r="F30" s="121"/>
      <c r="G30" s="121"/>
      <c r="H30" s="121"/>
      <c r="I30" s="121"/>
      <c r="J30" s="121"/>
      <c r="K30" s="121"/>
      <c r="L30" s="121"/>
    </row>
    <row r="31" spans="3:12">
      <c r="C31" s="121"/>
      <c r="D31" s="121"/>
      <c r="E31" s="121"/>
      <c r="F31" s="121"/>
      <c r="G31" s="121"/>
      <c r="H31" s="121"/>
      <c r="I31" s="121"/>
      <c r="J31" s="121"/>
      <c r="K31" s="121"/>
      <c r="L31" s="121"/>
    </row>
  </sheetData>
  <mergeCells count="1">
    <mergeCell ref="C6:L31"/>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C6:M34"/>
  <sheetViews>
    <sheetView zoomScale="90" zoomScaleNormal="90" workbookViewId="0"/>
  </sheetViews>
  <sheetFormatPr baseColWidth="10" defaultRowHeight="16.5"/>
  <cols>
    <col min="1" max="16384" width="11" style="2"/>
  </cols>
  <sheetData>
    <row r="6" spans="3:13">
      <c r="C6" s="123"/>
      <c r="D6" s="123"/>
      <c r="E6" s="123"/>
      <c r="F6" s="123"/>
      <c r="G6" s="123"/>
      <c r="H6" s="123"/>
      <c r="I6" s="123"/>
      <c r="J6" s="123"/>
      <c r="K6" s="123"/>
      <c r="L6" s="123"/>
      <c r="M6" s="123"/>
    </row>
    <row r="7" spans="3:13">
      <c r="C7" s="123"/>
      <c r="D7" s="123"/>
      <c r="E7" s="123"/>
      <c r="F7" s="123"/>
      <c r="G7" s="123"/>
      <c r="H7" s="123"/>
      <c r="I7" s="123"/>
      <c r="J7" s="123"/>
      <c r="K7" s="123"/>
      <c r="L7" s="123"/>
      <c r="M7" s="123"/>
    </row>
    <row r="8" spans="3:13">
      <c r="C8" s="123"/>
      <c r="D8" s="123"/>
      <c r="E8" s="123"/>
      <c r="F8" s="123"/>
      <c r="G8" s="123"/>
      <c r="H8" s="123"/>
      <c r="I8" s="123"/>
      <c r="J8" s="123"/>
      <c r="K8" s="123"/>
      <c r="L8" s="123"/>
      <c r="M8" s="123"/>
    </row>
    <row r="9" spans="3:13">
      <c r="C9" s="123"/>
      <c r="D9" s="123"/>
      <c r="E9" s="123"/>
      <c r="F9" s="123"/>
      <c r="G9" s="123"/>
      <c r="H9" s="123"/>
      <c r="I9" s="123"/>
      <c r="J9" s="123"/>
      <c r="K9" s="123"/>
      <c r="L9" s="123"/>
      <c r="M9" s="123"/>
    </row>
    <row r="10" spans="3:13">
      <c r="C10" s="123"/>
      <c r="D10" s="123"/>
      <c r="E10" s="123"/>
      <c r="F10" s="123"/>
      <c r="G10" s="123"/>
      <c r="H10" s="123"/>
      <c r="I10" s="123"/>
      <c r="J10" s="123"/>
      <c r="K10" s="123"/>
      <c r="L10" s="123"/>
      <c r="M10" s="123"/>
    </row>
    <row r="11" spans="3:13">
      <c r="C11" s="123"/>
      <c r="D11" s="123"/>
      <c r="E11" s="123"/>
      <c r="F11" s="123"/>
      <c r="G11" s="123"/>
      <c r="H11" s="123"/>
      <c r="I11" s="123"/>
      <c r="J11" s="123"/>
      <c r="K11" s="123"/>
      <c r="L11" s="123"/>
      <c r="M11" s="123"/>
    </row>
    <row r="12" spans="3:13">
      <c r="C12" s="123"/>
      <c r="D12" s="123"/>
      <c r="E12" s="123"/>
      <c r="F12" s="123"/>
      <c r="G12" s="123"/>
      <c r="H12" s="123"/>
      <c r="I12" s="123"/>
      <c r="J12" s="123"/>
      <c r="K12" s="123"/>
      <c r="L12" s="123"/>
      <c r="M12" s="123"/>
    </row>
    <row r="13" spans="3:13">
      <c r="C13" s="123"/>
      <c r="D13" s="123"/>
      <c r="E13" s="123"/>
      <c r="F13" s="123"/>
      <c r="G13" s="123"/>
      <c r="H13" s="123"/>
      <c r="I13" s="123"/>
      <c r="J13" s="123"/>
      <c r="K13" s="123"/>
      <c r="L13" s="123"/>
      <c r="M13" s="123"/>
    </row>
    <row r="14" spans="3:13">
      <c r="C14" s="123"/>
      <c r="D14" s="123"/>
      <c r="E14" s="123"/>
      <c r="F14" s="123"/>
      <c r="G14" s="123"/>
      <c r="H14" s="123"/>
      <c r="I14" s="123"/>
      <c r="J14" s="123"/>
      <c r="K14" s="123"/>
      <c r="L14" s="123"/>
      <c r="M14" s="123"/>
    </row>
    <row r="15" spans="3:13">
      <c r="C15" s="123"/>
      <c r="D15" s="123"/>
      <c r="E15" s="123"/>
      <c r="F15" s="123"/>
      <c r="G15" s="123"/>
      <c r="H15" s="123"/>
      <c r="I15" s="123"/>
      <c r="J15" s="123"/>
      <c r="K15" s="123"/>
      <c r="L15" s="123"/>
      <c r="M15" s="123"/>
    </row>
    <row r="16" spans="3:13">
      <c r="C16" s="123"/>
      <c r="D16" s="123"/>
      <c r="E16" s="123"/>
      <c r="F16" s="123"/>
      <c r="G16" s="123"/>
      <c r="H16" s="123"/>
      <c r="I16" s="123"/>
      <c r="J16" s="123"/>
      <c r="K16" s="123"/>
      <c r="L16" s="123"/>
      <c r="M16" s="123"/>
    </row>
    <row r="17" spans="3:13">
      <c r="C17" s="123"/>
      <c r="D17" s="123"/>
      <c r="E17" s="123"/>
      <c r="F17" s="123"/>
      <c r="G17" s="123"/>
      <c r="H17" s="123"/>
      <c r="I17" s="123"/>
      <c r="J17" s="123"/>
      <c r="K17" s="123"/>
      <c r="L17" s="123"/>
      <c r="M17" s="123"/>
    </row>
    <row r="18" spans="3:13">
      <c r="C18" s="123"/>
      <c r="D18" s="123"/>
      <c r="E18" s="123"/>
      <c r="F18" s="123"/>
      <c r="G18" s="123"/>
      <c r="H18" s="123"/>
      <c r="I18" s="123"/>
      <c r="J18" s="123"/>
      <c r="K18" s="123"/>
      <c r="L18" s="123"/>
      <c r="M18" s="123"/>
    </row>
    <row r="19" spans="3:13">
      <c r="C19" s="123"/>
      <c r="D19" s="123"/>
      <c r="E19" s="123"/>
      <c r="F19" s="123"/>
      <c r="G19" s="123"/>
      <c r="H19" s="123"/>
      <c r="I19" s="123"/>
      <c r="J19" s="123"/>
      <c r="K19" s="123"/>
      <c r="L19" s="123"/>
      <c r="M19" s="123"/>
    </row>
    <row r="20" spans="3:13">
      <c r="C20" s="123"/>
      <c r="D20" s="123"/>
      <c r="E20" s="123"/>
      <c r="F20" s="123"/>
      <c r="G20" s="123"/>
      <c r="H20" s="123"/>
      <c r="I20" s="123"/>
      <c r="J20" s="123"/>
      <c r="K20" s="123"/>
      <c r="L20" s="123"/>
      <c r="M20" s="123"/>
    </row>
    <row r="21" spans="3:13">
      <c r="C21" s="123"/>
      <c r="D21" s="123"/>
      <c r="E21" s="123"/>
      <c r="F21" s="123"/>
      <c r="G21" s="123"/>
      <c r="H21" s="123"/>
      <c r="I21" s="123"/>
      <c r="J21" s="123"/>
      <c r="K21" s="123"/>
      <c r="L21" s="123"/>
      <c r="M21" s="123"/>
    </row>
    <row r="22" spans="3:13">
      <c r="C22" s="123"/>
      <c r="D22" s="123"/>
      <c r="E22" s="123"/>
      <c r="F22" s="123"/>
      <c r="G22" s="123"/>
      <c r="H22" s="123"/>
      <c r="I22" s="123"/>
      <c r="J22" s="123"/>
      <c r="K22" s="123"/>
      <c r="L22" s="123"/>
      <c r="M22" s="123"/>
    </row>
    <row r="23" spans="3:13">
      <c r="C23" s="123"/>
      <c r="D23" s="123"/>
      <c r="E23" s="123"/>
      <c r="F23" s="123"/>
      <c r="G23" s="123"/>
      <c r="H23" s="123"/>
      <c r="I23" s="123"/>
      <c r="J23" s="123"/>
      <c r="K23" s="123"/>
      <c r="L23" s="123"/>
      <c r="M23" s="123"/>
    </row>
    <row r="24" spans="3:13">
      <c r="C24" s="123"/>
      <c r="D24" s="123"/>
      <c r="E24" s="123"/>
      <c r="F24" s="123"/>
      <c r="G24" s="123"/>
      <c r="H24" s="123"/>
      <c r="I24" s="123"/>
      <c r="J24" s="123"/>
      <c r="K24" s="123"/>
      <c r="L24" s="123"/>
      <c r="M24" s="123"/>
    </row>
    <row r="25" spans="3:13">
      <c r="C25" s="123"/>
      <c r="D25" s="123"/>
      <c r="E25" s="123"/>
      <c r="F25" s="123"/>
      <c r="G25" s="123"/>
      <c r="H25" s="123"/>
      <c r="I25" s="123"/>
      <c r="J25" s="123"/>
      <c r="K25" s="123"/>
      <c r="L25" s="123"/>
      <c r="M25" s="123"/>
    </row>
    <row r="26" spans="3:13">
      <c r="C26" s="123"/>
      <c r="D26" s="123"/>
      <c r="E26" s="123"/>
      <c r="F26" s="123"/>
      <c r="G26" s="123"/>
      <c r="H26" s="123"/>
      <c r="I26" s="123"/>
      <c r="J26" s="123"/>
      <c r="K26" s="123"/>
      <c r="L26" s="123"/>
      <c r="M26" s="123"/>
    </row>
    <row r="27" spans="3:13">
      <c r="C27" s="123"/>
      <c r="D27" s="123"/>
      <c r="E27" s="123"/>
      <c r="F27" s="123"/>
      <c r="G27" s="123"/>
      <c r="H27" s="123"/>
      <c r="I27" s="123"/>
      <c r="J27" s="123"/>
      <c r="K27" s="123"/>
      <c r="L27" s="123"/>
      <c r="M27" s="123"/>
    </row>
    <row r="28" spans="3:13">
      <c r="C28" s="123"/>
      <c r="D28" s="123"/>
      <c r="E28" s="123"/>
      <c r="F28" s="123"/>
      <c r="G28" s="123"/>
      <c r="H28" s="123"/>
      <c r="I28" s="123"/>
      <c r="J28" s="123"/>
      <c r="K28" s="123"/>
      <c r="L28" s="123"/>
      <c r="M28" s="123"/>
    </row>
    <row r="29" spans="3:13">
      <c r="C29" s="123"/>
      <c r="D29" s="123"/>
      <c r="E29" s="123"/>
      <c r="F29" s="123"/>
      <c r="G29" s="123"/>
      <c r="H29" s="123"/>
      <c r="I29" s="123"/>
      <c r="J29" s="123"/>
      <c r="K29" s="123"/>
      <c r="L29" s="123"/>
      <c r="M29" s="123"/>
    </row>
    <row r="30" spans="3:13">
      <c r="C30" s="123"/>
      <c r="D30" s="123"/>
      <c r="E30" s="123"/>
      <c r="F30" s="123"/>
      <c r="G30" s="123"/>
      <c r="H30" s="123"/>
      <c r="I30" s="123"/>
      <c r="J30" s="123"/>
      <c r="K30" s="123"/>
      <c r="L30" s="123"/>
      <c r="M30" s="123"/>
    </row>
    <row r="31" spans="3:13">
      <c r="C31" s="123"/>
      <c r="D31" s="123"/>
      <c r="E31" s="123"/>
      <c r="F31" s="123"/>
      <c r="G31" s="123"/>
      <c r="H31" s="123"/>
      <c r="I31" s="123"/>
      <c r="J31" s="123"/>
      <c r="K31" s="123"/>
      <c r="L31" s="123"/>
      <c r="M31" s="123"/>
    </row>
    <row r="32" spans="3:13">
      <c r="C32" s="123"/>
      <c r="D32" s="123"/>
      <c r="E32" s="123"/>
      <c r="F32" s="123"/>
      <c r="G32" s="123"/>
      <c r="H32" s="123"/>
      <c r="I32" s="123"/>
      <c r="J32" s="123"/>
      <c r="K32" s="123"/>
      <c r="L32" s="123"/>
      <c r="M32" s="123"/>
    </row>
    <row r="33" spans="3:13">
      <c r="C33" s="123"/>
      <c r="D33" s="123"/>
      <c r="E33" s="123"/>
      <c r="F33" s="123"/>
      <c r="G33" s="123"/>
      <c r="H33" s="123"/>
      <c r="I33" s="123"/>
      <c r="J33" s="123"/>
      <c r="K33" s="123"/>
      <c r="L33" s="123"/>
      <c r="M33" s="123"/>
    </row>
    <row r="34" spans="3:13">
      <c r="C34" s="123"/>
      <c r="D34" s="123"/>
      <c r="E34" s="123"/>
      <c r="F34" s="123"/>
      <c r="G34" s="123"/>
      <c r="H34" s="123"/>
      <c r="I34" s="123"/>
      <c r="J34" s="123"/>
      <c r="K34" s="123"/>
      <c r="L34" s="123"/>
      <c r="M34" s="123"/>
    </row>
  </sheetData>
  <mergeCells count="1">
    <mergeCell ref="C6:M3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D7:H16"/>
  <sheetViews>
    <sheetView topLeftCell="A14" workbookViewId="0">
      <selection activeCell="F22" sqref="F22"/>
    </sheetView>
  </sheetViews>
  <sheetFormatPr baseColWidth="10" defaultRowHeight="16.5"/>
  <cols>
    <col min="1" max="2" width="11" style="2"/>
    <col min="3" max="3" width="6.875" style="2" customWidth="1"/>
    <col min="4" max="4" width="12.5" style="2" customWidth="1"/>
    <col min="5" max="5" width="18" style="2" customWidth="1"/>
    <col min="6" max="6" width="20.5" style="2" customWidth="1"/>
    <col min="7" max="7" width="31" style="2" customWidth="1"/>
    <col min="8" max="8" width="27.5" style="2" customWidth="1"/>
    <col min="9" max="16384" width="11" style="2"/>
  </cols>
  <sheetData>
    <row r="7" spans="4:8" ht="17.25" thickBot="1"/>
    <row r="8" spans="4:8" ht="27.75" thickBot="1">
      <c r="D8" s="152" t="s">
        <v>97</v>
      </c>
      <c r="E8" s="151" t="s">
        <v>98</v>
      </c>
      <c r="F8" s="151" t="s">
        <v>99</v>
      </c>
      <c r="G8" s="151" t="s">
        <v>100</v>
      </c>
      <c r="H8" s="151" t="s">
        <v>101</v>
      </c>
    </row>
    <row r="9" spans="4:8" ht="99" customHeight="1" thickBot="1">
      <c r="D9" s="149" t="s">
        <v>102</v>
      </c>
      <c r="E9" s="159" t="s">
        <v>103</v>
      </c>
      <c r="F9" s="166" t="s">
        <v>104</v>
      </c>
      <c r="G9" s="153" t="s">
        <v>105</v>
      </c>
      <c r="H9" s="153" t="s">
        <v>130</v>
      </c>
    </row>
    <row r="10" spans="4:8" ht="99" customHeight="1" thickBot="1">
      <c r="D10" s="150"/>
      <c r="E10" s="160" t="s">
        <v>106</v>
      </c>
      <c r="F10" s="167" t="s">
        <v>73</v>
      </c>
      <c r="G10" s="154" t="s">
        <v>107</v>
      </c>
      <c r="H10" s="154" t="s">
        <v>129</v>
      </c>
    </row>
    <row r="11" spans="4:8" ht="99" customHeight="1" thickBot="1">
      <c r="D11" s="149" t="s">
        <v>108</v>
      </c>
      <c r="E11" s="155" t="s">
        <v>109</v>
      </c>
      <c r="F11" s="155" t="s">
        <v>110</v>
      </c>
      <c r="G11" s="155" t="s">
        <v>111</v>
      </c>
      <c r="H11" s="155" t="s">
        <v>124</v>
      </c>
    </row>
    <row r="12" spans="4:8" ht="99" customHeight="1" thickBot="1">
      <c r="D12" s="158"/>
      <c r="E12" s="156" t="s">
        <v>112</v>
      </c>
      <c r="F12" s="156" t="s">
        <v>113</v>
      </c>
      <c r="G12" s="156" t="s">
        <v>114</v>
      </c>
      <c r="H12" s="156" t="s">
        <v>125</v>
      </c>
    </row>
    <row r="13" spans="4:8" ht="108" customHeight="1" thickBot="1">
      <c r="D13" s="150"/>
      <c r="E13" s="157" t="s">
        <v>115</v>
      </c>
      <c r="F13" s="157" t="s">
        <v>116</v>
      </c>
      <c r="G13" s="157" t="s">
        <v>117</v>
      </c>
      <c r="H13" s="157" t="s">
        <v>126</v>
      </c>
    </row>
    <row r="14" spans="4:8" ht="99" customHeight="1" thickBot="1">
      <c r="D14" s="168" t="s">
        <v>118</v>
      </c>
      <c r="E14" s="155" t="s">
        <v>119</v>
      </c>
      <c r="F14" s="166" t="s">
        <v>71</v>
      </c>
      <c r="G14" s="155" t="s">
        <v>120</v>
      </c>
      <c r="H14" s="155" t="s">
        <v>127</v>
      </c>
    </row>
    <row r="15" spans="4:8" ht="99" customHeight="1" thickBot="1">
      <c r="D15" s="169"/>
      <c r="E15" s="156" t="s">
        <v>121</v>
      </c>
      <c r="F15" s="156" t="s">
        <v>122</v>
      </c>
      <c r="G15" s="156" t="s">
        <v>123</v>
      </c>
      <c r="H15" s="156" t="s">
        <v>128</v>
      </c>
    </row>
    <row r="16" spans="4:8" ht="61.5" thickBot="1">
      <c r="D16" s="169"/>
      <c r="E16" s="156" t="s">
        <v>132</v>
      </c>
      <c r="F16" s="172" t="s">
        <v>131</v>
      </c>
      <c r="G16" s="170" t="s">
        <v>133</v>
      </c>
      <c r="H16" s="171"/>
    </row>
  </sheetData>
  <mergeCells count="4">
    <mergeCell ref="D9:D10"/>
    <mergeCell ref="D11:D13"/>
    <mergeCell ref="D14:D16"/>
    <mergeCell ref="G16:H16"/>
  </mergeCells>
  <hyperlinks>
    <hyperlink ref="F9" location="'KPI 1'!A1" display="Ventas promedio por vendedor"/>
    <hyperlink ref="F10" location="'KPI 3'!A1" display="Tasa efectiva de pedidos entregados a tiempo"/>
    <hyperlink ref="F14" location="'KPI 2'!A1" display="Margen de Utilidad operativa"/>
    <hyperlink ref="F16" location="'KPI 4'!A1" display="Nivel de Satisfacción de Clientes"/>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U133"/>
  <sheetViews>
    <sheetView showGridLines="0" topLeftCell="A24" zoomScale="70" zoomScaleNormal="70" workbookViewId="0">
      <selection activeCell="G53" sqref="G53"/>
    </sheetView>
  </sheetViews>
  <sheetFormatPr baseColWidth="10" defaultRowHeight="16.5"/>
  <cols>
    <col min="1" max="2" width="6.5" style="2" customWidth="1"/>
    <col min="3" max="3" width="19.25" style="2" customWidth="1"/>
    <col min="4" max="4" width="14.875" style="2" customWidth="1"/>
    <col min="5" max="5" width="10.25" style="2" customWidth="1"/>
    <col min="6" max="6" width="13.75" style="2" customWidth="1"/>
    <col min="7" max="7" width="11.625" style="2" customWidth="1"/>
    <col min="8" max="8" width="28.625" style="2" customWidth="1"/>
    <col min="9" max="9" width="15.25" style="2" customWidth="1"/>
    <col min="10" max="10" width="14.875" style="2" customWidth="1"/>
    <col min="11" max="11" width="18.25" style="2" customWidth="1"/>
    <col min="12" max="12" width="16.875" style="2" customWidth="1"/>
    <col min="13" max="13" width="15.625" style="2" customWidth="1"/>
    <col min="14" max="14" width="17.75" style="2" customWidth="1"/>
    <col min="15" max="15" width="18.125" style="2" customWidth="1"/>
    <col min="16" max="16" width="19.625" style="2" customWidth="1"/>
    <col min="17" max="17" width="16.75" style="2" customWidth="1"/>
    <col min="18" max="18" width="13" style="2" customWidth="1"/>
    <col min="19" max="34" width="10" style="2"/>
    <col min="35" max="16384" width="11" style="2"/>
  </cols>
  <sheetData>
    <row r="2" spans="2:21">
      <c r="B2" s="5"/>
      <c r="C2" s="5"/>
      <c r="D2" s="5"/>
      <c r="E2" s="5"/>
      <c r="F2" s="5"/>
      <c r="G2" s="5"/>
      <c r="H2" s="5"/>
      <c r="I2" s="5"/>
      <c r="J2" s="5"/>
      <c r="K2" s="5"/>
      <c r="L2" s="5"/>
      <c r="M2" s="5"/>
      <c r="N2" s="5"/>
      <c r="O2" s="5"/>
      <c r="P2" s="5"/>
      <c r="Q2" s="5"/>
      <c r="R2" s="5"/>
      <c r="S2" s="5"/>
      <c r="T2" s="5"/>
      <c r="U2" s="5"/>
    </row>
    <row r="3" spans="2:21">
      <c r="B3" s="5"/>
      <c r="C3" s="5"/>
      <c r="D3" s="5"/>
      <c r="E3" s="5"/>
      <c r="F3" s="5"/>
      <c r="G3" s="5"/>
      <c r="H3" s="5"/>
      <c r="I3" s="5"/>
      <c r="J3" s="5"/>
      <c r="K3" s="5"/>
      <c r="L3" s="5"/>
      <c r="M3" s="5"/>
      <c r="N3" s="5"/>
      <c r="O3" s="5"/>
      <c r="P3" s="5"/>
      <c r="Q3" s="5"/>
      <c r="R3" s="5"/>
      <c r="S3" s="5"/>
      <c r="T3" s="5"/>
      <c r="U3" s="5"/>
    </row>
    <row r="4" spans="2:21">
      <c r="B4" s="5"/>
      <c r="C4" s="5"/>
      <c r="D4" s="5"/>
      <c r="E4" s="5"/>
      <c r="F4" s="5"/>
      <c r="G4" s="5"/>
      <c r="H4" s="5"/>
      <c r="I4" s="5"/>
      <c r="J4" s="5"/>
      <c r="K4" s="5"/>
      <c r="L4" s="5"/>
      <c r="M4" s="5"/>
      <c r="N4" s="5"/>
      <c r="O4" s="5"/>
      <c r="P4" s="5"/>
      <c r="Q4" s="5"/>
      <c r="R4" s="5"/>
      <c r="S4" s="5"/>
      <c r="T4" s="5"/>
      <c r="U4" s="5"/>
    </row>
    <row r="5" spans="2:21">
      <c r="B5" s="5"/>
      <c r="C5" s="5"/>
      <c r="D5" s="5"/>
      <c r="E5" s="5"/>
      <c r="F5" s="5"/>
      <c r="G5" s="5"/>
      <c r="H5" s="5"/>
      <c r="I5" s="5"/>
      <c r="J5" s="5"/>
      <c r="K5" s="5"/>
      <c r="L5" s="5"/>
      <c r="M5" s="5"/>
      <c r="N5" s="5"/>
      <c r="O5" s="5"/>
      <c r="P5" s="5"/>
      <c r="Q5" s="5"/>
      <c r="R5" s="5"/>
      <c r="S5" s="5"/>
      <c r="T5" s="5"/>
      <c r="U5" s="5"/>
    </row>
    <row r="6" spans="2:21" ht="17.25" thickBot="1">
      <c r="B6" s="5"/>
      <c r="C6" s="5"/>
      <c r="D6" s="5"/>
      <c r="E6" s="5"/>
      <c r="F6" s="5"/>
      <c r="G6" s="5"/>
      <c r="H6" s="5"/>
      <c r="I6" s="5"/>
      <c r="J6" s="5"/>
      <c r="K6" s="5"/>
      <c r="L6" s="5"/>
      <c r="M6" s="5"/>
      <c r="N6" s="5"/>
      <c r="O6" s="5"/>
      <c r="P6" s="5"/>
      <c r="Q6" s="5"/>
      <c r="R6" s="5"/>
      <c r="S6" s="5"/>
      <c r="T6" s="5"/>
      <c r="U6" s="5"/>
    </row>
    <row r="7" spans="2:21" ht="20.25" thickBot="1">
      <c r="B7" s="5"/>
      <c r="C7" s="31" t="s">
        <v>5</v>
      </c>
      <c r="D7" s="31" t="s">
        <v>6</v>
      </c>
      <c r="E7" s="32"/>
      <c r="F7" s="33"/>
      <c r="G7" s="6"/>
      <c r="H7" s="5"/>
      <c r="I7" s="5"/>
      <c r="J7" s="5"/>
      <c r="K7" s="5"/>
      <c r="L7" s="5"/>
      <c r="M7" s="5"/>
      <c r="N7" s="5"/>
      <c r="O7" s="5"/>
      <c r="P7" s="6"/>
      <c r="Q7" s="5"/>
      <c r="R7" s="5"/>
      <c r="S7" s="5"/>
      <c r="T7" s="5"/>
      <c r="U7" s="5"/>
    </row>
    <row r="8" spans="2:21" ht="18.75" customHeight="1" thickBot="1">
      <c r="B8" s="5"/>
      <c r="C8" s="130" t="s">
        <v>47</v>
      </c>
      <c r="D8" s="35" t="s">
        <v>48</v>
      </c>
      <c r="E8" s="34" t="s">
        <v>7</v>
      </c>
      <c r="F8" s="18">
        <v>300</v>
      </c>
      <c r="G8" s="7"/>
      <c r="H8" s="5"/>
      <c r="I8" s="5"/>
      <c r="J8" s="5"/>
      <c r="K8" s="5"/>
      <c r="L8" s="5"/>
      <c r="M8" s="5"/>
      <c r="N8" s="5"/>
      <c r="O8" s="5"/>
      <c r="P8" s="5"/>
      <c r="Q8" s="5"/>
      <c r="R8" s="5"/>
      <c r="S8" s="5"/>
      <c r="T8" s="5"/>
      <c r="U8" s="5"/>
    </row>
    <row r="9" spans="2:21" ht="18.75" thickBot="1">
      <c r="B9" s="5"/>
      <c r="C9" s="131"/>
      <c r="D9" s="35" t="s">
        <v>49</v>
      </c>
      <c r="E9" s="34" t="s">
        <v>8</v>
      </c>
      <c r="F9" s="18">
        <v>400</v>
      </c>
      <c r="G9" s="7"/>
      <c r="H9" s="5"/>
      <c r="I9" s="5"/>
      <c r="J9" s="5"/>
      <c r="K9" s="5"/>
      <c r="L9" s="5"/>
      <c r="M9" s="5"/>
      <c r="N9" s="5"/>
      <c r="O9" s="5"/>
      <c r="P9" s="5"/>
      <c r="Q9" s="5"/>
      <c r="R9" s="5"/>
      <c r="S9" s="5"/>
      <c r="T9" s="5"/>
      <c r="U9" s="5"/>
    </row>
    <row r="10" spans="2:21">
      <c r="B10" s="5"/>
      <c r="C10" s="5"/>
      <c r="D10" s="5"/>
      <c r="E10" s="5"/>
      <c r="F10" s="5"/>
      <c r="G10" s="5"/>
      <c r="H10" s="5"/>
      <c r="I10" s="5"/>
      <c r="J10" s="5"/>
      <c r="K10" s="5"/>
      <c r="L10" s="5"/>
      <c r="M10" s="5"/>
      <c r="N10" s="5"/>
      <c r="O10" s="5"/>
      <c r="P10" s="5"/>
      <c r="Q10" s="5"/>
      <c r="R10" s="5"/>
      <c r="S10" s="5"/>
      <c r="T10" s="5"/>
      <c r="U10" s="5"/>
    </row>
    <row r="11" spans="2:21" ht="17.25" thickBot="1">
      <c r="B11" s="5"/>
      <c r="C11" s="5"/>
      <c r="D11" s="5"/>
      <c r="E11" s="5"/>
      <c r="F11" s="5"/>
      <c r="G11" s="5"/>
      <c r="H11" s="5"/>
      <c r="I11" s="5"/>
      <c r="J11" s="5"/>
      <c r="K11" s="5"/>
      <c r="L11" s="5"/>
      <c r="M11" s="5"/>
      <c r="N11" s="5"/>
      <c r="O11" s="5"/>
      <c r="P11" s="5"/>
      <c r="Q11" s="5"/>
      <c r="R11" s="5"/>
      <c r="S11" s="5"/>
      <c r="T11" s="5"/>
      <c r="U11" s="5"/>
    </row>
    <row r="12" spans="2:21" ht="19.5" thickBot="1">
      <c r="B12" s="5"/>
      <c r="C12" s="37"/>
      <c r="D12" s="37" t="s">
        <v>2</v>
      </c>
      <c r="E12" s="37"/>
      <c r="F12" s="37"/>
      <c r="G12" s="7"/>
      <c r="H12" s="5"/>
      <c r="I12" s="5"/>
      <c r="J12" s="5"/>
      <c r="K12" s="5"/>
      <c r="L12" s="5"/>
      <c r="M12" s="5"/>
      <c r="N12" s="5"/>
      <c r="O12" s="5"/>
      <c r="P12" s="5"/>
      <c r="Q12" s="5"/>
      <c r="R12" s="5"/>
      <c r="S12" s="5"/>
      <c r="T12" s="5"/>
      <c r="U12" s="5"/>
    </row>
    <row r="13" spans="2:21" ht="19.5" thickBot="1">
      <c r="B13" s="5"/>
      <c r="C13" s="37" t="s">
        <v>59</v>
      </c>
      <c r="D13" s="37" t="s">
        <v>43</v>
      </c>
      <c r="E13" s="37" t="s">
        <v>4</v>
      </c>
      <c r="F13" s="37" t="s">
        <v>58</v>
      </c>
      <c r="G13" s="7"/>
      <c r="H13" s="5"/>
      <c r="I13" s="5"/>
      <c r="J13" s="5"/>
      <c r="K13" s="5"/>
      <c r="L13" s="5"/>
      <c r="M13" s="5"/>
      <c r="N13" s="5"/>
      <c r="O13" s="5"/>
      <c r="P13" s="5"/>
      <c r="Q13" s="5"/>
      <c r="R13" s="5"/>
      <c r="S13" s="5"/>
      <c r="T13" s="5"/>
      <c r="U13" s="5"/>
    </row>
    <row r="14" spans="2:21" ht="18.75" thickBot="1">
      <c r="B14" s="5"/>
      <c r="C14" s="17" t="s">
        <v>10</v>
      </c>
      <c r="D14" s="64">
        <v>28633.360000000001</v>
      </c>
      <c r="E14" s="36">
        <v>128</v>
      </c>
      <c r="F14" s="8">
        <v>223.698125</v>
      </c>
      <c r="G14" s="7"/>
      <c r="H14" s="5"/>
      <c r="I14" s="5"/>
      <c r="J14" s="5"/>
      <c r="K14" s="5"/>
      <c r="L14" s="5"/>
      <c r="M14" s="5"/>
      <c r="N14" s="5"/>
      <c r="O14" s="5"/>
      <c r="P14" s="5"/>
      <c r="Q14" s="5"/>
      <c r="R14" s="5"/>
      <c r="S14" s="5"/>
      <c r="T14" s="5"/>
      <c r="U14" s="5"/>
    </row>
    <row r="15" spans="2:21" ht="18.75" thickBot="1">
      <c r="B15" s="5"/>
      <c r="C15" s="17" t="s">
        <v>46</v>
      </c>
      <c r="D15" s="64">
        <v>74523.7</v>
      </c>
      <c r="E15" s="36">
        <v>107</v>
      </c>
      <c r="F15" s="8">
        <v>696.4831775700934</v>
      </c>
      <c r="G15" s="7"/>
      <c r="H15" s="5"/>
      <c r="I15" s="5"/>
      <c r="J15" s="5"/>
      <c r="K15" s="5"/>
      <c r="L15" s="5"/>
      <c r="M15" s="5"/>
      <c r="N15" s="5"/>
      <c r="O15" s="5"/>
      <c r="P15" s="5"/>
      <c r="Q15" s="5"/>
      <c r="R15" s="5"/>
      <c r="S15" s="5"/>
      <c r="T15" s="5"/>
      <c r="U15" s="5"/>
    </row>
    <row r="16" spans="2:21" ht="18.75" thickBot="1">
      <c r="B16" s="5"/>
      <c r="C16" s="17" t="s">
        <v>50</v>
      </c>
      <c r="D16" s="64">
        <v>49952.01</v>
      </c>
      <c r="E16" s="36">
        <v>101</v>
      </c>
      <c r="F16" s="8">
        <v>494.57435643564361</v>
      </c>
      <c r="G16" s="7" t="s">
        <v>64</v>
      </c>
      <c r="H16" s="5"/>
      <c r="I16" s="5"/>
      <c r="J16" s="5"/>
      <c r="K16" s="5"/>
      <c r="L16" s="5"/>
      <c r="M16" s="5"/>
      <c r="N16" s="5"/>
      <c r="O16" s="5"/>
      <c r="P16" s="5"/>
      <c r="Q16" s="5"/>
      <c r="R16" s="5"/>
      <c r="S16" s="5"/>
      <c r="T16" s="5"/>
      <c r="U16" s="5"/>
    </row>
    <row r="17" spans="2:21" ht="18.75" thickBot="1">
      <c r="B17" s="5"/>
      <c r="C17" s="17" t="s">
        <v>51</v>
      </c>
      <c r="D17" s="64">
        <v>20800.16</v>
      </c>
      <c r="E17" s="36">
        <v>75</v>
      </c>
      <c r="F17" s="8">
        <v>277.33546666666666</v>
      </c>
      <c r="G17" s="7"/>
      <c r="H17" s="5"/>
      <c r="I17" s="5"/>
      <c r="J17" s="5"/>
      <c r="K17" s="5"/>
      <c r="L17" s="5"/>
      <c r="M17" s="5"/>
      <c r="N17" s="5"/>
      <c r="O17" s="5"/>
      <c r="P17" s="5"/>
      <c r="Q17" s="5"/>
      <c r="R17" s="5"/>
      <c r="S17" s="5"/>
      <c r="T17" s="5"/>
      <c r="U17" s="5"/>
    </row>
    <row r="18" spans="2:21" ht="18.75" thickBot="1">
      <c r="B18" s="5"/>
      <c r="C18" s="17" t="s">
        <v>52</v>
      </c>
      <c r="D18" s="64">
        <v>31262.34</v>
      </c>
      <c r="E18" s="36">
        <v>103</v>
      </c>
      <c r="F18" s="8">
        <v>303.51786407766991</v>
      </c>
      <c r="G18" s="7"/>
      <c r="H18" s="5"/>
      <c r="I18" s="5"/>
      <c r="J18" s="5"/>
      <c r="K18" s="5"/>
      <c r="L18" s="5"/>
      <c r="M18" s="5"/>
      <c r="N18" s="5"/>
      <c r="O18" s="5"/>
      <c r="P18" s="5"/>
      <c r="Q18" s="5"/>
      <c r="R18" s="5"/>
      <c r="S18" s="5"/>
      <c r="T18" s="5"/>
      <c r="U18" s="5"/>
    </row>
    <row r="19" spans="2:21" ht="18.75" thickBot="1">
      <c r="B19" s="5"/>
      <c r="C19" s="17" t="s">
        <v>53</v>
      </c>
      <c r="D19" s="64">
        <v>26219.34</v>
      </c>
      <c r="E19" s="36">
        <v>108</v>
      </c>
      <c r="F19" s="8">
        <v>242.77166666666668</v>
      </c>
      <c r="G19" s="7"/>
      <c r="H19" s="5"/>
      <c r="I19" s="5"/>
      <c r="J19" s="5"/>
      <c r="K19" s="5"/>
      <c r="L19" s="5"/>
      <c r="M19" s="5"/>
      <c r="N19" s="5"/>
      <c r="O19" s="5"/>
      <c r="P19" s="5"/>
      <c r="Q19" s="5"/>
      <c r="R19" s="5"/>
      <c r="S19" s="5"/>
      <c r="T19" s="5"/>
      <c r="U19" s="5"/>
    </row>
    <row r="20" spans="2:21" ht="18.75" thickBot="1">
      <c r="B20" s="5"/>
      <c r="C20" s="17" t="s">
        <v>54</v>
      </c>
      <c r="D20" s="64">
        <v>46701.925000000003</v>
      </c>
      <c r="E20" s="36">
        <v>90</v>
      </c>
      <c r="F20" s="8">
        <v>518.91027777777776</v>
      </c>
      <c r="G20" s="7"/>
      <c r="H20" s="5"/>
      <c r="I20" s="5"/>
      <c r="J20" s="5"/>
      <c r="K20" s="5"/>
      <c r="L20" s="5"/>
      <c r="M20" s="5"/>
      <c r="N20" s="5"/>
      <c r="O20" s="5"/>
      <c r="P20" s="5"/>
      <c r="Q20" s="5"/>
      <c r="R20" s="5"/>
      <c r="S20" s="5"/>
      <c r="T20" s="5"/>
      <c r="U20" s="5"/>
    </row>
    <row r="21" spans="2:21" ht="18.75" thickBot="1">
      <c r="B21" s="5"/>
      <c r="C21" s="17" t="s">
        <v>55</v>
      </c>
      <c r="D21" s="64">
        <v>21412.560000000001</v>
      </c>
      <c r="E21" s="36">
        <v>88</v>
      </c>
      <c r="F21" s="8">
        <v>243.32454545454547</v>
      </c>
      <c r="G21" s="7"/>
      <c r="H21" s="5"/>
      <c r="I21" s="5"/>
      <c r="J21" s="5"/>
      <c r="K21" s="5"/>
      <c r="L21" s="5"/>
      <c r="M21" s="5"/>
      <c r="N21" s="5"/>
      <c r="O21" s="5"/>
      <c r="P21" s="5"/>
      <c r="Q21" s="5"/>
      <c r="R21" s="5"/>
      <c r="S21" s="5"/>
      <c r="T21" s="5"/>
      <c r="U21" s="5"/>
    </row>
    <row r="22" spans="2:21" ht="18.75" thickBot="1">
      <c r="B22" s="5"/>
      <c r="C22" s="17" t="s">
        <v>56</v>
      </c>
      <c r="D22" s="64">
        <v>22916.82</v>
      </c>
      <c r="E22" s="36">
        <v>110</v>
      </c>
      <c r="F22" s="8">
        <v>208.33472727272726</v>
      </c>
      <c r="G22" s="7"/>
      <c r="H22" s="5"/>
      <c r="I22" s="5"/>
      <c r="J22" s="5"/>
      <c r="K22" s="5"/>
      <c r="L22" s="5"/>
      <c r="M22" s="5"/>
      <c r="N22" s="5"/>
      <c r="O22" s="5"/>
      <c r="P22" s="5"/>
      <c r="Q22" s="5"/>
      <c r="R22" s="5"/>
      <c r="S22" s="5"/>
      <c r="T22" s="5"/>
      <c r="U22" s="5"/>
    </row>
    <row r="23" spans="2:21" ht="18.75" thickBot="1">
      <c r="B23" s="5"/>
      <c r="C23" s="17" t="s">
        <v>17</v>
      </c>
      <c r="D23" s="64">
        <v>23465.73</v>
      </c>
      <c r="E23" s="36">
        <v>94</v>
      </c>
      <c r="F23" s="8">
        <v>249.63542553191488</v>
      </c>
      <c r="G23" s="7"/>
      <c r="H23" s="5"/>
      <c r="I23" s="5"/>
      <c r="J23" s="5"/>
      <c r="K23" s="5"/>
      <c r="L23" s="5"/>
      <c r="M23" s="5"/>
      <c r="N23" s="5"/>
      <c r="O23" s="5"/>
      <c r="P23" s="5"/>
      <c r="Q23" s="5"/>
      <c r="R23" s="5"/>
      <c r="S23" s="5"/>
      <c r="T23" s="5"/>
      <c r="U23" s="5"/>
    </row>
    <row r="24" spans="2:21" ht="18.75" thickBot="1">
      <c r="B24" s="5"/>
      <c r="C24" s="17" t="s">
        <v>18</v>
      </c>
      <c r="D24" s="64">
        <v>35624.870000000003</v>
      </c>
      <c r="E24" s="36">
        <v>113</v>
      </c>
      <c r="F24" s="8">
        <v>315.26433628318586</v>
      </c>
      <c r="G24" s="7"/>
      <c r="H24" s="5"/>
      <c r="I24" s="5"/>
      <c r="J24" s="5"/>
      <c r="K24" s="5"/>
      <c r="L24" s="5"/>
      <c r="M24" s="5"/>
      <c r="N24" s="5"/>
      <c r="O24" s="5"/>
      <c r="P24" s="5"/>
      <c r="Q24" s="5"/>
      <c r="R24" s="5"/>
      <c r="S24" s="5"/>
      <c r="T24" s="5"/>
      <c r="U24" s="5"/>
    </row>
    <row r="25" spans="2:21" ht="18.75" thickBot="1">
      <c r="B25" s="5"/>
      <c r="C25" s="17" t="s">
        <v>57</v>
      </c>
      <c r="D25" s="64">
        <v>27687.59</v>
      </c>
      <c r="E25" s="36">
        <v>93</v>
      </c>
      <c r="F25" s="8">
        <v>297.71602150537632</v>
      </c>
      <c r="G25" s="7"/>
      <c r="H25" s="9"/>
      <c r="I25" s="5"/>
      <c r="J25" s="5"/>
      <c r="K25" s="5"/>
      <c r="L25" s="5"/>
      <c r="M25" s="5"/>
      <c r="N25" s="5"/>
      <c r="O25" s="5"/>
      <c r="P25" s="5"/>
      <c r="Q25" s="5"/>
      <c r="R25" s="5"/>
      <c r="S25" s="5"/>
      <c r="T25" s="5"/>
      <c r="U25" s="5"/>
    </row>
    <row r="26" spans="2:21" ht="18.75" thickBot="1">
      <c r="B26" s="5"/>
      <c r="C26" s="38" t="s">
        <v>42</v>
      </c>
      <c r="D26" s="39">
        <v>409200.40500000003</v>
      </c>
      <c r="E26" s="40">
        <v>1210</v>
      </c>
      <c r="F26" s="39">
        <v>4071.5659902422676</v>
      </c>
      <c r="G26" s="7"/>
      <c r="H26" s="5"/>
      <c r="I26" s="5"/>
      <c r="J26" s="5"/>
      <c r="K26" s="5"/>
      <c r="L26" s="5"/>
      <c r="M26" s="5"/>
      <c r="N26" s="5"/>
      <c r="O26" s="5"/>
      <c r="P26" s="5"/>
      <c r="Q26" s="5"/>
      <c r="R26" s="5"/>
      <c r="S26" s="5"/>
      <c r="T26" s="5"/>
      <c r="U26" s="5"/>
    </row>
    <row r="27" spans="2:21" ht="18.75" customHeight="1">
      <c r="B27" s="5"/>
      <c r="C27" s="132" t="s">
        <v>60</v>
      </c>
      <c r="D27" s="134">
        <f>GETPIVOTDATA("Ventas ($$)",$C$12)/GETPIVOTDATA("# Ventas",$C$12)</f>
        <v>338.18215289256199</v>
      </c>
      <c r="E27" s="41"/>
      <c r="F27" s="41"/>
      <c r="G27" s="7"/>
      <c r="H27" s="5"/>
      <c r="I27" s="5"/>
      <c r="J27" s="5"/>
      <c r="K27" s="5"/>
      <c r="L27" s="5"/>
      <c r="M27" s="5"/>
      <c r="N27" s="5"/>
      <c r="O27" s="5"/>
      <c r="P27" s="5"/>
      <c r="Q27" s="5"/>
      <c r="R27" s="5"/>
      <c r="S27" s="5"/>
      <c r="T27" s="5"/>
      <c r="U27" s="5"/>
    </row>
    <row r="28" spans="2:21" ht="16.5" customHeight="1" thickBot="1">
      <c r="B28" s="5"/>
      <c r="C28" s="133"/>
      <c r="D28" s="135"/>
      <c r="E28" s="41"/>
      <c r="F28" s="41"/>
      <c r="G28" s="10"/>
      <c r="H28" s="5"/>
      <c r="I28" s="5"/>
      <c r="J28" s="5"/>
      <c r="K28" s="5"/>
      <c r="L28" s="5"/>
      <c r="M28" s="5"/>
      <c r="N28" s="5"/>
      <c r="O28" s="5"/>
      <c r="P28" s="5"/>
      <c r="Q28" s="5"/>
      <c r="R28" s="5"/>
      <c r="S28" s="5"/>
      <c r="T28" s="5"/>
      <c r="U28" s="5"/>
    </row>
    <row r="29" spans="2:21">
      <c r="B29" s="5"/>
      <c r="C29" s="5"/>
      <c r="D29" s="5"/>
      <c r="E29" s="5"/>
      <c r="F29" s="5"/>
      <c r="G29" s="5"/>
      <c r="H29" s="5"/>
      <c r="I29" s="5"/>
      <c r="J29" s="5"/>
      <c r="K29" s="5"/>
      <c r="L29" s="5"/>
      <c r="M29" s="5"/>
      <c r="N29" s="5"/>
      <c r="O29" s="5"/>
      <c r="P29" s="5"/>
      <c r="Q29" s="5"/>
      <c r="R29" s="5"/>
      <c r="S29" s="5"/>
      <c r="T29" s="5"/>
      <c r="U29" s="5"/>
    </row>
    <row r="30" spans="2:21">
      <c r="B30" s="5"/>
      <c r="C30" s="5"/>
      <c r="D30" s="11"/>
      <c r="E30" s="5"/>
      <c r="F30" s="5"/>
      <c r="G30" s="5"/>
      <c r="H30" s="5"/>
      <c r="I30" s="5"/>
      <c r="J30" s="5"/>
      <c r="K30" s="5"/>
      <c r="L30" s="5"/>
      <c r="M30" s="5"/>
      <c r="N30" s="5"/>
      <c r="O30" s="5"/>
      <c r="P30" s="5"/>
      <c r="Q30" s="5"/>
      <c r="R30" s="5"/>
      <c r="S30" s="5"/>
      <c r="T30" s="5"/>
      <c r="U30" s="5"/>
    </row>
    <row r="31" spans="2:21">
      <c r="B31" s="5"/>
      <c r="C31" s="5"/>
      <c r="D31" s="5"/>
      <c r="E31" s="5"/>
      <c r="F31" s="5"/>
      <c r="G31" s="5"/>
      <c r="H31" s="5"/>
      <c r="I31" s="5"/>
      <c r="J31" s="5"/>
      <c r="K31" s="5"/>
      <c r="L31" s="5"/>
      <c r="M31" s="5"/>
      <c r="N31" s="5"/>
      <c r="O31" s="5"/>
      <c r="P31" s="5"/>
      <c r="Q31" s="5"/>
      <c r="R31" s="5"/>
      <c r="S31" s="5"/>
      <c r="T31" s="5"/>
      <c r="U31" s="5"/>
    </row>
    <row r="32" spans="2:21">
      <c r="B32" s="5"/>
      <c r="C32" s="5"/>
      <c r="D32" s="5"/>
      <c r="E32" s="5"/>
      <c r="F32" s="5"/>
      <c r="G32" s="5"/>
      <c r="H32" s="5"/>
      <c r="I32" s="5"/>
      <c r="J32" s="5"/>
      <c r="K32" s="5"/>
      <c r="L32" s="5"/>
      <c r="M32" s="5"/>
      <c r="N32" s="5"/>
      <c r="O32" s="5"/>
      <c r="P32" s="5"/>
      <c r="Q32" s="5"/>
      <c r="R32" s="5"/>
      <c r="S32" s="5"/>
      <c r="T32" s="5"/>
      <c r="U32" s="5"/>
    </row>
    <row r="33" spans="2:21">
      <c r="B33" s="5"/>
      <c r="C33" s="5"/>
      <c r="D33" s="5"/>
      <c r="E33" s="5"/>
      <c r="F33" s="5"/>
      <c r="G33" s="5"/>
      <c r="H33" s="5"/>
      <c r="I33" s="5"/>
      <c r="J33" s="5"/>
      <c r="K33" s="5"/>
      <c r="L33" s="5"/>
      <c r="M33" s="5"/>
      <c r="N33" s="5"/>
      <c r="O33" s="5"/>
      <c r="P33" s="5"/>
      <c r="Q33" s="5"/>
      <c r="R33" s="5"/>
      <c r="S33" s="5"/>
      <c r="T33" s="5"/>
      <c r="U33" s="5"/>
    </row>
    <row r="34" spans="2:21">
      <c r="B34" s="5"/>
      <c r="C34" s="5"/>
      <c r="D34" s="5"/>
      <c r="E34" s="5"/>
      <c r="F34" s="5"/>
      <c r="G34" s="5"/>
      <c r="H34" s="5"/>
      <c r="I34" s="5"/>
      <c r="J34" s="5"/>
      <c r="K34" s="5"/>
      <c r="L34" s="5"/>
      <c r="M34" s="5"/>
      <c r="N34" s="5"/>
      <c r="O34" s="5"/>
      <c r="P34" s="5"/>
      <c r="Q34" s="5"/>
      <c r="R34" s="5"/>
      <c r="S34" s="5"/>
      <c r="T34" s="5"/>
      <c r="U34" s="5"/>
    </row>
    <row r="35" spans="2:21">
      <c r="B35" s="5"/>
      <c r="C35" s="5"/>
      <c r="D35" s="5"/>
      <c r="E35" s="5"/>
      <c r="F35" s="5"/>
      <c r="G35" s="5"/>
      <c r="H35" s="5"/>
      <c r="I35" s="5"/>
      <c r="J35" s="5"/>
      <c r="K35" s="5"/>
      <c r="L35" s="5"/>
      <c r="M35" s="5"/>
      <c r="N35" s="5"/>
      <c r="O35" s="5"/>
      <c r="P35" s="5"/>
      <c r="Q35" s="5"/>
      <c r="R35" s="5"/>
      <c r="S35" s="5"/>
      <c r="T35" s="5"/>
      <c r="U35" s="5"/>
    </row>
    <row r="36" spans="2:21" ht="17.25" thickBot="1">
      <c r="B36" s="5"/>
      <c r="C36" s="5"/>
      <c r="D36" s="5"/>
      <c r="E36" s="5"/>
      <c r="F36" s="5"/>
      <c r="G36" s="5"/>
      <c r="H36" s="5"/>
      <c r="I36" s="5"/>
      <c r="J36" s="5"/>
      <c r="K36" s="5"/>
      <c r="L36" s="5"/>
      <c r="M36" s="5"/>
      <c r="N36" s="5"/>
      <c r="O36" s="5"/>
      <c r="P36" s="5"/>
      <c r="Q36" s="5"/>
      <c r="R36" s="5"/>
      <c r="S36" s="5"/>
      <c r="T36" s="5"/>
      <c r="U36" s="5"/>
    </row>
    <row r="37" spans="2:21" ht="18.75" thickBot="1">
      <c r="B37" s="5"/>
      <c r="C37" s="42" t="s">
        <v>5</v>
      </c>
      <c r="D37" s="42" t="s">
        <v>6</v>
      </c>
      <c r="E37" s="12"/>
      <c r="F37" s="6"/>
      <c r="G37" s="6"/>
      <c r="H37" s="125" t="s">
        <v>76</v>
      </c>
      <c r="I37" s="126"/>
      <c r="J37" s="126"/>
      <c r="K37" s="126"/>
      <c r="L37" s="126"/>
      <c r="M37" s="127"/>
      <c r="N37" s="5"/>
      <c r="O37" s="5"/>
      <c r="P37" s="5"/>
      <c r="Q37" s="5"/>
      <c r="R37" s="5"/>
      <c r="S37" s="5"/>
      <c r="T37" s="5"/>
      <c r="U37" s="5"/>
    </row>
    <row r="38" spans="2:21" ht="18.75" customHeight="1" thickBot="1">
      <c r="B38" s="5"/>
      <c r="C38" s="128" t="s">
        <v>9</v>
      </c>
      <c r="D38" s="52" t="s">
        <v>45</v>
      </c>
      <c r="E38" s="43" t="s">
        <v>7</v>
      </c>
      <c r="F38" s="29">
        <v>200</v>
      </c>
      <c r="G38" s="7"/>
      <c r="H38" s="55" t="s">
        <v>32</v>
      </c>
      <c r="I38" s="55" t="s">
        <v>33</v>
      </c>
      <c r="J38" s="55" t="s">
        <v>34</v>
      </c>
      <c r="K38" s="55" t="s">
        <v>35</v>
      </c>
      <c r="L38" s="55" t="s">
        <v>36</v>
      </c>
      <c r="M38" s="55" t="s">
        <v>37</v>
      </c>
      <c r="N38" s="5"/>
      <c r="O38" s="5"/>
      <c r="P38" s="5"/>
      <c r="Q38" s="5"/>
      <c r="R38" s="5"/>
      <c r="S38" s="5"/>
      <c r="T38" s="5"/>
      <c r="U38" s="5"/>
    </row>
    <row r="39" spans="2:21" ht="18.75" thickBot="1">
      <c r="B39" s="5"/>
      <c r="C39" s="129"/>
      <c r="D39" s="53" t="s">
        <v>44</v>
      </c>
      <c r="E39" s="43" t="s">
        <v>8</v>
      </c>
      <c r="F39" s="29">
        <v>500</v>
      </c>
      <c r="G39" s="7"/>
      <c r="H39" s="88">
        <f>GETPIVOTDATA(" KPI Anual",$C$44,"Vendedor","Anchundia  Elsa ")/12</f>
        <v>158.68642089598998</v>
      </c>
      <c r="I39" s="88">
        <f>GETPIVOTDATA(" KPI Anual",$C$44,"Vendedor","Oficina")/12</f>
        <v>47.007996031746039</v>
      </c>
      <c r="J39" s="88">
        <f>GETPIVOTDATA(" KPI Anual",$C$44,"Vendedor","Rivadeneira Luis ")/12</f>
        <v>562.97301318508369</v>
      </c>
      <c r="K39" s="88">
        <f>GETPIVOTDATA(" KPI Anual",$C$44,"Vendedor","Vaca Carmen ")/12</f>
        <v>178.65751713487327</v>
      </c>
      <c r="L39" s="88">
        <f>GETPIVOTDATA(" KPI Anual",$C$44,"Vendedor","Velarde  Fernando ")/12</f>
        <v>811.11982859317959</v>
      </c>
      <c r="M39" s="88">
        <f>GETPIVOTDATA(" KPI Anual",$C$44,"Vendedor","Vera  Ana Laura")/12</f>
        <v>262.29960589060255</v>
      </c>
      <c r="N39" s="5"/>
      <c r="O39" s="5"/>
      <c r="P39" s="5"/>
      <c r="Q39" s="5"/>
      <c r="R39" s="5"/>
      <c r="S39" s="5"/>
      <c r="T39" s="5"/>
      <c r="U39" s="5"/>
    </row>
    <row r="40" spans="2:21">
      <c r="B40" s="5"/>
      <c r="C40" s="5"/>
      <c r="D40" s="5"/>
      <c r="E40" s="5"/>
      <c r="F40" s="5"/>
      <c r="G40" s="5"/>
      <c r="H40" s="5"/>
      <c r="I40" s="5"/>
      <c r="J40" s="5"/>
      <c r="K40" s="5"/>
      <c r="L40" s="5"/>
      <c r="M40" s="5"/>
      <c r="N40" s="5"/>
      <c r="O40" s="5"/>
      <c r="P40" s="5"/>
      <c r="Q40" s="5"/>
      <c r="R40" s="5"/>
      <c r="S40" s="5"/>
      <c r="T40" s="5"/>
      <c r="U40" s="5"/>
    </row>
    <row r="41" spans="2:21" ht="17.25" thickBot="1">
      <c r="B41" s="5"/>
      <c r="C41" s="5"/>
      <c r="D41" s="5"/>
      <c r="E41" s="5"/>
      <c r="F41" s="5"/>
      <c r="G41" s="5"/>
      <c r="H41" s="5"/>
      <c r="I41" s="5"/>
      <c r="J41" s="5"/>
      <c r="K41" s="5"/>
      <c r="L41" s="5"/>
      <c r="M41" s="5"/>
      <c r="N41" s="5"/>
      <c r="O41" s="5"/>
      <c r="P41" s="5"/>
      <c r="Q41" s="5"/>
      <c r="R41" s="5"/>
      <c r="S41" s="5"/>
      <c r="T41" s="5"/>
      <c r="U41" s="5"/>
    </row>
    <row r="42" spans="2:21" ht="21.75" thickBot="1">
      <c r="B42" s="5"/>
      <c r="C42" s="47" t="s">
        <v>1</v>
      </c>
      <c r="D42" s="56" t="s">
        <v>16</v>
      </c>
      <c r="E42" s="5"/>
      <c r="F42" s="5"/>
      <c r="G42" s="5"/>
      <c r="H42" s="5"/>
      <c r="I42" s="5"/>
      <c r="J42" s="5"/>
      <c r="K42" s="5"/>
      <c r="L42" s="5"/>
      <c r="M42" s="5"/>
      <c r="N42" s="5"/>
      <c r="O42" s="5"/>
      <c r="P42" s="5"/>
      <c r="Q42" s="5"/>
      <c r="R42" s="5"/>
      <c r="S42" s="5"/>
      <c r="T42" s="5"/>
      <c r="U42" s="5"/>
    </row>
    <row r="43" spans="2:21" ht="17.25" thickBot="1">
      <c r="B43" s="5"/>
      <c r="C43" s="5"/>
      <c r="D43" s="5"/>
      <c r="E43" s="5"/>
      <c r="F43" s="5"/>
      <c r="G43" s="5"/>
      <c r="H43" s="5"/>
      <c r="I43" s="5"/>
      <c r="J43" s="5"/>
      <c r="K43" s="5"/>
      <c r="L43" s="5"/>
      <c r="M43" s="5"/>
      <c r="N43" s="5"/>
      <c r="O43" s="5"/>
      <c r="P43" s="5"/>
      <c r="Q43" s="5"/>
      <c r="R43" s="5"/>
      <c r="S43" s="5"/>
      <c r="T43" s="5"/>
      <c r="U43" s="5"/>
    </row>
    <row r="44" spans="2:21" ht="17.25" thickBot="1">
      <c r="B44" s="5"/>
      <c r="C44" s="46"/>
      <c r="D44" s="46" t="s">
        <v>2</v>
      </c>
      <c r="E44" s="46"/>
      <c r="F44" s="46"/>
      <c r="G44" s="5"/>
      <c r="H44" s="5"/>
      <c r="I44" s="5"/>
      <c r="J44" s="5"/>
      <c r="K44" s="5"/>
      <c r="L44" s="5"/>
      <c r="M44" s="5"/>
      <c r="N44" s="5"/>
      <c r="O44" s="5"/>
      <c r="P44" s="5"/>
      <c r="Q44" s="5"/>
      <c r="R44" s="5"/>
      <c r="S44" s="5"/>
      <c r="T44" s="5"/>
      <c r="U44" s="5"/>
    </row>
    <row r="45" spans="2:21" ht="17.25" thickBot="1">
      <c r="B45" s="5"/>
      <c r="C45" s="54" t="s">
        <v>3</v>
      </c>
      <c r="D45" s="44" t="s">
        <v>43</v>
      </c>
      <c r="E45" s="45" t="s">
        <v>4</v>
      </c>
      <c r="F45" s="44" t="s">
        <v>65</v>
      </c>
      <c r="G45" s="5"/>
      <c r="H45" s="5"/>
      <c r="I45" s="5"/>
      <c r="J45" s="5"/>
      <c r="K45" s="5"/>
      <c r="L45" s="5"/>
      <c r="M45" s="5"/>
      <c r="N45" s="5"/>
      <c r="O45" s="5"/>
      <c r="P45" s="5"/>
      <c r="Q45" s="5"/>
      <c r="R45" s="5"/>
      <c r="S45" s="5"/>
      <c r="T45" s="5"/>
      <c r="U45" s="5"/>
    </row>
    <row r="46" spans="2:21" ht="18.75" thickBot="1">
      <c r="B46" s="5"/>
      <c r="C46" s="16" t="s">
        <v>32</v>
      </c>
      <c r="D46" s="13">
        <v>34921.71</v>
      </c>
      <c r="E46" s="14">
        <v>224</v>
      </c>
      <c r="F46" s="15">
        <v>1904.2370507518799</v>
      </c>
      <c r="G46" s="5"/>
      <c r="H46" s="5"/>
      <c r="I46" s="5"/>
      <c r="J46" s="5"/>
      <c r="K46" s="5"/>
      <c r="L46" s="5"/>
      <c r="M46" s="5"/>
      <c r="N46" s="5"/>
      <c r="O46" s="5"/>
      <c r="P46" s="5"/>
      <c r="Q46" s="5"/>
      <c r="R46" s="5"/>
      <c r="S46" s="5"/>
      <c r="T46" s="5"/>
      <c r="U46" s="5"/>
    </row>
    <row r="47" spans="2:21" ht="18.75" thickBot="1">
      <c r="B47" s="5"/>
      <c r="C47" s="16" t="s">
        <v>33</v>
      </c>
      <c r="D47" s="13">
        <v>4925.07</v>
      </c>
      <c r="E47" s="14">
        <v>64</v>
      </c>
      <c r="F47" s="15">
        <v>564.09595238095244</v>
      </c>
      <c r="G47" s="5"/>
      <c r="H47" s="5"/>
      <c r="I47" s="5"/>
      <c r="J47" s="5"/>
      <c r="K47" s="5"/>
      <c r="L47" s="5"/>
      <c r="M47" s="5"/>
      <c r="N47" s="5"/>
      <c r="O47" s="5"/>
      <c r="P47" s="5"/>
      <c r="Q47" s="5"/>
      <c r="R47" s="5"/>
      <c r="S47" s="5"/>
      <c r="T47" s="5"/>
      <c r="U47" s="5"/>
    </row>
    <row r="48" spans="2:21" ht="18.75" thickBot="1">
      <c r="B48" s="5"/>
      <c r="C48" s="16" t="s">
        <v>34</v>
      </c>
      <c r="D48" s="13">
        <v>124319.36499999999</v>
      </c>
      <c r="E48" s="14">
        <v>219</v>
      </c>
      <c r="F48" s="15">
        <v>6755.6761582210047</v>
      </c>
      <c r="G48" s="5"/>
      <c r="H48" s="5"/>
      <c r="I48" s="5"/>
      <c r="J48" s="5"/>
      <c r="K48" s="5"/>
      <c r="L48" s="5"/>
      <c r="M48" s="5"/>
      <c r="N48" s="5"/>
      <c r="O48" s="5"/>
      <c r="P48" s="5"/>
      <c r="Q48" s="5"/>
      <c r="R48" s="5"/>
      <c r="S48" s="5"/>
      <c r="T48" s="5"/>
      <c r="U48" s="5"/>
    </row>
    <row r="49" spans="2:21" ht="18.75" thickBot="1">
      <c r="B49" s="5"/>
      <c r="C49" s="16" t="s">
        <v>35</v>
      </c>
      <c r="D49" s="13">
        <v>25253.56</v>
      </c>
      <c r="E49" s="14">
        <v>150</v>
      </c>
      <c r="F49" s="15">
        <v>2143.8902056184793</v>
      </c>
      <c r="G49" s="5"/>
      <c r="H49" s="5"/>
      <c r="I49" s="5"/>
      <c r="J49" s="5"/>
      <c r="K49" s="5"/>
      <c r="L49" s="5"/>
      <c r="M49" s="5"/>
      <c r="N49" s="5"/>
      <c r="O49" s="5"/>
      <c r="P49" s="5"/>
      <c r="Q49" s="5"/>
      <c r="R49" s="5"/>
      <c r="S49" s="5"/>
      <c r="T49" s="5"/>
      <c r="U49" s="5"/>
    </row>
    <row r="50" spans="2:21" ht="18.75" thickBot="1">
      <c r="B50" s="5"/>
      <c r="C50" s="16" t="s">
        <v>36</v>
      </c>
      <c r="D50" s="13">
        <v>120790.58000000002</v>
      </c>
      <c r="E50" s="14">
        <v>173</v>
      </c>
      <c r="F50" s="15">
        <v>9733.4379431181551</v>
      </c>
      <c r="G50" s="5"/>
      <c r="H50" s="5"/>
      <c r="I50" s="5"/>
      <c r="J50" s="5"/>
      <c r="K50" s="5"/>
      <c r="L50" s="5"/>
      <c r="M50" s="5"/>
      <c r="N50" s="5"/>
      <c r="O50" s="5"/>
      <c r="P50" s="5"/>
      <c r="Q50" s="5"/>
      <c r="R50" s="5"/>
      <c r="S50" s="5"/>
      <c r="T50" s="5"/>
      <c r="U50" s="5"/>
    </row>
    <row r="51" spans="2:21" ht="18.75" thickBot="1">
      <c r="B51" s="5"/>
      <c r="C51" s="16" t="s">
        <v>37</v>
      </c>
      <c r="D51" s="13">
        <v>98990.12000000001</v>
      </c>
      <c r="E51" s="14">
        <v>380</v>
      </c>
      <c r="F51" s="15">
        <v>3147.5952706872304</v>
      </c>
      <c r="G51" s="5"/>
      <c r="H51" s="5"/>
      <c r="I51" s="5"/>
      <c r="J51" s="5"/>
      <c r="K51" s="5"/>
      <c r="L51" s="5"/>
      <c r="M51" s="5"/>
      <c r="N51" s="5"/>
      <c r="O51" s="5"/>
      <c r="P51" s="5"/>
      <c r="Q51" s="5"/>
      <c r="R51" s="5"/>
      <c r="S51" s="5"/>
      <c r="T51" s="5"/>
      <c r="U51" s="5"/>
    </row>
    <row r="52" spans="2:21" ht="20.25" thickBot="1">
      <c r="B52" s="5"/>
      <c r="C52" s="48" t="s">
        <v>42</v>
      </c>
      <c r="D52" s="49">
        <v>409200.40500000003</v>
      </c>
      <c r="E52" s="50">
        <v>1210</v>
      </c>
      <c r="F52" s="51">
        <v>24248.932580777702</v>
      </c>
      <c r="G52" s="5"/>
      <c r="H52" s="5"/>
      <c r="I52" s="5"/>
      <c r="J52" s="5"/>
      <c r="K52" s="5"/>
      <c r="L52" s="5"/>
      <c r="M52" s="5"/>
      <c r="N52" s="5"/>
      <c r="O52" s="5"/>
      <c r="P52" s="5"/>
      <c r="Q52" s="5"/>
      <c r="R52" s="5"/>
      <c r="S52" s="5"/>
      <c r="T52" s="5"/>
      <c r="U52" s="5"/>
    </row>
    <row r="53" spans="2:21">
      <c r="B53" s="5"/>
      <c r="C53" s="5"/>
      <c r="D53" s="5"/>
      <c r="E53" s="5"/>
      <c r="F53" s="5"/>
      <c r="G53" s="5"/>
      <c r="H53" s="5"/>
      <c r="I53" s="5"/>
      <c r="J53" s="5"/>
      <c r="K53" s="5"/>
      <c r="L53" s="5"/>
      <c r="M53" s="5"/>
      <c r="N53" s="5"/>
      <c r="O53" s="5"/>
      <c r="P53" s="5"/>
      <c r="Q53" s="5"/>
      <c r="R53" s="5"/>
      <c r="S53" s="5"/>
      <c r="T53" s="5"/>
      <c r="U53" s="5"/>
    </row>
    <row r="54" spans="2:21" ht="17.25" thickBot="1">
      <c r="B54" s="5"/>
      <c r="C54" s="5"/>
      <c r="D54" s="5"/>
      <c r="E54" s="5"/>
      <c r="F54" s="5"/>
      <c r="G54" s="5"/>
      <c r="H54" s="5"/>
      <c r="I54" s="5"/>
      <c r="J54" s="5"/>
      <c r="K54" s="5"/>
      <c r="L54" s="5"/>
      <c r="M54" s="5"/>
      <c r="N54" s="5"/>
      <c r="O54" s="5"/>
      <c r="P54" s="5"/>
      <c r="Q54" s="5"/>
      <c r="R54" s="5"/>
      <c r="S54" s="5"/>
      <c r="T54" s="5"/>
      <c r="U54" s="5"/>
    </row>
    <row r="55" spans="2:21" ht="17.25" thickBot="1">
      <c r="B55" s="5"/>
      <c r="C55" s="5"/>
      <c r="D55" s="5"/>
      <c r="E55" s="5"/>
      <c r="F55" s="5"/>
      <c r="G55" s="5"/>
      <c r="H55" s="5"/>
      <c r="I55" s="5"/>
      <c r="J55" s="5"/>
      <c r="K55" s="5"/>
      <c r="L55" s="5"/>
      <c r="M55" s="5"/>
      <c r="N55" s="5"/>
      <c r="O55" s="5"/>
      <c r="P55" s="5"/>
      <c r="Q55" s="5"/>
      <c r="R55" s="5"/>
      <c r="S55" s="5"/>
      <c r="T55" s="5"/>
      <c r="U55" s="5"/>
    </row>
    <row r="56" spans="2:21" ht="17.25" thickBot="1">
      <c r="B56" s="5"/>
      <c r="C56" s="5"/>
      <c r="D56" s="5"/>
      <c r="E56" s="5"/>
      <c r="F56" s="5"/>
      <c r="G56" s="5"/>
      <c r="H56" s="5"/>
      <c r="I56" s="5"/>
      <c r="J56" s="5"/>
      <c r="K56" s="5"/>
      <c r="L56" s="5"/>
      <c r="M56" s="5"/>
      <c r="N56" s="5"/>
      <c r="O56" s="5"/>
      <c r="P56" s="5"/>
      <c r="Q56" s="5"/>
      <c r="R56" s="5"/>
      <c r="S56" s="5"/>
      <c r="T56" s="5"/>
      <c r="U56" s="5"/>
    </row>
    <row r="57" spans="2:21" ht="17.25" thickBot="1">
      <c r="B57" s="5"/>
      <c r="C57" s="5"/>
      <c r="D57" s="5"/>
      <c r="E57" s="5"/>
      <c r="F57" s="5"/>
      <c r="G57" s="5"/>
      <c r="H57" s="5"/>
      <c r="I57" s="5"/>
      <c r="J57" s="5"/>
      <c r="K57" s="5"/>
      <c r="L57" s="5"/>
      <c r="M57" s="5"/>
      <c r="N57" s="5"/>
      <c r="O57" s="5"/>
      <c r="P57" s="5"/>
      <c r="Q57" s="5"/>
      <c r="R57" s="5"/>
      <c r="S57" s="5"/>
      <c r="T57" s="5"/>
      <c r="U57" s="5"/>
    </row>
    <row r="58" spans="2:21" ht="17.25" thickBot="1">
      <c r="B58" s="5"/>
      <c r="C58" s="5"/>
      <c r="D58" s="5"/>
      <c r="E58" s="5"/>
      <c r="F58" s="5"/>
      <c r="G58" s="5"/>
      <c r="H58" s="5"/>
      <c r="I58" s="5"/>
      <c r="J58" s="5"/>
      <c r="K58" s="5"/>
      <c r="L58" s="5"/>
      <c r="M58" s="5"/>
      <c r="N58" s="5"/>
      <c r="O58" s="5"/>
      <c r="P58" s="5"/>
      <c r="Q58" s="5"/>
      <c r="R58" s="5"/>
      <c r="S58" s="5"/>
      <c r="T58" s="5"/>
      <c r="U58" s="5"/>
    </row>
    <row r="59" spans="2:21" ht="17.25" thickBot="1">
      <c r="B59" s="5"/>
      <c r="C59" s="5"/>
      <c r="D59" s="5"/>
      <c r="E59" s="5"/>
      <c r="F59" s="5"/>
      <c r="G59" s="5"/>
      <c r="H59" s="5"/>
      <c r="I59" s="5"/>
      <c r="J59" s="5"/>
      <c r="K59" s="5"/>
      <c r="L59" s="5"/>
      <c r="M59" s="5"/>
      <c r="N59" s="5"/>
      <c r="O59" s="5"/>
      <c r="P59" s="5"/>
      <c r="Q59" s="5"/>
      <c r="R59" s="5"/>
      <c r="S59" s="5"/>
      <c r="T59" s="5"/>
      <c r="U59" s="5"/>
    </row>
    <row r="60" spans="2:21" ht="17.25" thickBot="1">
      <c r="B60" s="5"/>
      <c r="C60" s="5"/>
      <c r="D60" s="5"/>
      <c r="E60" s="5"/>
      <c r="F60" s="5"/>
      <c r="G60" s="5"/>
      <c r="H60" s="5"/>
      <c r="I60" s="5"/>
      <c r="J60" s="5"/>
      <c r="K60" s="5"/>
      <c r="L60" s="5"/>
      <c r="M60" s="5"/>
      <c r="N60" s="5"/>
      <c r="O60" s="5"/>
      <c r="P60" s="5"/>
      <c r="Q60" s="5"/>
      <c r="R60" s="5"/>
      <c r="S60" s="5"/>
      <c r="T60" s="5"/>
      <c r="U60" s="5"/>
    </row>
    <row r="61" spans="2:21" ht="17.25" thickBot="1">
      <c r="B61" s="5"/>
      <c r="C61" s="5"/>
      <c r="D61" s="5"/>
      <c r="E61" s="5"/>
      <c r="F61" s="5"/>
      <c r="G61" s="5"/>
      <c r="H61" s="5"/>
      <c r="I61" s="5"/>
      <c r="J61" s="5"/>
      <c r="K61" s="5"/>
      <c r="L61" s="5"/>
      <c r="M61" s="5"/>
      <c r="N61" s="5"/>
      <c r="O61" s="5"/>
      <c r="P61" s="5"/>
      <c r="Q61" s="5"/>
      <c r="R61" s="5"/>
      <c r="S61" s="5"/>
      <c r="T61" s="5"/>
      <c r="U61" s="5"/>
    </row>
    <row r="62" spans="2:21" ht="17.25" thickBot="1">
      <c r="B62" s="5"/>
      <c r="C62" s="5"/>
      <c r="D62" s="5"/>
      <c r="E62" s="5"/>
      <c r="F62" s="5"/>
      <c r="G62" s="5"/>
      <c r="H62" s="5"/>
      <c r="I62" s="5"/>
      <c r="J62" s="5"/>
      <c r="K62" s="5"/>
      <c r="L62" s="5"/>
      <c r="M62" s="5"/>
      <c r="N62" s="5"/>
      <c r="O62" s="5"/>
      <c r="P62" s="5"/>
      <c r="Q62" s="5"/>
      <c r="R62" s="5"/>
      <c r="S62" s="5"/>
      <c r="T62" s="5"/>
      <c r="U62" s="5"/>
    </row>
    <row r="63" spans="2:21">
      <c r="B63" s="5"/>
      <c r="C63" s="5"/>
      <c r="D63" s="5"/>
      <c r="E63" s="5"/>
      <c r="F63" s="5"/>
      <c r="G63" s="5"/>
      <c r="H63" s="5"/>
      <c r="I63" s="5"/>
      <c r="J63" s="5"/>
      <c r="K63" s="5"/>
      <c r="L63" s="5"/>
      <c r="M63" s="5"/>
      <c r="N63" s="5"/>
      <c r="O63" s="5"/>
      <c r="P63" s="5"/>
      <c r="Q63" s="5"/>
      <c r="R63" s="5"/>
      <c r="S63" s="5"/>
      <c r="T63" s="5"/>
      <c r="U63" s="5"/>
    </row>
    <row r="64" spans="2:21">
      <c r="B64" s="5"/>
      <c r="C64" s="5"/>
      <c r="D64" s="5"/>
      <c r="E64" s="5"/>
      <c r="F64" s="5"/>
      <c r="G64" s="5"/>
      <c r="H64" s="5"/>
      <c r="I64" s="5"/>
      <c r="J64" s="5"/>
      <c r="K64" s="5"/>
      <c r="L64" s="5"/>
      <c r="M64" s="5"/>
      <c r="N64" s="5"/>
      <c r="O64" s="5"/>
      <c r="P64" s="5"/>
      <c r="Q64" s="5"/>
      <c r="R64" s="5"/>
      <c r="S64" s="5"/>
      <c r="T64" s="5"/>
      <c r="U64" s="5"/>
    </row>
    <row r="65" spans="2:21">
      <c r="B65" s="5"/>
      <c r="C65" s="5"/>
      <c r="D65" s="5"/>
      <c r="E65" s="5"/>
      <c r="F65" s="5"/>
      <c r="G65" s="5"/>
      <c r="H65" s="5"/>
      <c r="I65" s="5"/>
      <c r="J65" s="5"/>
      <c r="K65" s="5"/>
      <c r="L65" s="5"/>
      <c r="M65" s="5"/>
      <c r="N65" s="5"/>
      <c r="O65" s="5"/>
      <c r="P65" s="5"/>
      <c r="Q65" s="5"/>
      <c r="R65" s="5"/>
      <c r="S65" s="5"/>
      <c r="T65" s="5"/>
      <c r="U65" s="5"/>
    </row>
    <row r="66" spans="2:21">
      <c r="B66" s="5"/>
      <c r="C66" s="5"/>
      <c r="D66" s="5"/>
      <c r="E66" s="5"/>
      <c r="F66" s="5"/>
      <c r="G66" s="5"/>
      <c r="H66" s="5"/>
      <c r="I66" s="5"/>
      <c r="J66" s="5"/>
      <c r="K66" s="5"/>
      <c r="L66" s="5"/>
      <c r="M66" s="5"/>
      <c r="N66" s="5"/>
      <c r="O66" s="5"/>
      <c r="P66" s="5"/>
      <c r="Q66" s="5"/>
      <c r="R66" s="5"/>
      <c r="S66" s="5"/>
      <c r="T66" s="5"/>
      <c r="U66" s="5"/>
    </row>
    <row r="67" spans="2:21">
      <c r="B67" s="5"/>
      <c r="C67" s="5"/>
      <c r="D67" s="5"/>
      <c r="E67" s="5"/>
      <c r="F67" s="5"/>
      <c r="G67" s="5"/>
      <c r="H67" s="5"/>
      <c r="I67" s="5"/>
      <c r="J67" s="5"/>
      <c r="K67" s="5"/>
      <c r="L67" s="5"/>
      <c r="M67" s="5"/>
      <c r="N67" s="5"/>
      <c r="O67" s="5"/>
      <c r="P67" s="5"/>
      <c r="Q67" s="5"/>
      <c r="R67" s="5"/>
      <c r="S67" s="5"/>
      <c r="T67" s="5"/>
      <c r="U67" s="5"/>
    </row>
    <row r="68" spans="2:21" ht="18">
      <c r="B68" s="5"/>
      <c r="C68" s="42" t="s">
        <v>5</v>
      </c>
      <c r="D68" s="42" t="s">
        <v>6</v>
      </c>
      <c r="E68" s="5"/>
      <c r="F68" s="5"/>
      <c r="G68" s="5"/>
      <c r="H68" s="5"/>
      <c r="I68" s="5"/>
      <c r="J68" s="5"/>
      <c r="K68" s="5"/>
      <c r="L68" s="5"/>
      <c r="M68" s="5"/>
      <c r="N68" s="5"/>
      <c r="O68" s="5"/>
      <c r="P68" s="5"/>
      <c r="Q68" s="5"/>
      <c r="R68" s="5"/>
      <c r="S68" s="5"/>
      <c r="T68" s="5"/>
      <c r="U68" s="5"/>
    </row>
    <row r="69" spans="2:21" ht="18">
      <c r="B69" s="5"/>
      <c r="C69" s="124" t="s">
        <v>40</v>
      </c>
      <c r="D69" s="57" t="s">
        <v>41</v>
      </c>
      <c r="E69" s="42" t="s">
        <v>7</v>
      </c>
      <c r="F69" s="30">
        <v>400</v>
      </c>
      <c r="G69" s="5"/>
      <c r="H69" s="5"/>
      <c r="I69" s="5"/>
      <c r="J69" s="5"/>
      <c r="K69" s="5"/>
      <c r="L69" s="5"/>
      <c r="M69" s="5"/>
      <c r="N69" s="5"/>
      <c r="O69" s="5"/>
      <c r="P69" s="5"/>
      <c r="Q69" s="5"/>
      <c r="R69" s="5"/>
      <c r="S69" s="5"/>
      <c r="T69" s="5"/>
      <c r="U69" s="5"/>
    </row>
    <row r="70" spans="2:21" ht="18">
      <c r="B70" s="5"/>
      <c r="C70" s="124"/>
      <c r="D70" s="57" t="s">
        <v>68</v>
      </c>
      <c r="E70" s="42" t="s">
        <v>8</v>
      </c>
      <c r="F70" s="30">
        <v>900</v>
      </c>
      <c r="G70" s="5"/>
      <c r="H70" s="5"/>
      <c r="I70" s="5"/>
      <c r="J70" s="5"/>
      <c r="K70" s="5"/>
      <c r="L70" s="5"/>
      <c r="M70" s="5"/>
      <c r="N70" s="5"/>
      <c r="O70" s="5"/>
      <c r="P70" s="5"/>
      <c r="Q70" s="5"/>
      <c r="R70" s="5"/>
      <c r="S70" s="5"/>
      <c r="T70" s="5"/>
      <c r="U70" s="5"/>
    </row>
    <row r="71" spans="2:21">
      <c r="B71" s="5"/>
      <c r="C71" s="5"/>
      <c r="D71" s="5"/>
      <c r="E71" s="5"/>
      <c r="F71" s="5"/>
      <c r="G71" s="5"/>
      <c r="H71" s="5"/>
      <c r="I71" s="5"/>
      <c r="J71" s="5"/>
      <c r="K71" s="5"/>
      <c r="L71" s="5"/>
      <c r="M71" s="5"/>
      <c r="N71" s="5"/>
      <c r="O71" s="5"/>
      <c r="P71" s="5"/>
      <c r="Q71" s="5"/>
      <c r="R71" s="5"/>
      <c r="S71" s="5"/>
      <c r="T71" s="5"/>
      <c r="U71" s="5"/>
    </row>
    <row r="72" spans="2:21" ht="17.25" thickBot="1">
      <c r="B72" s="5"/>
      <c r="C72" s="5"/>
      <c r="D72" s="5"/>
      <c r="E72" s="5"/>
      <c r="F72" s="5"/>
      <c r="G72" s="5"/>
      <c r="H72" s="5"/>
      <c r="I72" s="5"/>
      <c r="J72" s="5"/>
      <c r="K72" s="5"/>
      <c r="L72" s="5"/>
      <c r="M72" s="5"/>
      <c r="N72" s="5"/>
      <c r="O72" s="5"/>
      <c r="P72" s="5"/>
      <c r="Q72" s="5"/>
      <c r="R72" s="5"/>
      <c r="S72" s="5"/>
      <c r="T72" s="5"/>
      <c r="U72" s="5"/>
    </row>
    <row r="73" spans="2:21" ht="17.25" thickBot="1">
      <c r="B73" s="5"/>
      <c r="C73" s="58" t="s">
        <v>1</v>
      </c>
      <c r="D73" s="3" t="s">
        <v>77</v>
      </c>
      <c r="E73" s="5"/>
      <c r="F73" s="5"/>
      <c r="G73" s="5"/>
      <c r="H73" s="5"/>
      <c r="I73" s="5"/>
      <c r="J73" s="5"/>
      <c r="K73" s="5"/>
      <c r="L73" s="5"/>
      <c r="M73" s="5"/>
      <c r="N73" s="5"/>
      <c r="O73" s="5"/>
      <c r="P73" s="5"/>
      <c r="Q73" s="5"/>
      <c r="R73" s="5"/>
      <c r="S73" s="5"/>
      <c r="T73" s="5"/>
      <c r="U73" s="5"/>
    </row>
    <row r="74" spans="2:21" ht="17.25" thickBot="1">
      <c r="B74" s="5"/>
      <c r="C74" s="5"/>
      <c r="D74" s="5"/>
      <c r="E74" s="5"/>
      <c r="F74" s="5"/>
      <c r="G74" s="5"/>
      <c r="H74" s="5"/>
      <c r="I74" s="5"/>
      <c r="J74" s="5"/>
      <c r="K74" s="5"/>
      <c r="L74" s="5"/>
      <c r="M74" s="5"/>
      <c r="N74" s="5"/>
      <c r="O74" s="5"/>
      <c r="P74" s="5"/>
      <c r="Q74" s="5"/>
      <c r="R74" s="5"/>
      <c r="S74" s="5"/>
      <c r="T74" s="5"/>
      <c r="U74" s="5"/>
    </row>
    <row r="75" spans="2:21" ht="17.25" thickBot="1">
      <c r="B75" s="5"/>
      <c r="C75" s="59"/>
      <c r="D75" s="60" t="s">
        <v>69</v>
      </c>
      <c r="E75" s="60"/>
      <c r="F75" s="61"/>
      <c r="G75" s="5"/>
      <c r="H75" s="5"/>
      <c r="I75" s="5"/>
      <c r="J75" s="5"/>
      <c r="K75" s="5"/>
      <c r="L75" s="5"/>
      <c r="M75" s="5"/>
      <c r="N75" s="5"/>
      <c r="O75" s="5"/>
      <c r="P75" s="5"/>
      <c r="Q75" s="5"/>
      <c r="R75" s="5"/>
      <c r="S75" s="5"/>
      <c r="T75" s="5"/>
      <c r="U75" s="5"/>
    </row>
    <row r="76" spans="2:21" ht="33">
      <c r="B76" s="5"/>
      <c r="C76" s="66" t="s">
        <v>67</v>
      </c>
      <c r="D76" s="62" t="s">
        <v>38</v>
      </c>
      <c r="E76" s="62" t="s">
        <v>39</v>
      </c>
      <c r="F76" s="63" t="s">
        <v>66</v>
      </c>
      <c r="G76" s="5"/>
      <c r="H76" s="67" t="s">
        <v>67</v>
      </c>
      <c r="I76" s="68" t="s">
        <v>58</v>
      </c>
      <c r="J76" s="5"/>
      <c r="K76" s="5"/>
      <c r="L76" s="5"/>
      <c r="M76" s="5"/>
      <c r="N76" s="5"/>
      <c r="O76" s="5"/>
      <c r="P76" s="5"/>
      <c r="Q76" s="5"/>
      <c r="R76" s="5"/>
      <c r="S76" s="5"/>
      <c r="T76" s="5"/>
      <c r="U76" s="5"/>
    </row>
    <row r="77" spans="2:21" ht="18.75">
      <c r="B77" s="5"/>
      <c r="C77" s="21" t="s">
        <v>13</v>
      </c>
      <c r="D77" s="22">
        <v>8941.5300000000007</v>
      </c>
      <c r="E77" s="23">
        <v>70</v>
      </c>
      <c r="F77" s="28">
        <v>5677.6900000000005</v>
      </c>
      <c r="G77" s="5"/>
      <c r="H77" s="19" t="s">
        <v>13</v>
      </c>
      <c r="I77" s="65">
        <f>GETPIVOTDATA("ƩKPI",'KPI 1'!$C$75,"Linea","Equipos de Computación")/12</f>
        <v>473.14083333333338</v>
      </c>
      <c r="J77" s="5"/>
      <c r="K77" s="5"/>
      <c r="L77" s="5"/>
      <c r="M77" s="5"/>
      <c r="N77" s="5"/>
      <c r="O77" s="5"/>
      <c r="P77" s="5"/>
      <c r="Q77" s="5"/>
      <c r="R77" s="5"/>
      <c r="S77" s="5"/>
      <c r="T77" s="5"/>
      <c r="U77" s="5"/>
    </row>
    <row r="78" spans="2:21" ht="18.75">
      <c r="B78" s="5"/>
      <c r="C78" s="92" t="s">
        <v>86</v>
      </c>
      <c r="D78" s="91">
        <v>890.61</v>
      </c>
      <c r="E78" s="23">
        <v>6</v>
      </c>
      <c r="F78" s="90">
        <v>890.61</v>
      </c>
      <c r="G78" s="5"/>
      <c r="H78" s="19" t="s">
        <v>14</v>
      </c>
      <c r="I78" s="65">
        <f>GETPIVOTDATA("ƩKPI",'KPI 1'!$C$75,"Linea","Productos Varios")/12</f>
        <v>118.02583333333331</v>
      </c>
      <c r="J78" s="5"/>
      <c r="K78" s="5"/>
      <c r="L78" s="5"/>
      <c r="M78" s="5"/>
      <c r="N78" s="5"/>
      <c r="O78" s="5"/>
      <c r="P78" s="5"/>
      <c r="Q78" s="5"/>
      <c r="R78" s="5"/>
      <c r="S78" s="5"/>
      <c r="T78" s="5"/>
      <c r="U78" s="5"/>
    </row>
    <row r="79" spans="2:21" ht="18.75">
      <c r="B79" s="5"/>
      <c r="C79" s="93" t="s">
        <v>89</v>
      </c>
      <c r="D79" s="89">
        <v>36.61</v>
      </c>
      <c r="E79" s="23">
        <v>1</v>
      </c>
      <c r="F79" s="90">
        <v>36.61</v>
      </c>
      <c r="G79" s="5"/>
      <c r="H79" s="19" t="s">
        <v>11</v>
      </c>
      <c r="I79" s="65">
        <f>GETPIVOTDATA("ƩKPI",'KPI 1'!$C$75,"Linea","Suministros de Impresión")/12</f>
        <v>517.98283411208172</v>
      </c>
      <c r="J79" s="5"/>
      <c r="K79" s="5"/>
      <c r="L79" s="5"/>
      <c r="M79" s="5"/>
      <c r="N79" s="5"/>
      <c r="O79" s="5"/>
      <c r="P79" s="5"/>
      <c r="Q79" s="5"/>
      <c r="R79" s="5"/>
      <c r="S79" s="5"/>
      <c r="T79" s="5"/>
      <c r="U79" s="5"/>
    </row>
    <row r="80" spans="2:21" ht="18.75">
      <c r="B80" s="5"/>
      <c r="C80" s="93" t="s">
        <v>90</v>
      </c>
      <c r="D80" s="89">
        <v>215</v>
      </c>
      <c r="E80" s="23">
        <v>1</v>
      </c>
      <c r="F80" s="90">
        <v>215</v>
      </c>
      <c r="G80" s="5"/>
      <c r="H80" s="19" t="s">
        <v>12</v>
      </c>
      <c r="I80" s="65">
        <f>GETPIVOTDATA("ƩKPI",'KPI 1'!$C$75,"Linea","Suministros de Limpieza")/12</f>
        <v>116.36506855352906</v>
      </c>
      <c r="J80" s="5"/>
      <c r="K80" s="5"/>
      <c r="L80" s="5"/>
      <c r="M80" s="5"/>
      <c r="N80" s="5"/>
      <c r="O80" s="5"/>
      <c r="P80" s="5"/>
      <c r="Q80" s="5"/>
      <c r="R80" s="5"/>
      <c r="S80" s="5"/>
      <c r="T80" s="5"/>
      <c r="U80" s="5"/>
    </row>
    <row r="81" spans="2:21" ht="18.75">
      <c r="B81" s="5"/>
      <c r="C81" s="93" t="s">
        <v>91</v>
      </c>
      <c r="D81" s="89">
        <v>329</v>
      </c>
      <c r="E81" s="23">
        <v>2</v>
      </c>
      <c r="F81" s="90">
        <v>329</v>
      </c>
      <c r="G81" s="5"/>
      <c r="H81" s="19" t="s">
        <v>15</v>
      </c>
      <c r="I81" s="65">
        <f>GETPIVOTDATA("ƩKPI",'KPI 1'!$C$75,"Linea","Suministros de Oficina")/12</f>
        <v>20.443775491939508</v>
      </c>
      <c r="J81" s="5"/>
      <c r="K81" s="5"/>
      <c r="L81" s="5"/>
      <c r="M81" s="5"/>
      <c r="N81" s="5"/>
      <c r="O81" s="5"/>
      <c r="P81" s="5"/>
      <c r="Q81" s="5"/>
      <c r="R81" s="5"/>
      <c r="S81" s="5"/>
      <c r="T81" s="5"/>
      <c r="U81" s="5"/>
    </row>
    <row r="82" spans="2:21">
      <c r="B82" s="5"/>
      <c r="C82" s="93" t="s">
        <v>92</v>
      </c>
      <c r="D82" s="89">
        <v>310</v>
      </c>
      <c r="E82" s="23">
        <v>2</v>
      </c>
      <c r="F82" s="90">
        <v>310</v>
      </c>
      <c r="G82" s="5"/>
      <c r="H82" s="5"/>
      <c r="I82" s="5"/>
      <c r="J82" s="5"/>
      <c r="K82" s="5"/>
      <c r="L82" s="5"/>
      <c r="M82" s="5"/>
      <c r="N82" s="5"/>
      <c r="O82" s="5"/>
      <c r="P82" s="5"/>
      <c r="Q82" s="5"/>
      <c r="R82" s="5"/>
      <c r="S82" s="5"/>
      <c r="T82" s="5"/>
      <c r="U82" s="5"/>
    </row>
    <row r="83" spans="2:21">
      <c r="B83" s="5"/>
      <c r="C83" s="92" t="s">
        <v>87</v>
      </c>
      <c r="D83" s="91">
        <v>3139</v>
      </c>
      <c r="E83" s="23">
        <v>3</v>
      </c>
      <c r="F83" s="90">
        <v>1769</v>
      </c>
      <c r="G83" s="5"/>
      <c r="H83" s="5"/>
      <c r="I83" s="5"/>
      <c r="J83" s="5"/>
      <c r="K83" s="5"/>
      <c r="L83" s="5"/>
      <c r="M83" s="5"/>
      <c r="N83" s="5"/>
      <c r="O83" s="5"/>
      <c r="P83" s="5"/>
      <c r="Q83" s="5"/>
      <c r="R83" s="5"/>
      <c r="S83" s="5"/>
      <c r="T83" s="5"/>
      <c r="U83" s="5"/>
    </row>
    <row r="84" spans="2:21">
      <c r="B84" s="5"/>
      <c r="C84" s="92" t="s">
        <v>88</v>
      </c>
      <c r="D84" s="91">
        <v>4911.92</v>
      </c>
      <c r="E84" s="23">
        <v>61</v>
      </c>
      <c r="F84" s="90">
        <v>3018.08</v>
      </c>
      <c r="G84" s="5"/>
      <c r="H84" s="5"/>
      <c r="I84" s="5"/>
      <c r="J84" s="5"/>
      <c r="K84" s="5"/>
      <c r="L84" s="5"/>
      <c r="M84" s="5"/>
      <c r="N84" s="5"/>
      <c r="O84" s="5"/>
      <c r="P84" s="5"/>
      <c r="Q84" s="5"/>
      <c r="R84" s="5"/>
      <c r="S84" s="5"/>
      <c r="T84" s="5"/>
      <c r="U84" s="5"/>
    </row>
    <row r="85" spans="2:21">
      <c r="B85" s="5"/>
      <c r="C85" s="21" t="s">
        <v>14</v>
      </c>
      <c r="D85" s="22">
        <v>18659.11</v>
      </c>
      <c r="E85" s="23">
        <v>11027</v>
      </c>
      <c r="F85" s="28">
        <v>1416.3099999999997</v>
      </c>
      <c r="G85" s="5"/>
      <c r="H85" s="5"/>
      <c r="I85" s="5"/>
      <c r="J85" s="5"/>
      <c r="K85" s="5"/>
      <c r="L85" s="5"/>
      <c r="M85" s="5"/>
      <c r="N85" s="5"/>
      <c r="O85" s="5"/>
      <c r="P85" s="5"/>
      <c r="Q85" s="5"/>
      <c r="R85" s="5"/>
      <c r="S85" s="5"/>
      <c r="T85" s="5"/>
      <c r="U85" s="5"/>
    </row>
    <row r="86" spans="2:21">
      <c r="B86" s="5"/>
      <c r="C86" s="21" t="s">
        <v>11</v>
      </c>
      <c r="D86" s="22">
        <v>22841.22</v>
      </c>
      <c r="E86" s="23">
        <v>510</v>
      </c>
      <c r="F86" s="28">
        <v>6215.7940093449806</v>
      </c>
      <c r="G86" s="5"/>
      <c r="H86" s="5"/>
      <c r="I86" s="5"/>
      <c r="J86" s="5"/>
      <c r="K86" s="5"/>
      <c r="L86" s="5"/>
      <c r="M86" s="5"/>
      <c r="N86" s="5"/>
      <c r="O86" s="5"/>
      <c r="P86" s="5"/>
      <c r="Q86" s="5"/>
      <c r="R86" s="5"/>
      <c r="S86" s="5"/>
      <c r="T86" s="5"/>
      <c r="U86" s="5"/>
    </row>
    <row r="87" spans="2:21">
      <c r="B87" s="5"/>
      <c r="C87" s="21" t="s">
        <v>12</v>
      </c>
      <c r="D87" s="22">
        <v>33562.700000000004</v>
      </c>
      <c r="E87" s="23">
        <v>3274</v>
      </c>
      <c r="F87" s="28">
        <v>1396.3808226423487</v>
      </c>
      <c r="G87" s="5"/>
      <c r="H87" s="5"/>
      <c r="I87" s="5"/>
      <c r="J87" s="5"/>
      <c r="K87" s="5"/>
      <c r="L87" s="5"/>
      <c r="M87" s="5"/>
      <c r="N87" s="5"/>
      <c r="O87" s="5"/>
      <c r="P87" s="5"/>
      <c r="Q87" s="5"/>
      <c r="R87" s="5"/>
      <c r="S87" s="5"/>
      <c r="T87" s="5"/>
      <c r="U87" s="5"/>
    </row>
    <row r="88" spans="2:21">
      <c r="B88" s="5"/>
      <c r="C88" s="21" t="s">
        <v>15</v>
      </c>
      <c r="D88" s="22">
        <v>69104.509999999995</v>
      </c>
      <c r="E88" s="23">
        <v>6541</v>
      </c>
      <c r="F88" s="28">
        <v>245.32530590327411</v>
      </c>
      <c r="G88" s="5"/>
      <c r="H88" s="5"/>
      <c r="I88" s="5"/>
      <c r="J88" s="5"/>
      <c r="K88" s="5"/>
      <c r="L88" s="5"/>
      <c r="M88" s="5"/>
      <c r="N88" s="5"/>
      <c r="O88" s="5"/>
      <c r="P88" s="5"/>
      <c r="Q88" s="5"/>
      <c r="R88" s="5"/>
      <c r="S88" s="5"/>
      <c r="T88" s="5"/>
      <c r="U88" s="5"/>
    </row>
    <row r="89" spans="2:21">
      <c r="B89" s="5"/>
      <c r="C89" s="92" t="s">
        <v>88</v>
      </c>
      <c r="D89" s="89">
        <v>69104.509999999995</v>
      </c>
      <c r="E89" s="23">
        <v>6541</v>
      </c>
      <c r="F89" s="90">
        <v>245.32530590327411</v>
      </c>
      <c r="G89" s="5"/>
      <c r="H89" s="5"/>
      <c r="I89" s="5"/>
      <c r="J89" s="5"/>
      <c r="K89" s="5"/>
      <c r="L89" s="5"/>
      <c r="M89" s="5"/>
      <c r="N89" s="5"/>
      <c r="O89" s="5"/>
      <c r="P89" s="5"/>
      <c r="Q89" s="5"/>
      <c r="R89" s="5"/>
      <c r="S89" s="5"/>
      <c r="T89" s="5"/>
      <c r="U89" s="5"/>
    </row>
    <row r="90" spans="2:21" ht="17.25" thickBot="1">
      <c r="B90" s="5"/>
      <c r="C90" s="24" t="s">
        <v>0</v>
      </c>
      <c r="D90" s="25">
        <v>153109.07</v>
      </c>
      <c r="E90" s="26">
        <v>21422</v>
      </c>
      <c r="F90" s="27">
        <v>14951.500137890602</v>
      </c>
      <c r="G90" s="5"/>
      <c r="H90" s="5"/>
      <c r="I90" s="5"/>
      <c r="J90" s="5"/>
      <c r="K90" s="5"/>
      <c r="L90" s="5"/>
      <c r="M90" s="5"/>
      <c r="N90" s="5"/>
      <c r="O90" s="5"/>
      <c r="P90" s="5"/>
      <c r="Q90" s="5"/>
      <c r="R90" s="5"/>
      <c r="S90" s="5"/>
      <c r="T90" s="5"/>
      <c r="U90" s="5"/>
    </row>
    <row r="91" spans="2:21">
      <c r="B91" s="5"/>
      <c r="C91" s="5"/>
      <c r="D91" s="5"/>
      <c r="E91" s="5"/>
      <c r="F91" s="5"/>
      <c r="G91" s="5"/>
      <c r="H91" s="5"/>
      <c r="I91" s="5"/>
      <c r="J91" s="5"/>
      <c r="K91" s="5"/>
      <c r="L91" s="5"/>
      <c r="M91" s="5"/>
      <c r="N91" s="5"/>
      <c r="O91" s="5"/>
      <c r="P91" s="5"/>
      <c r="Q91" s="5"/>
      <c r="R91" s="5"/>
      <c r="S91" s="5"/>
      <c r="T91" s="5"/>
      <c r="U91" s="5"/>
    </row>
    <row r="92" spans="2:21">
      <c r="B92" s="5"/>
      <c r="C92" s="5"/>
      <c r="D92" s="5"/>
      <c r="E92" s="5"/>
      <c r="F92" s="5"/>
      <c r="G92" s="5"/>
      <c r="H92" s="5"/>
      <c r="I92" s="5"/>
      <c r="J92" s="5"/>
      <c r="K92" s="5"/>
      <c r="L92" s="5"/>
      <c r="M92" s="5"/>
      <c r="N92" s="5"/>
      <c r="O92" s="5"/>
      <c r="P92" s="5"/>
      <c r="Q92" s="5"/>
      <c r="R92" s="5"/>
      <c r="S92" s="5"/>
      <c r="T92" s="5"/>
      <c r="U92" s="5"/>
    </row>
    <row r="93" spans="2:21">
      <c r="B93" s="5"/>
      <c r="C93" s="5"/>
      <c r="D93" s="5"/>
      <c r="E93" s="5"/>
      <c r="F93" s="5"/>
      <c r="G93" s="5"/>
      <c r="H93" s="5"/>
      <c r="I93" s="5"/>
      <c r="J93" s="5"/>
      <c r="K93" s="5"/>
      <c r="L93" s="5"/>
      <c r="M93" s="5"/>
      <c r="N93" s="5"/>
      <c r="O93" s="5"/>
      <c r="P93" s="5"/>
      <c r="Q93" s="5"/>
      <c r="R93" s="5"/>
      <c r="S93" s="5"/>
      <c r="T93" s="5"/>
      <c r="U93" s="5"/>
    </row>
    <row r="94" spans="2:21">
      <c r="B94" s="5"/>
      <c r="C94" s="5"/>
      <c r="D94" s="5"/>
      <c r="E94" s="5"/>
      <c r="F94" s="5"/>
      <c r="G94" s="5"/>
      <c r="H94" s="5"/>
      <c r="I94" s="5"/>
      <c r="J94" s="5"/>
      <c r="K94" s="5"/>
      <c r="L94" s="5"/>
      <c r="M94" s="5"/>
      <c r="N94" s="5"/>
      <c r="O94" s="5"/>
      <c r="P94" s="5"/>
      <c r="Q94" s="5"/>
      <c r="R94" s="5"/>
      <c r="S94" s="5"/>
      <c r="T94" s="5"/>
      <c r="U94" s="5"/>
    </row>
    <row r="95" spans="2:21">
      <c r="B95" s="5"/>
      <c r="C95" s="5"/>
      <c r="D95" s="5"/>
      <c r="E95" s="5"/>
      <c r="F95" s="5"/>
      <c r="G95" s="5"/>
      <c r="H95" s="5"/>
      <c r="I95" s="5"/>
      <c r="J95" s="5"/>
      <c r="K95" s="5"/>
      <c r="L95" s="5"/>
      <c r="M95" s="5"/>
      <c r="N95" s="5"/>
      <c r="O95" s="5"/>
      <c r="P95" s="5"/>
      <c r="Q95" s="5"/>
      <c r="R95" s="5"/>
      <c r="S95" s="5"/>
      <c r="T95" s="5"/>
      <c r="U95" s="5"/>
    </row>
    <row r="96" spans="2:21">
      <c r="B96" s="5"/>
      <c r="C96" s="5"/>
      <c r="D96" s="5"/>
      <c r="E96" s="5"/>
      <c r="F96" s="5"/>
      <c r="G96" s="5"/>
      <c r="H96" s="5"/>
      <c r="I96" s="5"/>
      <c r="J96" s="5"/>
      <c r="K96" s="5"/>
      <c r="L96" s="5"/>
      <c r="M96" s="5"/>
      <c r="N96" s="5"/>
      <c r="O96" s="5"/>
      <c r="P96" s="5"/>
      <c r="Q96" s="5"/>
      <c r="R96" s="5"/>
      <c r="S96" s="5"/>
      <c r="T96" s="5"/>
      <c r="U96" s="5"/>
    </row>
    <row r="97" spans="2:21">
      <c r="B97" s="5"/>
      <c r="C97" s="5"/>
      <c r="D97" s="5"/>
      <c r="E97" s="5"/>
      <c r="F97" s="5"/>
      <c r="G97" s="5"/>
      <c r="H97" s="5"/>
      <c r="I97" s="5"/>
      <c r="J97" s="5"/>
      <c r="K97" s="5"/>
      <c r="L97" s="5"/>
      <c r="M97" s="5"/>
      <c r="N97" s="5"/>
      <c r="O97" s="5"/>
      <c r="P97" s="5"/>
      <c r="Q97" s="5"/>
      <c r="R97" s="5"/>
      <c r="S97" s="5"/>
      <c r="T97" s="5"/>
      <c r="U97" s="5"/>
    </row>
    <row r="98" spans="2:21">
      <c r="B98" s="5"/>
      <c r="C98" s="5"/>
      <c r="D98" s="5"/>
      <c r="E98" s="5"/>
      <c r="F98" s="5"/>
      <c r="G98" s="5"/>
      <c r="H98" s="5"/>
      <c r="I98" s="5"/>
      <c r="J98" s="5"/>
      <c r="K98" s="5"/>
      <c r="L98" s="5"/>
      <c r="M98" s="5"/>
      <c r="N98" s="5"/>
      <c r="O98" s="5"/>
      <c r="P98" s="5"/>
      <c r="Q98" s="5"/>
      <c r="R98" s="5"/>
      <c r="S98" s="5"/>
      <c r="T98" s="5"/>
      <c r="U98" s="5"/>
    </row>
    <row r="99" spans="2:21">
      <c r="B99" s="5"/>
      <c r="C99" s="5"/>
      <c r="D99" s="5"/>
      <c r="E99" s="5"/>
      <c r="F99" s="5"/>
      <c r="G99" s="5"/>
      <c r="H99" s="5"/>
      <c r="I99" s="5"/>
      <c r="J99" s="5"/>
      <c r="K99" s="5"/>
      <c r="L99" s="5"/>
      <c r="M99" s="5"/>
      <c r="N99" s="5"/>
      <c r="O99" s="5"/>
      <c r="P99" s="5"/>
      <c r="Q99" s="5"/>
      <c r="R99" s="5"/>
      <c r="S99" s="5"/>
      <c r="T99" s="5"/>
      <c r="U99" s="5"/>
    </row>
    <row r="100" spans="2:21">
      <c r="B100" s="5"/>
      <c r="C100" s="5"/>
      <c r="D100" s="5"/>
      <c r="E100" s="5"/>
      <c r="F100" s="5"/>
      <c r="G100" s="5"/>
      <c r="H100" s="5"/>
      <c r="I100" s="5"/>
      <c r="J100" s="5"/>
      <c r="K100" s="5"/>
      <c r="L100" s="5"/>
      <c r="M100" s="5"/>
      <c r="N100" s="5"/>
      <c r="O100" s="5"/>
      <c r="P100" s="5"/>
      <c r="Q100" s="5"/>
      <c r="R100" s="5"/>
      <c r="S100" s="5"/>
      <c r="T100" s="5"/>
      <c r="U100" s="5"/>
    </row>
    <row r="101" spans="2:21">
      <c r="B101" s="5"/>
      <c r="C101" s="5"/>
      <c r="D101" s="5"/>
      <c r="E101" s="5"/>
      <c r="F101" s="5"/>
      <c r="G101" s="5"/>
      <c r="H101" s="5"/>
      <c r="I101" s="5"/>
      <c r="J101" s="5"/>
      <c r="K101" s="5"/>
      <c r="L101" s="5"/>
      <c r="M101" s="5"/>
      <c r="N101" s="5"/>
      <c r="O101" s="5"/>
      <c r="P101" s="5"/>
      <c r="Q101" s="5"/>
      <c r="R101" s="5"/>
      <c r="S101" s="5"/>
      <c r="T101" s="5"/>
      <c r="U101" s="5"/>
    </row>
    <row r="102" spans="2:21">
      <c r="B102" s="5"/>
      <c r="C102" s="5"/>
      <c r="D102" s="5"/>
      <c r="E102" s="5"/>
      <c r="F102" s="5"/>
      <c r="G102" s="5"/>
      <c r="H102" s="5"/>
      <c r="I102" s="5"/>
      <c r="J102" s="5"/>
      <c r="K102" s="5"/>
      <c r="L102" s="5"/>
      <c r="M102" s="5"/>
      <c r="N102" s="5"/>
      <c r="O102" s="5"/>
      <c r="P102" s="5"/>
      <c r="Q102" s="5"/>
      <c r="R102" s="5"/>
      <c r="S102" s="5"/>
      <c r="T102" s="5"/>
      <c r="U102" s="5"/>
    </row>
    <row r="103" spans="2:21">
      <c r="B103" s="5"/>
      <c r="C103" s="5"/>
      <c r="D103" s="5"/>
      <c r="E103" s="5"/>
      <c r="F103" s="5"/>
      <c r="G103" s="5"/>
      <c r="H103" s="5"/>
      <c r="I103" s="5"/>
      <c r="J103" s="5"/>
      <c r="K103" s="5"/>
      <c r="L103" s="5"/>
      <c r="M103" s="5"/>
      <c r="N103" s="5"/>
      <c r="O103" s="5"/>
      <c r="P103" s="5"/>
      <c r="Q103" s="5"/>
      <c r="R103" s="5"/>
      <c r="S103" s="5"/>
      <c r="T103" s="5"/>
      <c r="U103" s="5"/>
    </row>
    <row r="104" spans="2:21">
      <c r="B104" s="5"/>
      <c r="C104" s="5"/>
      <c r="D104" s="5"/>
      <c r="E104" s="5"/>
      <c r="F104" s="5"/>
      <c r="G104" s="5"/>
      <c r="H104" s="5"/>
      <c r="I104" s="5"/>
      <c r="J104" s="5"/>
      <c r="K104" s="5"/>
      <c r="L104" s="5"/>
      <c r="M104" s="5"/>
      <c r="N104" s="5"/>
      <c r="O104" s="5"/>
      <c r="P104" s="5"/>
      <c r="Q104" s="5"/>
      <c r="R104" s="5"/>
      <c r="S104" s="5"/>
      <c r="T104" s="5"/>
      <c r="U104" s="5"/>
    </row>
    <row r="105" spans="2:21">
      <c r="B105" s="5"/>
      <c r="C105" s="5"/>
      <c r="D105" s="5"/>
      <c r="E105" s="5"/>
      <c r="F105" s="5"/>
      <c r="G105" s="5"/>
      <c r="H105" s="5"/>
      <c r="I105" s="5"/>
      <c r="J105" s="5"/>
      <c r="K105" s="5"/>
      <c r="L105" s="5"/>
      <c r="M105" s="5"/>
      <c r="N105" s="5"/>
      <c r="O105" s="5"/>
      <c r="P105" s="5"/>
      <c r="Q105" s="5"/>
      <c r="R105" s="5"/>
      <c r="S105" s="5"/>
      <c r="T105" s="5"/>
      <c r="U105" s="5"/>
    </row>
    <row r="106" spans="2:21">
      <c r="B106" s="5"/>
      <c r="C106" s="5"/>
      <c r="D106" s="5"/>
      <c r="E106" s="5"/>
      <c r="F106" s="5"/>
      <c r="G106" s="5"/>
      <c r="H106" s="5"/>
      <c r="I106" s="5"/>
      <c r="J106" s="5"/>
      <c r="K106" s="5"/>
      <c r="L106" s="5"/>
      <c r="M106" s="5"/>
      <c r="N106" s="5"/>
      <c r="O106" s="5"/>
      <c r="P106" s="5"/>
      <c r="Q106" s="5"/>
      <c r="R106" s="5"/>
      <c r="S106" s="5"/>
      <c r="T106" s="5"/>
      <c r="U106" s="5"/>
    </row>
    <row r="107" spans="2:21" ht="17.25" thickBot="1">
      <c r="B107" s="5"/>
      <c r="C107" s="5"/>
      <c r="D107" s="5"/>
      <c r="E107" s="5"/>
      <c r="F107" s="5"/>
      <c r="G107" s="5"/>
      <c r="H107" s="5"/>
      <c r="I107" s="5"/>
      <c r="J107" s="5"/>
      <c r="K107" s="5"/>
      <c r="L107" s="5"/>
      <c r="M107" s="5"/>
      <c r="N107" s="5"/>
      <c r="O107" s="5"/>
      <c r="P107" s="5"/>
      <c r="Q107" s="5"/>
      <c r="R107" s="5"/>
      <c r="S107" s="5"/>
      <c r="T107" s="5"/>
      <c r="U107" s="5"/>
    </row>
    <row r="108" spans="2:21">
      <c r="B108" s="5"/>
      <c r="C108" s="5"/>
      <c r="D108" s="5"/>
      <c r="E108" s="5"/>
      <c r="F108" s="5"/>
      <c r="G108" s="5"/>
      <c r="H108" s="5"/>
      <c r="I108" s="5"/>
      <c r="J108" s="5"/>
      <c r="K108" s="5"/>
      <c r="L108" s="5"/>
      <c r="M108" s="5"/>
      <c r="N108" s="5"/>
      <c r="O108" s="5"/>
      <c r="P108" s="5"/>
      <c r="Q108" s="5"/>
      <c r="R108" s="5"/>
      <c r="S108" s="5"/>
      <c r="T108" s="5"/>
      <c r="U108" s="5"/>
    </row>
    <row r="109" spans="2:21">
      <c r="B109" s="5"/>
      <c r="C109" s="5"/>
      <c r="D109" s="5"/>
      <c r="E109" s="5"/>
      <c r="F109" s="5"/>
      <c r="G109" s="5"/>
      <c r="H109" s="5"/>
      <c r="I109" s="5"/>
      <c r="J109" s="5"/>
      <c r="K109" s="5"/>
      <c r="L109" s="5"/>
      <c r="M109" s="5"/>
      <c r="N109" s="5"/>
      <c r="O109" s="5"/>
      <c r="P109" s="5"/>
      <c r="Q109" s="5"/>
      <c r="R109" s="5"/>
      <c r="S109" s="5"/>
      <c r="T109" s="5"/>
      <c r="U109" s="5"/>
    </row>
    <row r="110" spans="2:21">
      <c r="B110" s="5"/>
      <c r="C110" s="5"/>
      <c r="D110" s="5"/>
      <c r="E110" s="5"/>
      <c r="F110" s="5"/>
      <c r="G110" s="5"/>
      <c r="H110" s="5"/>
      <c r="I110" s="5"/>
      <c r="J110" s="5"/>
      <c r="K110" s="5"/>
      <c r="L110" s="5"/>
      <c r="M110" s="5"/>
      <c r="N110" s="5"/>
      <c r="O110" s="5"/>
      <c r="P110" s="5"/>
      <c r="Q110" s="5"/>
      <c r="R110" s="5"/>
      <c r="S110" s="5"/>
      <c r="T110" s="5"/>
      <c r="U110" s="5"/>
    </row>
    <row r="111" spans="2:21">
      <c r="B111" s="5"/>
      <c r="C111" s="5"/>
      <c r="D111" s="5"/>
      <c r="E111" s="5"/>
      <c r="F111" s="5"/>
      <c r="G111" s="5"/>
      <c r="H111" s="5"/>
      <c r="I111" s="5"/>
      <c r="J111" s="5"/>
      <c r="K111" s="5"/>
      <c r="L111" s="5"/>
      <c r="M111" s="5"/>
      <c r="N111" s="5"/>
      <c r="O111" s="5"/>
      <c r="P111" s="5"/>
      <c r="Q111" s="5"/>
      <c r="R111" s="5"/>
      <c r="S111" s="5"/>
      <c r="T111" s="5"/>
      <c r="U111" s="5"/>
    </row>
    <row r="112" spans="2:21">
      <c r="B112" s="5"/>
      <c r="C112" s="5"/>
      <c r="D112" s="5"/>
      <c r="E112" s="5"/>
      <c r="F112" s="5"/>
      <c r="G112" s="5"/>
      <c r="H112" s="5"/>
      <c r="I112" s="5"/>
      <c r="J112" s="5"/>
      <c r="K112" s="5"/>
      <c r="L112" s="5"/>
      <c r="M112" s="5"/>
      <c r="N112" s="5"/>
      <c r="O112" s="5"/>
      <c r="P112" s="5"/>
      <c r="Q112" s="5"/>
      <c r="R112" s="5"/>
      <c r="S112" s="5"/>
      <c r="T112" s="5"/>
      <c r="U112" s="5"/>
    </row>
    <row r="113" spans="2:21">
      <c r="B113" s="5"/>
      <c r="C113" s="5"/>
      <c r="D113" s="5"/>
      <c r="E113" s="5"/>
      <c r="F113" s="5"/>
      <c r="G113" s="5"/>
      <c r="H113" s="5"/>
      <c r="I113" s="5"/>
      <c r="J113" s="5"/>
      <c r="K113" s="5"/>
      <c r="L113" s="5"/>
      <c r="M113" s="5"/>
      <c r="N113" s="5"/>
      <c r="O113" s="5"/>
      <c r="P113" s="5"/>
      <c r="Q113" s="5"/>
      <c r="R113" s="5"/>
      <c r="S113" s="5"/>
      <c r="T113" s="5"/>
      <c r="U113" s="5"/>
    </row>
    <row r="114" spans="2:21">
      <c r="B114" s="5"/>
      <c r="C114" s="5"/>
      <c r="D114" s="5"/>
      <c r="E114" s="5"/>
      <c r="F114" s="5"/>
      <c r="G114" s="5"/>
      <c r="H114" s="5"/>
      <c r="I114" s="5"/>
      <c r="J114" s="5"/>
      <c r="K114" s="5"/>
      <c r="L114" s="5"/>
      <c r="M114" s="5"/>
      <c r="N114" s="5"/>
      <c r="O114" s="5"/>
      <c r="P114" s="5"/>
      <c r="Q114" s="5"/>
      <c r="R114" s="5"/>
      <c r="S114" s="5"/>
      <c r="T114" s="5"/>
      <c r="U114" s="5"/>
    </row>
    <row r="115" spans="2:21">
      <c r="B115" s="5"/>
      <c r="C115" s="5"/>
      <c r="D115" s="5"/>
      <c r="E115" s="5"/>
      <c r="F115" s="5"/>
      <c r="G115" s="5"/>
      <c r="H115" s="5"/>
      <c r="I115" s="5"/>
      <c r="J115" s="5"/>
      <c r="K115" s="5"/>
      <c r="L115" s="5"/>
      <c r="M115" s="5"/>
      <c r="N115" s="5"/>
      <c r="O115" s="5"/>
      <c r="P115" s="5"/>
      <c r="Q115" s="5"/>
      <c r="R115" s="5"/>
      <c r="S115" s="5"/>
      <c r="T115" s="5"/>
      <c r="U115" s="5"/>
    </row>
    <row r="116" spans="2:21">
      <c r="B116" s="5"/>
      <c r="C116" s="5"/>
      <c r="D116" s="5"/>
      <c r="E116" s="5"/>
      <c r="F116" s="5"/>
      <c r="G116" s="5"/>
      <c r="H116" s="5"/>
      <c r="I116" s="5"/>
      <c r="J116" s="5"/>
      <c r="K116" s="5"/>
      <c r="L116" s="5"/>
      <c r="M116" s="5"/>
      <c r="N116" s="5"/>
      <c r="O116" s="5"/>
      <c r="P116" s="5"/>
      <c r="Q116" s="5"/>
      <c r="R116" s="5"/>
      <c r="S116" s="5"/>
      <c r="T116" s="5"/>
      <c r="U116" s="5"/>
    </row>
    <row r="117" spans="2:21">
      <c r="B117" s="5"/>
      <c r="C117" s="5"/>
      <c r="D117" s="5"/>
      <c r="E117" s="5"/>
      <c r="F117" s="5"/>
      <c r="G117" s="5"/>
      <c r="H117" s="5"/>
      <c r="I117" s="5"/>
      <c r="J117" s="5"/>
      <c r="K117" s="5"/>
      <c r="L117" s="5"/>
      <c r="M117" s="5"/>
      <c r="N117" s="5"/>
      <c r="O117" s="5"/>
      <c r="P117" s="5"/>
      <c r="Q117" s="5"/>
      <c r="R117" s="5"/>
      <c r="S117" s="5"/>
      <c r="T117" s="5"/>
      <c r="U117" s="5"/>
    </row>
    <row r="118" spans="2:21">
      <c r="B118" s="5"/>
      <c r="C118" s="5"/>
      <c r="D118" s="5"/>
      <c r="E118" s="5"/>
      <c r="F118" s="5"/>
      <c r="G118" s="5"/>
      <c r="H118" s="5"/>
      <c r="I118" s="5"/>
      <c r="J118" s="5"/>
      <c r="K118" s="5"/>
      <c r="L118" s="5"/>
      <c r="M118" s="5"/>
      <c r="N118" s="5"/>
      <c r="O118" s="5"/>
      <c r="P118" s="5"/>
      <c r="Q118" s="5"/>
      <c r="R118" s="5"/>
      <c r="S118" s="5"/>
      <c r="T118" s="5"/>
      <c r="U118" s="5"/>
    </row>
    <row r="119" spans="2:21">
      <c r="B119" s="5"/>
      <c r="C119" s="5"/>
      <c r="D119" s="5"/>
      <c r="E119" s="5"/>
      <c r="F119" s="5"/>
      <c r="G119" s="5"/>
      <c r="H119" s="5"/>
      <c r="I119" s="5"/>
      <c r="J119" s="5"/>
      <c r="K119" s="5"/>
      <c r="L119" s="5"/>
      <c r="M119" s="5"/>
      <c r="N119" s="5"/>
      <c r="O119" s="5"/>
      <c r="P119" s="5"/>
      <c r="Q119" s="5"/>
      <c r="R119" s="5"/>
      <c r="S119" s="5"/>
      <c r="T119" s="5"/>
      <c r="U119" s="5"/>
    </row>
    <row r="120" spans="2:21">
      <c r="B120" s="5"/>
      <c r="C120" s="5"/>
      <c r="D120" s="5"/>
      <c r="E120" s="5"/>
      <c r="F120" s="5"/>
      <c r="G120" s="5"/>
      <c r="H120" s="5"/>
      <c r="I120" s="5"/>
      <c r="J120" s="5"/>
      <c r="K120" s="5"/>
      <c r="L120" s="5"/>
      <c r="M120" s="5"/>
      <c r="N120" s="5"/>
      <c r="O120" s="5"/>
      <c r="P120" s="5"/>
      <c r="Q120" s="5"/>
      <c r="R120" s="5"/>
      <c r="S120" s="5"/>
      <c r="T120" s="5"/>
      <c r="U120" s="5"/>
    </row>
    <row r="121" spans="2:21">
      <c r="B121" s="5"/>
      <c r="C121" s="5"/>
      <c r="D121" s="5"/>
      <c r="E121" s="5"/>
      <c r="F121" s="5"/>
      <c r="G121" s="5"/>
      <c r="H121" s="5"/>
      <c r="I121" s="5"/>
      <c r="J121" s="5"/>
      <c r="K121" s="5"/>
      <c r="L121" s="5"/>
      <c r="M121" s="5"/>
      <c r="N121" s="5"/>
      <c r="O121" s="5"/>
      <c r="P121" s="5"/>
      <c r="Q121" s="5"/>
      <c r="R121" s="5"/>
      <c r="S121" s="5"/>
      <c r="T121" s="5"/>
      <c r="U121" s="5"/>
    </row>
    <row r="122" spans="2:21">
      <c r="B122" s="5"/>
      <c r="C122" s="5"/>
      <c r="D122" s="5"/>
      <c r="E122" s="5"/>
      <c r="F122" s="5"/>
      <c r="G122" s="5"/>
      <c r="H122" s="5"/>
      <c r="I122" s="5"/>
      <c r="J122" s="5"/>
      <c r="K122" s="5"/>
      <c r="L122" s="5"/>
      <c r="M122" s="5"/>
      <c r="N122" s="5"/>
      <c r="O122" s="5"/>
      <c r="P122" s="5"/>
      <c r="Q122" s="5"/>
      <c r="R122" s="5"/>
      <c r="S122" s="5"/>
      <c r="T122" s="5"/>
      <c r="U122" s="5"/>
    </row>
    <row r="123" spans="2:21">
      <c r="B123" s="5"/>
      <c r="C123" s="5"/>
      <c r="D123" s="5"/>
      <c r="E123" s="5"/>
      <c r="F123" s="5"/>
      <c r="G123" s="5"/>
      <c r="H123" s="5"/>
      <c r="I123" s="5"/>
      <c r="J123" s="5"/>
      <c r="K123" s="5"/>
      <c r="L123" s="5"/>
      <c r="M123" s="5"/>
      <c r="N123" s="5"/>
      <c r="O123" s="5"/>
      <c r="P123" s="5"/>
      <c r="Q123" s="5"/>
      <c r="R123" s="5"/>
      <c r="S123" s="5"/>
      <c r="T123" s="5"/>
      <c r="U123" s="5"/>
    </row>
    <row r="124" spans="2:21">
      <c r="B124" s="5"/>
      <c r="C124" s="5"/>
      <c r="D124" s="5"/>
      <c r="E124" s="5"/>
      <c r="F124" s="5"/>
      <c r="G124" s="5"/>
      <c r="H124" s="5"/>
      <c r="I124" s="5"/>
      <c r="J124" s="5"/>
      <c r="K124" s="5"/>
      <c r="L124" s="5"/>
      <c r="M124" s="5"/>
      <c r="N124" s="5"/>
      <c r="O124" s="5"/>
      <c r="P124" s="5"/>
      <c r="Q124" s="5"/>
      <c r="R124" s="5"/>
      <c r="S124" s="5"/>
      <c r="T124" s="5"/>
      <c r="U124" s="5"/>
    </row>
    <row r="125" spans="2:21">
      <c r="B125" s="5"/>
      <c r="C125" s="5"/>
      <c r="D125" s="5"/>
      <c r="E125" s="5"/>
      <c r="F125" s="5"/>
      <c r="G125" s="5"/>
      <c r="H125" s="5"/>
      <c r="I125" s="5"/>
      <c r="J125" s="5"/>
      <c r="K125" s="5"/>
      <c r="L125" s="5"/>
      <c r="M125" s="5"/>
      <c r="N125" s="5"/>
      <c r="O125" s="5"/>
      <c r="P125" s="5"/>
      <c r="Q125" s="5"/>
      <c r="R125" s="5"/>
      <c r="S125" s="5"/>
      <c r="T125" s="5"/>
      <c r="U125" s="5"/>
    </row>
    <row r="126" spans="2:21">
      <c r="B126" s="5"/>
      <c r="C126" s="5"/>
      <c r="D126" s="5"/>
      <c r="E126" s="5"/>
      <c r="F126" s="5"/>
      <c r="G126" s="5"/>
      <c r="H126" s="5"/>
      <c r="I126" s="5"/>
      <c r="J126" s="5"/>
      <c r="K126" s="5"/>
      <c r="L126" s="5"/>
      <c r="M126" s="5"/>
      <c r="N126" s="5"/>
      <c r="O126" s="5"/>
      <c r="P126" s="5"/>
      <c r="Q126" s="5"/>
      <c r="R126" s="5"/>
      <c r="S126" s="5"/>
      <c r="T126" s="5"/>
      <c r="U126" s="5"/>
    </row>
    <row r="127" spans="2:21">
      <c r="B127" s="5"/>
      <c r="C127" s="5"/>
      <c r="D127" s="5"/>
      <c r="E127" s="5"/>
      <c r="F127" s="5"/>
      <c r="G127" s="5"/>
      <c r="H127" s="5"/>
      <c r="I127" s="5"/>
      <c r="J127" s="5"/>
      <c r="K127" s="5"/>
      <c r="L127" s="5"/>
      <c r="M127" s="5"/>
      <c r="N127" s="5"/>
      <c r="O127" s="5"/>
      <c r="P127" s="5"/>
      <c r="Q127" s="5"/>
      <c r="R127" s="5"/>
      <c r="S127" s="5"/>
      <c r="T127" s="5"/>
      <c r="U127" s="5"/>
    </row>
    <row r="133" ht="17.25" thickBot="1"/>
  </sheetData>
  <mergeCells count="6">
    <mergeCell ref="C69:C70"/>
    <mergeCell ref="H37:M37"/>
    <mergeCell ref="C38:C39"/>
    <mergeCell ref="C8:C9"/>
    <mergeCell ref="C27:C28"/>
    <mergeCell ref="D27:D28"/>
  </mergeCells>
  <conditionalFormatting sqref="H39">
    <cfRule type="iconSet" priority="13">
      <iconSet iconSet="3TrafficLights2">
        <cfvo type="percent" val="0"/>
        <cfvo type="num" val="$F$38"/>
        <cfvo type="num" val="$F$39"/>
      </iconSet>
    </cfRule>
  </conditionalFormatting>
  <conditionalFormatting pivot="1" sqref="F14:F25">
    <cfRule type="iconSet" priority="5">
      <iconSet iconSet="3TrafficLights2">
        <cfvo type="percent" val="0"/>
        <cfvo type="formula" val="$F$8"/>
        <cfvo type="formula" val="$F$9"/>
      </iconSet>
    </cfRule>
  </conditionalFormatting>
  <conditionalFormatting sqref="I39:M39">
    <cfRule type="iconSet" priority="2">
      <iconSet iconSet="3TrafficLights2">
        <cfvo type="percent" val="0"/>
        <cfvo type="num" val="$F$38"/>
        <cfvo type="num" val="$F$39"/>
      </iconSet>
    </cfRule>
  </conditionalFormatting>
  <conditionalFormatting sqref="I77:I81">
    <cfRule type="iconSet" priority="1">
      <iconSet>
        <cfvo type="percent" val="0"/>
        <cfvo type="num" val="$F$69"/>
        <cfvo type="num" val="$F$70"/>
      </iconSet>
    </cfRule>
  </conditionalFormatting>
  <pageMargins left="0.7" right="0.7" top="0.75" bottom="0.75" header="0.3" footer="0.3"/>
  <pageSetup paperSize="9" orientation="portrait" horizontalDpi="300" verticalDpi="300" r:id="rId4"/>
  <drawing r:id="rId5"/>
  <legacyDrawing r:id="rId6"/>
</worksheet>
</file>

<file path=xl/worksheets/sheet8.xml><?xml version="1.0" encoding="utf-8"?>
<worksheet xmlns="http://schemas.openxmlformats.org/spreadsheetml/2006/main" xmlns:r="http://schemas.openxmlformats.org/officeDocument/2006/relationships">
  <dimension ref="B1:AN46"/>
  <sheetViews>
    <sheetView zoomScale="90" zoomScaleNormal="90" workbookViewId="0"/>
  </sheetViews>
  <sheetFormatPr baseColWidth="10" defaultRowHeight="16.5"/>
  <cols>
    <col min="1" max="1" width="11" style="2"/>
    <col min="2" max="2" width="16.75" style="2" customWidth="1"/>
    <col min="3" max="3" width="10.375" style="2" customWidth="1"/>
    <col min="4" max="4" width="11.625" style="2" customWidth="1"/>
    <col min="5" max="5" width="10.625" style="2" customWidth="1"/>
    <col min="6" max="6" width="16.75" style="2" customWidth="1"/>
    <col min="7" max="7" width="15.5" style="2" customWidth="1"/>
    <col min="8" max="8" width="13.625" style="2" customWidth="1"/>
    <col min="9" max="9" width="12.75" style="2" customWidth="1"/>
    <col min="10" max="10" width="14" style="2" customWidth="1"/>
    <col min="11" max="11" width="10.875" style="2" customWidth="1"/>
    <col min="12" max="12" width="6.5" style="2" customWidth="1"/>
    <col min="13" max="13" width="26.75" style="2" customWidth="1"/>
    <col min="14" max="14" width="28.625" style="2" customWidth="1"/>
    <col min="15" max="15" width="28" style="2" customWidth="1"/>
    <col min="16" max="16" width="16.375" style="2" customWidth="1"/>
    <col min="17" max="17" width="21.375" style="2" customWidth="1"/>
    <col min="18" max="18" width="18.875" style="2" customWidth="1"/>
    <col min="19" max="19" width="23.5" style="2" customWidth="1"/>
    <col min="20" max="20" width="15.5" style="2" customWidth="1"/>
    <col min="21" max="21" width="26.75" style="2" customWidth="1"/>
    <col min="22" max="22" width="28.625" style="2" customWidth="1"/>
    <col min="23" max="23" width="28" style="2" customWidth="1"/>
    <col min="24" max="24" width="15.5" style="2" customWidth="1"/>
    <col min="25" max="25" width="21.375" style="2" customWidth="1"/>
    <col min="26" max="26" width="18.25" style="2" customWidth="1"/>
    <col min="27" max="27" width="24.125" style="2" customWidth="1"/>
    <col min="28" max="28" width="14.625" style="2" customWidth="1"/>
    <col min="29" max="37" width="15.5" style="2" customWidth="1"/>
    <col min="38" max="38" width="18.25" style="2" customWidth="1"/>
    <col min="39" max="39" width="24.125" style="2" bestFit="1" customWidth="1"/>
    <col min="40" max="40" width="14.625" style="2" bestFit="1" customWidth="1"/>
    <col min="41" max="16384" width="11" style="2"/>
  </cols>
  <sheetData>
    <row r="1" spans="2:40">
      <c r="B1" s="5"/>
      <c r="C1" s="5"/>
      <c r="D1" s="5"/>
      <c r="E1" s="5"/>
      <c r="F1" s="5"/>
      <c r="G1" s="5"/>
      <c r="H1" s="5"/>
      <c r="I1" s="5"/>
      <c r="J1" s="5"/>
      <c r="K1" s="5"/>
      <c r="L1" s="5"/>
      <c r="M1" s="5"/>
      <c r="N1" s="5"/>
      <c r="O1" s="5"/>
      <c r="P1" s="5"/>
      <c r="Q1" s="5"/>
      <c r="R1" s="5"/>
      <c r="S1" s="5"/>
    </row>
    <row r="2" spans="2:40">
      <c r="B2" s="5"/>
      <c r="C2" s="5"/>
      <c r="D2" s="5"/>
      <c r="E2" s="5"/>
      <c r="F2" s="5"/>
      <c r="G2" s="5"/>
      <c r="H2" s="5"/>
      <c r="I2" s="5"/>
      <c r="J2" s="5"/>
      <c r="K2" s="5"/>
      <c r="L2" s="5"/>
      <c r="M2" s="5"/>
      <c r="N2" s="5"/>
      <c r="O2" s="5"/>
      <c r="P2" s="5"/>
      <c r="Q2" s="5"/>
      <c r="R2" s="5"/>
      <c r="S2" s="5"/>
    </row>
    <row r="3" spans="2:40">
      <c r="B3" s="5"/>
      <c r="C3" s="5"/>
      <c r="D3" s="5"/>
      <c r="E3" s="5"/>
      <c r="F3" s="5"/>
      <c r="G3" s="5"/>
      <c r="H3" s="5"/>
      <c r="I3" s="5"/>
      <c r="J3" s="5"/>
      <c r="K3" s="5"/>
      <c r="L3" s="5"/>
      <c r="M3" s="5"/>
      <c r="N3" s="5"/>
      <c r="O3" s="5"/>
      <c r="P3" s="5"/>
      <c r="Q3" s="5"/>
      <c r="R3" s="5"/>
      <c r="S3" s="5"/>
    </row>
    <row r="4" spans="2:40">
      <c r="B4" s="5"/>
      <c r="C4" s="5"/>
      <c r="D4" s="5"/>
      <c r="E4" s="5"/>
      <c r="F4" s="5"/>
      <c r="G4" s="5"/>
      <c r="H4" s="5"/>
      <c r="I4" s="5"/>
      <c r="J4" s="5"/>
      <c r="K4" s="5"/>
      <c r="L4" s="5"/>
      <c r="M4" s="5"/>
      <c r="N4" s="5"/>
      <c r="O4" s="5"/>
      <c r="P4" s="5"/>
      <c r="Q4" s="5"/>
      <c r="R4" s="5"/>
      <c r="S4" s="5"/>
    </row>
    <row r="5" spans="2:40">
      <c r="B5" s="5"/>
      <c r="C5" s="5"/>
      <c r="D5" s="5"/>
      <c r="E5" s="5"/>
      <c r="F5" s="5"/>
      <c r="G5" s="5"/>
      <c r="H5" s="5"/>
      <c r="I5" s="5"/>
      <c r="J5" s="5"/>
      <c r="K5" s="5"/>
      <c r="L5" s="5"/>
      <c r="M5" s="5"/>
      <c r="N5" s="5"/>
      <c r="O5" s="5"/>
      <c r="P5" s="5"/>
      <c r="Q5" s="5"/>
      <c r="R5" s="5"/>
      <c r="S5" s="5"/>
    </row>
    <row r="6" spans="2:40" ht="17.25" thickBot="1">
      <c r="B6" s="5"/>
      <c r="C6" s="5"/>
      <c r="D6" s="5"/>
      <c r="E6" s="5"/>
      <c r="F6" s="5"/>
      <c r="G6" s="5"/>
      <c r="H6" s="5"/>
      <c r="I6" s="5"/>
      <c r="J6" s="5"/>
      <c r="K6" s="5"/>
      <c r="L6" s="5"/>
      <c r="M6" s="5"/>
      <c r="N6" s="5"/>
      <c r="O6" s="5"/>
      <c r="P6" s="5"/>
      <c r="Q6" s="5"/>
      <c r="R6" s="5"/>
      <c r="S6" s="5"/>
    </row>
    <row r="7" spans="2:40" ht="18.75" thickBot="1">
      <c r="B7" s="5"/>
      <c r="C7" s="5"/>
      <c r="D7" s="138" t="s">
        <v>5</v>
      </c>
      <c r="E7" s="138"/>
      <c r="F7" s="138" t="s">
        <v>6</v>
      </c>
      <c r="G7" s="138"/>
      <c r="H7" s="5"/>
      <c r="I7" s="5"/>
      <c r="J7" s="5"/>
      <c r="K7" s="5"/>
      <c r="L7" s="5"/>
      <c r="M7" s="5"/>
      <c r="N7" s="5"/>
      <c r="O7" s="5"/>
      <c r="P7" s="5"/>
      <c r="Q7" s="5"/>
      <c r="R7" s="5"/>
      <c r="S7" s="5"/>
    </row>
    <row r="8" spans="2:40" ht="18" customHeight="1" thickBot="1">
      <c r="B8" s="5"/>
      <c r="C8" s="5"/>
      <c r="D8" s="139" t="s">
        <v>71</v>
      </c>
      <c r="E8" s="139"/>
      <c r="F8" s="136" t="s">
        <v>72</v>
      </c>
      <c r="G8" s="136"/>
      <c r="H8" s="82" t="s">
        <v>7</v>
      </c>
      <c r="I8" s="112">
        <v>12.5</v>
      </c>
      <c r="J8" s="5"/>
      <c r="K8" s="5"/>
      <c r="L8" s="5"/>
      <c r="M8" s="5"/>
      <c r="N8" s="5"/>
      <c r="O8" s="5"/>
      <c r="P8" s="5"/>
      <c r="Q8" s="5"/>
      <c r="R8" s="5"/>
      <c r="S8" s="5"/>
    </row>
    <row r="9" spans="2:40" ht="18.75" thickBot="1">
      <c r="B9" s="5"/>
      <c r="C9" s="5"/>
      <c r="D9" s="140"/>
      <c r="E9" s="140"/>
      <c r="F9" s="137" t="s">
        <v>70</v>
      </c>
      <c r="G9" s="137"/>
      <c r="H9" s="82" t="s">
        <v>8</v>
      </c>
      <c r="I9" s="112">
        <v>15</v>
      </c>
      <c r="J9" s="5"/>
      <c r="K9" s="5"/>
      <c r="L9" s="5"/>
      <c r="M9" s="5"/>
      <c r="N9" s="5"/>
      <c r="O9" s="5"/>
      <c r="P9" s="5"/>
      <c r="Q9" s="5"/>
      <c r="R9" s="5"/>
      <c r="S9" s="5"/>
    </row>
    <row r="10" spans="2:40">
      <c r="B10" s="5"/>
      <c r="C10" s="5"/>
      <c r="D10" s="5"/>
      <c r="E10" s="5"/>
      <c r="F10" s="5"/>
      <c r="G10" s="116"/>
      <c r="H10" s="5"/>
      <c r="I10" s="5"/>
      <c r="J10" s="5"/>
      <c r="K10" s="5"/>
      <c r="L10" s="5"/>
      <c r="M10" s="5"/>
      <c r="N10" s="5"/>
      <c r="O10" s="5"/>
      <c r="P10" s="5"/>
      <c r="Q10" s="5"/>
      <c r="R10" s="5"/>
      <c r="S10" s="5"/>
    </row>
    <row r="11" spans="2:40" ht="17.25" thickBot="1">
      <c r="B11" s="5"/>
      <c r="C11" s="5"/>
      <c r="D11" s="5"/>
      <c r="E11" s="5"/>
      <c r="F11" s="5"/>
      <c r="G11" s="5"/>
      <c r="H11" s="5"/>
      <c r="I11" s="5"/>
      <c r="J11" s="5"/>
      <c r="K11" s="5"/>
      <c r="L11" s="5"/>
      <c r="M11" s="5"/>
      <c r="N11" s="5"/>
      <c r="O11" s="5"/>
      <c r="P11" s="5"/>
      <c r="Q11" s="5"/>
      <c r="R11" s="5"/>
      <c r="S11" s="5"/>
    </row>
    <row r="12" spans="2:40" ht="18.75" thickBot="1">
      <c r="B12" s="5"/>
      <c r="C12" s="5"/>
      <c r="D12" s="94"/>
      <c r="E12" s="94" t="s">
        <v>2</v>
      </c>
      <c r="F12" s="94"/>
      <c r="G12" s="94"/>
      <c r="H12" s="94"/>
      <c r="I12" s="5"/>
      <c r="J12" s="5"/>
      <c r="K12" s="5"/>
      <c r="L12" s="5"/>
      <c r="M12" s="5"/>
      <c r="N12" s="5"/>
      <c r="O12" s="5"/>
      <c r="P12" s="5"/>
      <c r="Q12" s="5"/>
      <c r="R12" s="5"/>
      <c r="S12" s="5"/>
    </row>
    <row r="13" spans="2:40" ht="18.75" thickBot="1">
      <c r="B13" s="5"/>
      <c r="C13" s="5"/>
      <c r="D13" s="94" t="s">
        <v>59</v>
      </c>
      <c r="E13" s="94" t="s">
        <v>93</v>
      </c>
      <c r="F13" s="94" t="s">
        <v>94</v>
      </c>
      <c r="G13" s="94" t="s">
        <v>95</v>
      </c>
      <c r="H13" s="94" t="s">
        <v>96</v>
      </c>
      <c r="I13" s="5"/>
      <c r="J13" s="5"/>
      <c r="K13" s="5"/>
      <c r="L13" s="5"/>
      <c r="M13" s="5"/>
      <c r="N13" s="5"/>
      <c r="O13" s="5"/>
      <c r="P13" s="5"/>
      <c r="Q13" s="5"/>
      <c r="R13" s="5"/>
      <c r="S13" s="5"/>
    </row>
    <row r="14" spans="2:40">
      <c r="B14" s="5"/>
      <c r="C14" s="5"/>
      <c r="D14" s="113" t="s">
        <v>10</v>
      </c>
      <c r="E14" s="117">
        <v>25013.113399999998</v>
      </c>
      <c r="F14" s="117">
        <v>28633.360000000001</v>
      </c>
      <c r="G14" s="117">
        <v>12.643457142298365</v>
      </c>
      <c r="H14" s="146">
        <v>3620.2465999999999</v>
      </c>
      <c r="I14" s="5"/>
      <c r="J14" s="5"/>
      <c r="K14" s="5"/>
      <c r="L14" s="5"/>
      <c r="M14" s="5"/>
      <c r="N14" s="5"/>
      <c r="O14" s="5"/>
      <c r="P14" s="5"/>
      <c r="Q14" s="5"/>
      <c r="R14" s="5"/>
      <c r="S14" s="5"/>
      <c r="T14"/>
      <c r="U14"/>
      <c r="V14"/>
      <c r="W14"/>
      <c r="X14"/>
      <c r="Y14"/>
      <c r="Z14"/>
      <c r="AA14"/>
      <c r="AB14"/>
      <c r="AC14"/>
      <c r="AD14"/>
      <c r="AE14"/>
      <c r="AF14"/>
      <c r="AG14"/>
      <c r="AH14"/>
      <c r="AI14"/>
      <c r="AJ14"/>
      <c r="AK14"/>
      <c r="AL14"/>
      <c r="AM14"/>
      <c r="AN14"/>
    </row>
    <row r="15" spans="2:40">
      <c r="B15" s="5"/>
      <c r="C15" s="5"/>
      <c r="D15" s="114" t="s">
        <v>46</v>
      </c>
      <c r="E15" s="118">
        <v>63486.992200000001</v>
      </c>
      <c r="F15" s="118">
        <v>74523.7</v>
      </c>
      <c r="G15" s="118">
        <v>14.809661624422832</v>
      </c>
      <c r="H15" s="147">
        <v>11036.7078</v>
      </c>
      <c r="I15" s="5"/>
      <c r="J15" s="5"/>
      <c r="K15" s="5"/>
      <c r="L15" s="5"/>
      <c r="M15" s="5"/>
      <c r="N15" s="5"/>
      <c r="O15" s="5"/>
      <c r="P15" s="5"/>
      <c r="Q15" s="5"/>
      <c r="R15" s="5"/>
      <c r="S15" s="5"/>
      <c r="T15"/>
      <c r="U15"/>
      <c r="V15"/>
      <c r="W15"/>
      <c r="X15"/>
      <c r="Y15"/>
      <c r="Z15"/>
      <c r="AA15"/>
      <c r="AB15"/>
      <c r="AC15"/>
      <c r="AD15"/>
      <c r="AE15"/>
      <c r="AF15"/>
      <c r="AG15"/>
      <c r="AH15"/>
      <c r="AI15"/>
      <c r="AJ15"/>
      <c r="AK15"/>
      <c r="AL15"/>
      <c r="AM15"/>
      <c r="AN15"/>
    </row>
    <row r="16" spans="2:40">
      <c r="B16" s="5"/>
      <c r="C16" s="5"/>
      <c r="D16" s="114" t="s">
        <v>50</v>
      </c>
      <c r="E16" s="118">
        <v>43722.273099999999</v>
      </c>
      <c r="F16" s="118">
        <v>49952.01</v>
      </c>
      <c r="G16" s="118">
        <v>12.4714438918474</v>
      </c>
      <c r="H16" s="147">
        <v>6229.7368999999999</v>
      </c>
      <c r="I16" s="5"/>
      <c r="J16" s="5"/>
      <c r="K16" s="5"/>
      <c r="L16" s="5"/>
      <c r="M16" s="5"/>
      <c r="N16" s="5"/>
      <c r="O16" s="5"/>
      <c r="P16" s="5"/>
      <c r="Q16" s="5"/>
      <c r="R16" s="5"/>
      <c r="S16" s="5"/>
      <c r="T16"/>
      <c r="U16"/>
      <c r="V16"/>
      <c r="W16"/>
      <c r="X16"/>
      <c r="Y16"/>
      <c r="Z16"/>
      <c r="AA16"/>
      <c r="AB16"/>
      <c r="AC16"/>
      <c r="AD16"/>
      <c r="AE16"/>
      <c r="AF16"/>
      <c r="AG16"/>
      <c r="AH16"/>
      <c r="AI16"/>
      <c r="AJ16"/>
      <c r="AK16"/>
      <c r="AL16"/>
      <c r="AM16"/>
      <c r="AN16"/>
    </row>
    <row r="17" spans="2:40">
      <c r="B17" s="5"/>
      <c r="C17" s="5"/>
      <c r="D17" s="114" t="s">
        <v>51</v>
      </c>
      <c r="E17" s="118">
        <v>17549.207999999999</v>
      </c>
      <c r="F17" s="118">
        <v>20800.16</v>
      </c>
      <c r="G17" s="118">
        <v>15.629456696486955</v>
      </c>
      <c r="H17" s="147">
        <v>3250.9520000000002</v>
      </c>
      <c r="I17" s="5"/>
      <c r="J17" s="5"/>
      <c r="K17" s="5"/>
      <c r="L17" s="5"/>
      <c r="M17" s="5"/>
      <c r="N17" s="5"/>
      <c r="O17" s="5"/>
      <c r="P17" s="5"/>
      <c r="Q17" s="5"/>
      <c r="R17" s="5"/>
      <c r="S17" s="5"/>
      <c r="T17"/>
      <c r="U17"/>
      <c r="V17"/>
      <c r="W17"/>
      <c r="X17"/>
      <c r="Y17"/>
      <c r="Z17"/>
      <c r="AA17"/>
      <c r="AB17"/>
      <c r="AC17"/>
      <c r="AD17"/>
      <c r="AE17"/>
      <c r="AF17"/>
      <c r="AG17"/>
      <c r="AH17"/>
      <c r="AI17"/>
      <c r="AJ17"/>
      <c r="AK17"/>
      <c r="AL17"/>
      <c r="AM17"/>
      <c r="AN17"/>
    </row>
    <row r="18" spans="2:40">
      <c r="B18" s="5"/>
      <c r="C18" s="5"/>
      <c r="D18" s="114" t="s">
        <v>52</v>
      </c>
      <c r="E18" s="118">
        <v>27169.492900000001</v>
      </c>
      <c r="F18" s="118">
        <v>31262.34</v>
      </c>
      <c r="G18" s="118">
        <v>13.091940974348049</v>
      </c>
      <c r="H18" s="147">
        <v>4092.8471</v>
      </c>
      <c r="I18" s="5"/>
      <c r="J18" s="5"/>
      <c r="K18" s="5"/>
      <c r="L18" s="5"/>
      <c r="M18" s="5"/>
      <c r="N18" s="5"/>
      <c r="O18" s="5"/>
      <c r="P18" s="5"/>
      <c r="Q18" s="5"/>
      <c r="R18" s="5"/>
      <c r="S18" s="5"/>
      <c r="T18"/>
      <c r="U18"/>
      <c r="V18"/>
      <c r="W18"/>
      <c r="X18"/>
      <c r="Y18"/>
      <c r="Z18"/>
      <c r="AA18"/>
      <c r="AB18"/>
      <c r="AC18"/>
      <c r="AD18"/>
      <c r="AE18"/>
      <c r="AF18"/>
      <c r="AG18"/>
      <c r="AH18"/>
      <c r="AI18"/>
      <c r="AJ18"/>
      <c r="AK18"/>
      <c r="AL18"/>
      <c r="AM18"/>
      <c r="AN18"/>
    </row>
    <row r="19" spans="2:40">
      <c r="B19" s="5"/>
      <c r="C19" s="5"/>
      <c r="D19" s="114" t="s">
        <v>53</v>
      </c>
      <c r="E19" s="118">
        <v>22479.076300000001</v>
      </c>
      <c r="F19" s="118">
        <v>26219.34</v>
      </c>
      <c r="G19" s="118">
        <v>14.265285472479473</v>
      </c>
      <c r="H19" s="147">
        <v>3740.2637</v>
      </c>
      <c r="I19" s="5"/>
      <c r="J19" s="5"/>
      <c r="K19" s="5"/>
      <c r="L19" s="5"/>
      <c r="M19" s="5"/>
      <c r="N19" s="5"/>
      <c r="O19" s="5"/>
      <c r="P19" s="5"/>
      <c r="Q19" s="5"/>
      <c r="R19" s="5"/>
      <c r="S19" s="5"/>
      <c r="T19"/>
      <c r="U19"/>
      <c r="V19"/>
      <c r="W19"/>
      <c r="X19"/>
      <c r="Y19"/>
      <c r="Z19"/>
      <c r="AA19"/>
      <c r="AB19"/>
      <c r="AC19"/>
      <c r="AD19"/>
      <c r="AE19"/>
      <c r="AF19"/>
      <c r="AG19"/>
      <c r="AH19"/>
      <c r="AI19"/>
      <c r="AJ19"/>
      <c r="AK19"/>
      <c r="AL19"/>
      <c r="AM19"/>
      <c r="AN19"/>
    </row>
    <row r="20" spans="2:40">
      <c r="B20" s="5"/>
      <c r="C20" s="5"/>
      <c r="D20" s="114" t="s">
        <v>54</v>
      </c>
      <c r="E20" s="118">
        <v>40832.951099999998</v>
      </c>
      <c r="F20" s="118">
        <v>46701.925000000003</v>
      </c>
      <c r="G20" s="118">
        <v>12.566877917773201</v>
      </c>
      <c r="H20" s="147">
        <v>5868.9739</v>
      </c>
      <c r="I20" s="5"/>
      <c r="J20" s="5"/>
      <c r="K20" s="5"/>
      <c r="L20" s="5"/>
      <c r="M20" s="5"/>
      <c r="N20" s="5"/>
      <c r="O20" s="5"/>
      <c r="P20" s="5"/>
      <c r="Q20" s="5"/>
      <c r="R20" s="5"/>
      <c r="S20" s="5"/>
      <c r="T20"/>
      <c r="U20"/>
      <c r="V20"/>
      <c r="W20"/>
      <c r="X20"/>
      <c r="Y20"/>
      <c r="Z20"/>
      <c r="AA20"/>
      <c r="AB20"/>
      <c r="AC20"/>
      <c r="AD20"/>
      <c r="AE20"/>
      <c r="AF20"/>
      <c r="AG20"/>
      <c r="AH20"/>
      <c r="AI20"/>
      <c r="AJ20"/>
      <c r="AK20"/>
      <c r="AL20"/>
      <c r="AM20"/>
      <c r="AN20"/>
    </row>
    <row r="21" spans="2:40">
      <c r="B21" s="5"/>
      <c r="C21" s="5"/>
      <c r="D21" s="114" t="s">
        <v>55</v>
      </c>
      <c r="E21" s="118">
        <v>18881.661499999998</v>
      </c>
      <c r="F21" s="118">
        <v>21412.560000000001</v>
      </c>
      <c r="G21" s="118">
        <v>11.819691340035954</v>
      </c>
      <c r="H21" s="147">
        <v>2530.8984999999998</v>
      </c>
      <c r="I21" s="5"/>
      <c r="J21" s="5"/>
      <c r="K21" s="5"/>
      <c r="L21" s="5"/>
      <c r="M21" s="5"/>
      <c r="N21" s="5"/>
      <c r="O21" s="5"/>
      <c r="P21" s="5"/>
      <c r="Q21" s="5"/>
      <c r="R21" s="5"/>
      <c r="S21" s="5"/>
      <c r="T21"/>
      <c r="U21"/>
      <c r="V21"/>
      <c r="W21"/>
      <c r="X21"/>
      <c r="Y21"/>
      <c r="Z21"/>
      <c r="AA21"/>
      <c r="AB21"/>
      <c r="AC21"/>
      <c r="AD21"/>
      <c r="AE21"/>
      <c r="AF21"/>
      <c r="AG21"/>
      <c r="AH21"/>
      <c r="AI21"/>
      <c r="AJ21"/>
      <c r="AK21"/>
      <c r="AL21"/>
      <c r="AM21"/>
      <c r="AN21"/>
    </row>
    <row r="22" spans="2:40">
      <c r="B22" s="5"/>
      <c r="C22" s="5"/>
      <c r="D22" s="114" t="s">
        <v>56</v>
      </c>
      <c r="E22" s="118">
        <v>19898.7356</v>
      </c>
      <c r="F22" s="118">
        <v>22916.82</v>
      </c>
      <c r="G22" s="118">
        <v>13.169734718865877</v>
      </c>
      <c r="H22" s="147">
        <v>3018.0844000000002</v>
      </c>
      <c r="I22" s="5"/>
      <c r="J22" s="5"/>
      <c r="K22" s="5"/>
      <c r="L22" s="5"/>
      <c r="M22" s="5"/>
      <c r="N22" s="5"/>
      <c r="O22" s="5"/>
      <c r="P22" s="5"/>
      <c r="Q22" s="5"/>
      <c r="R22" s="5"/>
      <c r="S22" s="5"/>
      <c r="T22"/>
      <c r="U22"/>
      <c r="V22"/>
      <c r="W22"/>
      <c r="X22"/>
      <c r="Y22"/>
      <c r="Z22"/>
      <c r="AA22"/>
      <c r="AB22"/>
      <c r="AC22"/>
      <c r="AD22"/>
      <c r="AE22"/>
      <c r="AF22"/>
      <c r="AG22"/>
      <c r="AH22"/>
      <c r="AI22"/>
      <c r="AJ22"/>
      <c r="AK22"/>
      <c r="AL22"/>
      <c r="AM22"/>
      <c r="AN22"/>
    </row>
    <row r="23" spans="2:40">
      <c r="B23" s="5"/>
      <c r="C23" s="5"/>
      <c r="D23" s="114" t="s">
        <v>17</v>
      </c>
      <c r="E23" s="118">
        <v>19166.163700000001</v>
      </c>
      <c r="F23" s="118">
        <v>23465.73</v>
      </c>
      <c r="G23" s="118">
        <v>18.322746831230052</v>
      </c>
      <c r="H23" s="147">
        <v>4299.5663000000004</v>
      </c>
      <c r="I23" s="5"/>
      <c r="J23" s="5"/>
      <c r="K23" s="5"/>
      <c r="L23" s="5"/>
      <c r="M23" s="5"/>
      <c r="N23" s="5"/>
      <c r="O23" s="5"/>
      <c r="P23" s="5"/>
      <c r="Q23" s="5"/>
      <c r="R23" s="5"/>
      <c r="S23" s="5"/>
      <c r="T23"/>
      <c r="U23"/>
      <c r="V23"/>
      <c r="W23"/>
      <c r="X23"/>
      <c r="Y23"/>
      <c r="Z23"/>
      <c r="AA23"/>
      <c r="AB23"/>
      <c r="AC23"/>
      <c r="AD23"/>
      <c r="AE23"/>
      <c r="AF23"/>
      <c r="AG23"/>
      <c r="AH23"/>
      <c r="AI23"/>
      <c r="AJ23"/>
      <c r="AK23"/>
      <c r="AL23"/>
      <c r="AM23"/>
      <c r="AN23"/>
    </row>
    <row r="24" spans="2:40">
      <c r="B24" s="5"/>
      <c r="C24" s="5"/>
      <c r="D24" s="114" t="s">
        <v>18</v>
      </c>
      <c r="E24" s="118">
        <v>26944.179100000001</v>
      </c>
      <c r="F24" s="118">
        <v>35624.870000000003</v>
      </c>
      <c r="G24" s="118">
        <v>24.366940567081375</v>
      </c>
      <c r="H24" s="147">
        <v>8680.6908999999996</v>
      </c>
      <c r="I24" s="5"/>
      <c r="J24" s="5"/>
      <c r="K24" s="5"/>
      <c r="L24" s="5"/>
      <c r="M24" s="5"/>
      <c r="N24" s="5"/>
      <c r="O24" s="5"/>
      <c r="P24" s="5"/>
      <c r="Q24" s="5"/>
      <c r="R24" s="5"/>
      <c r="S24" s="5"/>
      <c r="T24"/>
      <c r="U24"/>
      <c r="V24"/>
      <c r="W24"/>
      <c r="X24"/>
      <c r="Y24"/>
      <c r="Z24"/>
      <c r="AA24"/>
      <c r="AB24"/>
      <c r="AC24"/>
      <c r="AD24"/>
      <c r="AE24"/>
      <c r="AF24"/>
      <c r="AG24"/>
      <c r="AH24"/>
      <c r="AI24"/>
      <c r="AJ24"/>
      <c r="AK24"/>
      <c r="AL24"/>
      <c r="AM24"/>
      <c r="AN24"/>
    </row>
    <row r="25" spans="2:40" ht="17.25" thickBot="1">
      <c r="B25" s="5"/>
      <c r="C25" s="5"/>
      <c r="D25" s="115" t="s">
        <v>57</v>
      </c>
      <c r="E25" s="119">
        <v>23942.1361</v>
      </c>
      <c r="F25" s="119">
        <v>27687.59</v>
      </c>
      <c r="G25" s="119">
        <v>13.527554763704607</v>
      </c>
      <c r="H25" s="148">
        <v>3745.4539</v>
      </c>
      <c r="I25" s="5"/>
      <c r="J25" s="5"/>
      <c r="K25" s="5"/>
      <c r="L25" s="5"/>
      <c r="M25" s="5"/>
      <c r="N25" s="5"/>
      <c r="O25" s="5"/>
      <c r="P25" s="5"/>
      <c r="Q25" s="5"/>
      <c r="R25" s="5"/>
      <c r="S25" s="5"/>
      <c r="T25"/>
      <c r="U25"/>
      <c r="V25"/>
      <c r="W25"/>
      <c r="X25"/>
      <c r="Y25"/>
      <c r="Z25"/>
      <c r="AA25"/>
      <c r="AB25"/>
      <c r="AC25"/>
      <c r="AD25"/>
      <c r="AE25"/>
      <c r="AF25"/>
      <c r="AG25"/>
      <c r="AH25"/>
      <c r="AI25"/>
      <c r="AJ25"/>
      <c r="AK25"/>
      <c r="AL25"/>
      <c r="AM25"/>
      <c r="AN25"/>
    </row>
    <row r="26" spans="2:40">
      <c r="B26" s="5"/>
      <c r="C26" s="5"/>
      <c r="D26" s="5"/>
      <c r="E26" s="5"/>
      <c r="F26" s="5"/>
      <c r="G26" s="5"/>
      <c r="H26" s="5"/>
      <c r="I26" s="5"/>
      <c r="J26" s="5"/>
      <c r="K26" s="5"/>
      <c r="L26" s="5"/>
      <c r="M26" s="5"/>
      <c r="N26" s="5"/>
      <c r="O26" s="5"/>
      <c r="P26" s="5"/>
      <c r="Q26" s="5"/>
      <c r="R26" s="5"/>
      <c r="S26" s="5"/>
      <c r="T26"/>
      <c r="U26"/>
      <c r="V26"/>
      <c r="W26"/>
      <c r="X26"/>
      <c r="Y26"/>
      <c r="Z26"/>
      <c r="AA26"/>
      <c r="AB26"/>
    </row>
    <row r="27" spans="2:40">
      <c r="B27" s="5"/>
      <c r="C27" s="5"/>
      <c r="D27" s="5"/>
      <c r="E27" s="5"/>
      <c r="F27" s="5"/>
      <c r="G27" s="5"/>
      <c r="H27" s="5"/>
      <c r="I27" s="5"/>
      <c r="J27" s="5"/>
      <c r="K27" s="5"/>
      <c r="L27" s="5"/>
      <c r="M27" s="5"/>
      <c r="N27" s="5"/>
      <c r="O27" s="5"/>
      <c r="P27" s="5"/>
      <c r="Q27" s="5"/>
      <c r="R27" s="5"/>
      <c r="S27" s="5"/>
      <c r="T27"/>
      <c r="U27"/>
      <c r="V27"/>
      <c r="W27"/>
      <c r="X27"/>
      <c r="Y27"/>
      <c r="Z27"/>
      <c r="AA27"/>
      <c r="AB27"/>
    </row>
    <row r="28" spans="2:40">
      <c r="B28" s="5"/>
      <c r="C28" s="5"/>
      <c r="D28" s="5"/>
      <c r="E28" s="5"/>
      <c r="F28" s="5"/>
      <c r="G28" s="5"/>
      <c r="H28" s="5"/>
      <c r="I28" s="5"/>
      <c r="J28" s="5"/>
      <c r="K28" s="5"/>
      <c r="L28" s="5"/>
      <c r="M28" s="5"/>
      <c r="N28" s="5"/>
      <c r="O28" s="5"/>
      <c r="P28" s="5"/>
      <c r="Q28" s="5"/>
      <c r="R28" s="5"/>
      <c r="S28" s="5"/>
      <c r="T28"/>
      <c r="U28"/>
      <c r="V28"/>
      <c r="W28"/>
      <c r="X28"/>
      <c r="Y28"/>
      <c r="Z28"/>
      <c r="AA28"/>
      <c r="AB28"/>
    </row>
    <row r="29" spans="2:40">
      <c r="B29" s="5"/>
      <c r="C29" s="5"/>
      <c r="D29" s="5"/>
      <c r="E29" s="5"/>
      <c r="F29" s="5"/>
      <c r="G29" s="5"/>
      <c r="H29" s="5"/>
      <c r="I29" s="5"/>
      <c r="J29" s="5"/>
      <c r="K29" s="5"/>
      <c r="L29" s="5"/>
      <c r="M29" s="5"/>
      <c r="N29" s="5"/>
      <c r="O29" s="5"/>
      <c r="P29" s="5"/>
      <c r="Q29" s="5"/>
      <c r="R29" s="5"/>
      <c r="S29" s="5"/>
      <c r="T29"/>
      <c r="U29"/>
      <c r="V29"/>
      <c r="W29"/>
      <c r="X29"/>
      <c r="Y29"/>
      <c r="Z29"/>
      <c r="AA29"/>
      <c r="AB29"/>
    </row>
    <row r="30" spans="2:40">
      <c r="B30" s="5"/>
      <c r="C30" s="5"/>
      <c r="D30" s="5"/>
      <c r="E30" s="5"/>
      <c r="F30" s="5"/>
      <c r="G30" s="5"/>
      <c r="H30" s="5"/>
      <c r="I30" s="5"/>
      <c r="J30" s="5"/>
      <c r="K30" s="5"/>
      <c r="L30" s="5"/>
      <c r="M30" s="5"/>
      <c r="N30" s="5"/>
      <c r="O30" s="5"/>
      <c r="P30" s="5"/>
      <c r="Q30" s="5"/>
      <c r="R30" s="5"/>
      <c r="S30" s="5"/>
    </row>
    <row r="31" spans="2:40">
      <c r="B31" s="5"/>
      <c r="C31" s="5"/>
      <c r="D31" s="5"/>
      <c r="E31" s="5"/>
      <c r="F31" s="5"/>
      <c r="G31" s="5"/>
      <c r="H31" s="5"/>
      <c r="I31" s="5"/>
      <c r="J31" s="5"/>
      <c r="K31" s="5"/>
      <c r="L31" s="5"/>
      <c r="M31" s="5"/>
      <c r="N31" s="5"/>
      <c r="O31" s="5"/>
      <c r="P31" s="5"/>
      <c r="Q31" s="5"/>
      <c r="R31" s="5"/>
      <c r="S31" s="5"/>
    </row>
    <row r="32" spans="2:40">
      <c r="B32" s="5"/>
      <c r="C32" s="5"/>
      <c r="D32" s="5"/>
      <c r="E32" s="5"/>
      <c r="F32" s="5"/>
      <c r="G32" s="5"/>
      <c r="H32" s="5"/>
      <c r="I32" s="5"/>
      <c r="J32" s="5"/>
      <c r="K32" s="5"/>
      <c r="L32" s="5"/>
      <c r="M32" s="5"/>
      <c r="N32" s="5"/>
      <c r="O32" s="5"/>
      <c r="P32" s="5"/>
      <c r="Q32" s="5"/>
      <c r="R32" s="5"/>
      <c r="S32" s="5"/>
    </row>
    <row r="33" spans="2:19">
      <c r="B33" s="5"/>
      <c r="C33" s="5"/>
      <c r="D33" s="5"/>
      <c r="E33" s="5"/>
      <c r="F33" s="5"/>
      <c r="G33" s="5"/>
      <c r="H33" s="5"/>
      <c r="I33" s="5"/>
      <c r="J33" s="5"/>
      <c r="K33" s="5"/>
      <c r="L33" s="5"/>
      <c r="M33" s="5"/>
      <c r="N33" s="5"/>
      <c r="O33" s="5"/>
      <c r="P33" s="5"/>
      <c r="Q33" s="5"/>
      <c r="R33" s="5"/>
      <c r="S33" s="5"/>
    </row>
    <row r="34" spans="2:19">
      <c r="B34" s="5"/>
      <c r="C34" s="5"/>
      <c r="D34" s="5"/>
      <c r="E34" s="5"/>
      <c r="F34" s="5"/>
      <c r="G34" s="5"/>
      <c r="H34" s="5"/>
      <c r="I34" s="5"/>
      <c r="J34" s="5"/>
      <c r="K34" s="5"/>
      <c r="L34" s="5"/>
      <c r="M34" s="5"/>
      <c r="N34" s="5"/>
      <c r="O34" s="5"/>
      <c r="P34" s="5"/>
      <c r="Q34" s="5"/>
      <c r="R34" s="5"/>
      <c r="S34" s="5"/>
    </row>
    <row r="35" spans="2:19">
      <c r="B35" s="5"/>
      <c r="C35" s="5"/>
      <c r="D35" s="5"/>
      <c r="E35" s="5"/>
      <c r="F35" s="5"/>
      <c r="G35" s="5"/>
      <c r="H35" s="5"/>
      <c r="I35" s="5"/>
      <c r="J35" s="5"/>
      <c r="K35" s="5"/>
      <c r="L35" s="5"/>
      <c r="M35" s="5"/>
      <c r="N35" s="5"/>
      <c r="O35" s="5"/>
      <c r="P35" s="5"/>
      <c r="Q35" s="5"/>
      <c r="R35" s="5"/>
      <c r="S35" s="5"/>
    </row>
    <row r="36" spans="2:19">
      <c r="B36" s="5"/>
      <c r="C36" s="5"/>
      <c r="D36" s="5"/>
      <c r="E36" s="5"/>
      <c r="F36" s="5"/>
      <c r="G36" s="5"/>
      <c r="H36" s="5"/>
      <c r="I36" s="5"/>
      <c r="J36" s="5"/>
      <c r="K36" s="5"/>
      <c r="L36" s="5"/>
      <c r="M36" s="5"/>
      <c r="N36" s="5"/>
      <c r="O36" s="5"/>
      <c r="P36" s="5"/>
      <c r="Q36" s="5"/>
      <c r="R36" s="5"/>
      <c r="S36" s="5"/>
    </row>
    <row r="37" spans="2:19">
      <c r="B37" s="5"/>
      <c r="C37" s="5"/>
      <c r="D37" s="5"/>
      <c r="E37" s="5"/>
      <c r="F37" s="5"/>
      <c r="G37" s="5"/>
      <c r="H37" s="5"/>
      <c r="I37" s="5"/>
      <c r="J37" s="5"/>
      <c r="K37" s="5"/>
      <c r="L37" s="5"/>
      <c r="M37" s="5"/>
      <c r="N37" s="5"/>
      <c r="O37" s="5"/>
      <c r="P37" s="5"/>
      <c r="Q37" s="5"/>
      <c r="R37" s="5"/>
      <c r="S37" s="5"/>
    </row>
    <row r="38" spans="2:19">
      <c r="B38" s="5"/>
      <c r="C38" s="5"/>
      <c r="D38" s="5"/>
      <c r="E38" s="5"/>
      <c r="F38" s="5"/>
      <c r="G38" s="5"/>
      <c r="H38" s="5"/>
      <c r="I38" s="5"/>
      <c r="J38" s="5"/>
      <c r="K38" s="5"/>
      <c r="L38" s="5"/>
      <c r="M38" s="5"/>
      <c r="N38" s="5"/>
      <c r="O38" s="5"/>
      <c r="P38" s="5"/>
      <c r="Q38" s="5"/>
      <c r="R38" s="5"/>
      <c r="S38" s="5"/>
    </row>
    <row r="39" spans="2:19">
      <c r="B39" s="5"/>
      <c r="C39" s="5"/>
      <c r="D39" s="5"/>
      <c r="E39" s="5"/>
      <c r="F39" s="5"/>
      <c r="G39" s="5"/>
      <c r="H39" s="5"/>
      <c r="I39" s="5"/>
      <c r="J39" s="5"/>
      <c r="K39" s="5"/>
      <c r="L39" s="5"/>
      <c r="M39" s="5"/>
      <c r="N39" s="5"/>
      <c r="O39" s="5"/>
      <c r="P39" s="5"/>
      <c r="Q39" s="5"/>
      <c r="R39" s="5"/>
      <c r="S39" s="5"/>
    </row>
    <row r="40" spans="2:19">
      <c r="B40" s="5"/>
      <c r="C40" s="5"/>
      <c r="D40" s="5"/>
      <c r="E40" s="5"/>
      <c r="F40" s="5"/>
      <c r="G40" s="5"/>
      <c r="H40" s="5"/>
      <c r="I40" s="5"/>
      <c r="J40" s="5"/>
      <c r="K40" s="5"/>
      <c r="L40" s="5"/>
      <c r="M40" s="5"/>
      <c r="N40" s="5"/>
      <c r="O40" s="5"/>
      <c r="P40" s="5"/>
      <c r="Q40" s="5"/>
      <c r="R40" s="5"/>
      <c r="S40" s="5"/>
    </row>
    <row r="41" spans="2:19">
      <c r="B41" s="5"/>
      <c r="C41" s="5"/>
      <c r="D41" s="5"/>
      <c r="E41" s="5"/>
      <c r="F41" s="5"/>
      <c r="G41" s="5"/>
      <c r="H41" s="5"/>
      <c r="I41" s="5"/>
      <c r="J41" s="5"/>
      <c r="K41" s="5"/>
      <c r="L41" s="5"/>
      <c r="M41" s="5"/>
      <c r="N41" s="5"/>
      <c r="O41" s="5"/>
      <c r="P41" s="5"/>
      <c r="Q41" s="5"/>
      <c r="R41" s="5"/>
      <c r="S41" s="5"/>
    </row>
    <row r="42" spans="2:19">
      <c r="B42" s="5"/>
      <c r="C42" s="5"/>
      <c r="D42" s="5"/>
      <c r="E42" s="5"/>
      <c r="F42" s="5"/>
      <c r="G42" s="5"/>
      <c r="H42" s="5"/>
      <c r="I42" s="5"/>
      <c r="J42" s="5"/>
      <c r="K42" s="5"/>
      <c r="L42" s="5"/>
      <c r="M42" s="5"/>
      <c r="N42" s="5"/>
      <c r="O42" s="5"/>
      <c r="P42" s="5"/>
      <c r="Q42" s="5"/>
      <c r="R42" s="5"/>
      <c r="S42" s="5"/>
    </row>
    <row r="43" spans="2:19">
      <c r="B43" s="5"/>
      <c r="C43" s="5"/>
      <c r="D43" s="5"/>
      <c r="E43" s="5"/>
      <c r="F43" s="5"/>
      <c r="G43" s="5"/>
      <c r="H43" s="5"/>
      <c r="I43" s="5"/>
      <c r="J43" s="5"/>
      <c r="K43" s="5"/>
      <c r="L43" s="5"/>
      <c r="M43" s="5"/>
      <c r="N43" s="5"/>
      <c r="O43" s="5"/>
      <c r="P43" s="5"/>
      <c r="Q43" s="5"/>
      <c r="R43" s="5"/>
      <c r="S43" s="5"/>
    </row>
    <row r="44" spans="2:19">
      <c r="B44" s="5"/>
      <c r="C44" s="5"/>
      <c r="D44" s="5"/>
      <c r="E44" s="5"/>
      <c r="F44" s="5"/>
      <c r="G44" s="5"/>
      <c r="H44" s="5"/>
      <c r="I44" s="5"/>
      <c r="J44" s="5"/>
      <c r="K44" s="5"/>
      <c r="L44" s="5"/>
      <c r="M44" s="5"/>
      <c r="N44" s="5"/>
      <c r="O44" s="5"/>
      <c r="P44" s="5"/>
      <c r="Q44" s="5"/>
      <c r="R44" s="5"/>
      <c r="S44" s="5"/>
    </row>
    <row r="45" spans="2:19">
      <c r="B45" s="5"/>
      <c r="C45" s="5"/>
      <c r="D45" s="5"/>
      <c r="E45" s="5"/>
      <c r="F45" s="5"/>
      <c r="G45" s="5"/>
      <c r="H45" s="5"/>
      <c r="I45" s="5"/>
      <c r="J45" s="5"/>
      <c r="K45" s="5"/>
      <c r="L45" s="5"/>
      <c r="M45" s="5"/>
      <c r="N45" s="5"/>
      <c r="O45" s="5"/>
      <c r="P45" s="5"/>
      <c r="Q45" s="5"/>
      <c r="R45" s="5"/>
      <c r="S45" s="5"/>
    </row>
    <row r="46" spans="2:19">
      <c r="B46" s="5"/>
      <c r="C46" s="5"/>
      <c r="D46" s="5"/>
      <c r="E46" s="5"/>
      <c r="F46" s="5"/>
      <c r="G46" s="5"/>
      <c r="H46" s="5"/>
      <c r="I46" s="5"/>
      <c r="J46" s="5"/>
      <c r="K46" s="5"/>
      <c r="L46" s="5"/>
      <c r="M46" s="5"/>
      <c r="N46" s="5"/>
      <c r="O46" s="5"/>
      <c r="P46" s="5"/>
      <c r="Q46" s="5"/>
      <c r="R46" s="5"/>
      <c r="S46" s="5"/>
    </row>
  </sheetData>
  <mergeCells count="5">
    <mergeCell ref="F8:G8"/>
    <mergeCell ref="F9:G9"/>
    <mergeCell ref="F7:G7"/>
    <mergeCell ref="D7:E7"/>
    <mergeCell ref="D8:E9"/>
  </mergeCells>
  <conditionalFormatting pivot="1" sqref="G14:G25">
    <cfRule type="iconSet" priority="1">
      <iconSet>
        <cfvo type="percent" val="0"/>
        <cfvo type="num" val="$I$8"/>
        <cfvo type="num" val="$I$9"/>
      </iconSet>
    </cfRule>
  </conditionalFormatting>
  <pageMargins left="0.7" right="0.7" top="0.75" bottom="0.75" header="0.3" footer="0.3"/>
  <pageSetup paperSize="9" orientation="portrait" verticalDpi="300" r:id="rId2"/>
  <drawing r:id="rId3"/>
</worksheet>
</file>

<file path=xl/worksheets/sheet9.xml><?xml version="1.0" encoding="utf-8"?>
<worksheet xmlns="http://schemas.openxmlformats.org/spreadsheetml/2006/main" xmlns:r="http://schemas.openxmlformats.org/officeDocument/2006/relationships">
  <dimension ref="C1:L27"/>
  <sheetViews>
    <sheetView zoomScale="80" zoomScaleNormal="80" workbookViewId="0">
      <selection activeCell="C7" sqref="C7"/>
    </sheetView>
  </sheetViews>
  <sheetFormatPr baseColWidth="10" defaultRowHeight="16.5"/>
  <cols>
    <col min="1" max="3" width="11" style="2"/>
    <col min="4" max="4" width="27.5" style="2" customWidth="1"/>
    <col min="5" max="5" width="19.25" style="2" customWidth="1"/>
    <col min="6" max="6" width="13.375" style="2" customWidth="1"/>
    <col min="7" max="16384" width="11" style="2"/>
  </cols>
  <sheetData>
    <row r="1" spans="3:12">
      <c r="C1" s="20"/>
      <c r="D1" s="20"/>
      <c r="E1" s="20"/>
      <c r="F1" s="20"/>
      <c r="G1" s="20"/>
      <c r="H1" s="20"/>
      <c r="I1" s="20"/>
      <c r="J1" s="20"/>
      <c r="K1" s="20"/>
      <c r="L1" s="20"/>
    </row>
    <row r="2" spans="3:12">
      <c r="C2" s="20"/>
      <c r="D2" s="20"/>
      <c r="E2" s="20"/>
      <c r="F2" s="20"/>
      <c r="G2" s="20"/>
      <c r="H2" s="20"/>
      <c r="I2" s="20"/>
      <c r="J2" s="20"/>
      <c r="K2" s="20"/>
      <c r="L2" s="20"/>
    </row>
    <row r="3" spans="3:12">
      <c r="C3" s="20"/>
      <c r="D3" s="20"/>
      <c r="E3" s="20"/>
      <c r="F3" s="20"/>
      <c r="G3" s="20"/>
      <c r="H3" s="20"/>
      <c r="I3" s="20"/>
      <c r="J3" s="20"/>
      <c r="K3" s="20"/>
      <c r="L3" s="20"/>
    </row>
    <row r="4" spans="3:12">
      <c r="C4" s="20"/>
      <c r="D4" s="20"/>
      <c r="E4" s="20"/>
      <c r="F4" s="20"/>
      <c r="G4" s="20"/>
      <c r="H4" s="20"/>
      <c r="I4" s="20"/>
      <c r="J4" s="20"/>
      <c r="K4" s="20"/>
      <c r="L4" s="20"/>
    </row>
    <row r="5" spans="3:12" ht="18">
      <c r="C5" s="20"/>
      <c r="D5" s="20"/>
      <c r="E5" s="42" t="s">
        <v>5</v>
      </c>
      <c r="F5" s="141" t="s">
        <v>6</v>
      </c>
      <c r="G5" s="142"/>
      <c r="H5" s="20"/>
      <c r="I5" s="20"/>
      <c r="J5" s="20"/>
      <c r="K5" s="20"/>
      <c r="L5" s="20"/>
    </row>
    <row r="6" spans="3:12" ht="16.5" customHeight="1">
      <c r="C6" s="20"/>
      <c r="D6" s="20"/>
      <c r="E6" s="161" t="s">
        <v>73</v>
      </c>
      <c r="F6" s="162" t="s">
        <v>74</v>
      </c>
      <c r="G6" s="163"/>
      <c r="H6" s="20"/>
      <c r="I6" s="20"/>
      <c r="J6" s="20"/>
      <c r="K6" s="20"/>
      <c r="L6" s="20"/>
    </row>
    <row r="7" spans="3:12" ht="16.5" customHeight="1">
      <c r="C7" s="20"/>
      <c r="D7" s="20"/>
      <c r="E7" s="161"/>
      <c r="F7" s="164" t="s">
        <v>75</v>
      </c>
      <c r="G7" s="165"/>
      <c r="H7" s="20"/>
      <c r="I7" s="20"/>
      <c r="J7" s="20"/>
      <c r="K7" s="20"/>
      <c r="L7" s="20"/>
    </row>
    <row r="8" spans="3:12">
      <c r="C8" s="20"/>
      <c r="D8" s="20"/>
      <c r="E8" s="20"/>
      <c r="F8" s="20"/>
      <c r="G8" s="20"/>
      <c r="H8" s="20"/>
      <c r="I8" s="20"/>
      <c r="J8" s="20"/>
      <c r="K8" s="20"/>
      <c r="L8" s="20"/>
    </row>
    <row r="9" spans="3:12" ht="17.25" thickBot="1">
      <c r="C9" s="20"/>
      <c r="D9" s="20"/>
      <c r="E9" s="20"/>
      <c r="F9" s="20"/>
      <c r="G9" s="20"/>
      <c r="H9" s="20"/>
      <c r="I9" s="20"/>
      <c r="J9" s="20"/>
      <c r="K9" s="20"/>
      <c r="L9" s="20"/>
    </row>
    <row r="10" spans="3:12" ht="17.25" thickBot="1">
      <c r="C10" s="20"/>
      <c r="D10" s="97"/>
      <c r="E10" s="99" t="s">
        <v>2</v>
      </c>
      <c r="F10" s="100"/>
      <c r="G10" s="20"/>
      <c r="H10" s="20"/>
      <c r="I10" s="20"/>
      <c r="J10" s="20"/>
      <c r="K10" s="20"/>
      <c r="L10" s="20"/>
    </row>
    <row r="11" spans="3:12" ht="18.75" thickBot="1">
      <c r="C11" s="20"/>
      <c r="D11" s="98" t="s">
        <v>31</v>
      </c>
      <c r="E11" s="102" t="s">
        <v>28</v>
      </c>
      <c r="F11" s="102" t="s">
        <v>29</v>
      </c>
      <c r="G11" s="20"/>
      <c r="H11" s="20"/>
      <c r="I11" s="20"/>
      <c r="J11" s="20"/>
      <c r="K11" s="20"/>
      <c r="L11" s="20"/>
    </row>
    <row r="12" spans="3:12" ht="18.75" thickBot="1">
      <c r="C12" s="20"/>
      <c r="D12" s="111" t="s">
        <v>19</v>
      </c>
      <c r="E12" s="109">
        <v>112</v>
      </c>
      <c r="F12" s="110">
        <v>58.333333333333329</v>
      </c>
      <c r="G12" s="20"/>
      <c r="H12" s="20"/>
      <c r="I12" s="20"/>
      <c r="J12" s="20"/>
      <c r="K12" s="20"/>
      <c r="L12" s="20"/>
    </row>
    <row r="13" spans="3:12" ht="17.25" thickBot="1">
      <c r="C13" s="20"/>
      <c r="D13" s="101" t="s">
        <v>20</v>
      </c>
      <c r="E13" s="95">
        <v>10</v>
      </c>
      <c r="F13" s="96">
        <v>5.2083333333333339</v>
      </c>
      <c r="G13" s="20"/>
      <c r="H13" s="20"/>
      <c r="I13" s="20"/>
      <c r="J13" s="20"/>
      <c r="K13" s="20"/>
      <c r="L13" s="20"/>
    </row>
    <row r="14" spans="3:12" ht="17.25" thickBot="1">
      <c r="C14" s="20"/>
      <c r="D14" s="69" t="s">
        <v>21</v>
      </c>
      <c r="E14" s="70">
        <v>2</v>
      </c>
      <c r="F14" s="71">
        <v>1.0416666666666665</v>
      </c>
      <c r="G14" s="20"/>
      <c r="H14" s="20"/>
      <c r="I14" s="20"/>
      <c r="J14" s="20"/>
      <c r="K14" s="20"/>
      <c r="L14" s="20"/>
    </row>
    <row r="15" spans="3:12" ht="17.25" thickBot="1">
      <c r="C15" s="20"/>
      <c r="D15" s="69" t="s">
        <v>22</v>
      </c>
      <c r="E15" s="70">
        <v>4</v>
      </c>
      <c r="F15" s="71">
        <v>2.083333333333333</v>
      </c>
      <c r="G15" s="20"/>
      <c r="H15" s="20"/>
      <c r="I15" s="20"/>
      <c r="J15" s="20"/>
      <c r="K15" s="20"/>
      <c r="L15" s="20"/>
    </row>
    <row r="16" spans="3:12" ht="17.25" thickBot="1">
      <c r="C16" s="20"/>
      <c r="D16" s="69" t="s">
        <v>23</v>
      </c>
      <c r="E16" s="70">
        <v>4</v>
      </c>
      <c r="F16" s="71">
        <v>2.083333333333333</v>
      </c>
      <c r="G16" s="20"/>
      <c r="H16" s="20"/>
      <c r="I16" s="20"/>
      <c r="J16" s="20"/>
      <c r="K16" s="20"/>
      <c r="L16" s="20"/>
    </row>
    <row r="17" spans="3:12" ht="17.25" thickBot="1">
      <c r="C17" s="20"/>
      <c r="D17" s="69" t="s">
        <v>24</v>
      </c>
      <c r="E17" s="70">
        <v>18</v>
      </c>
      <c r="F17" s="71">
        <v>9.375</v>
      </c>
      <c r="G17" s="20"/>
      <c r="H17" s="20"/>
      <c r="I17" s="20"/>
      <c r="J17" s="20"/>
      <c r="K17" s="20"/>
      <c r="L17" s="20"/>
    </row>
    <row r="18" spans="3:12" ht="17.25" thickBot="1">
      <c r="C18" s="20"/>
      <c r="D18" s="108" t="s">
        <v>25</v>
      </c>
      <c r="E18" s="103">
        <v>4</v>
      </c>
      <c r="F18" s="104">
        <v>2.083333333333333</v>
      </c>
      <c r="G18" s="20"/>
      <c r="H18" s="20"/>
      <c r="I18" s="20"/>
      <c r="J18" s="20"/>
      <c r="K18" s="20"/>
      <c r="L18" s="20"/>
    </row>
    <row r="19" spans="3:12" ht="17.25" thickBot="1">
      <c r="C19" s="20"/>
      <c r="D19" s="69" t="s">
        <v>26</v>
      </c>
      <c r="E19" s="70">
        <v>67</v>
      </c>
      <c r="F19" s="71">
        <v>34.895833333333329</v>
      </c>
      <c r="G19" s="20"/>
      <c r="H19" s="20"/>
      <c r="I19" s="20"/>
      <c r="J19" s="20"/>
      <c r="K19" s="20"/>
      <c r="L19" s="20"/>
    </row>
    <row r="20" spans="3:12" ht="17.25" thickBot="1">
      <c r="C20" s="20"/>
      <c r="D20" s="69" t="s">
        <v>27</v>
      </c>
      <c r="E20" s="70">
        <v>3</v>
      </c>
      <c r="F20" s="71">
        <v>1.5625</v>
      </c>
      <c r="G20" s="20"/>
      <c r="H20" s="20"/>
      <c r="I20" s="20"/>
      <c r="J20" s="20"/>
      <c r="K20" s="20"/>
      <c r="L20" s="20"/>
    </row>
    <row r="21" spans="3:12" ht="17.25" thickBot="1">
      <c r="C21" s="20"/>
      <c r="D21" s="107" t="s">
        <v>30</v>
      </c>
      <c r="E21" s="105">
        <v>112</v>
      </c>
      <c r="F21" s="106">
        <v>58.333333333333329</v>
      </c>
      <c r="G21" s="20"/>
      <c r="H21" s="20"/>
      <c r="I21" s="20"/>
      <c r="J21" s="20"/>
      <c r="K21" s="20"/>
      <c r="L21" s="20"/>
    </row>
    <row r="22" spans="3:12">
      <c r="C22" s="20"/>
      <c r="D22" s="20"/>
      <c r="E22" s="20"/>
      <c r="F22" s="20"/>
      <c r="G22" s="20"/>
      <c r="H22" s="20"/>
      <c r="I22" s="20"/>
      <c r="J22" s="20"/>
      <c r="K22" s="20"/>
      <c r="L22" s="20"/>
    </row>
    <row r="23" spans="3:12">
      <c r="C23" s="20"/>
      <c r="D23" s="20"/>
      <c r="E23" s="20"/>
      <c r="F23" s="20"/>
      <c r="G23" s="20"/>
      <c r="H23" s="20"/>
      <c r="I23" s="20"/>
      <c r="J23" s="20"/>
      <c r="K23" s="20"/>
      <c r="L23" s="20"/>
    </row>
    <row r="24" spans="3:12">
      <c r="C24" s="20"/>
      <c r="D24" s="20"/>
      <c r="E24" s="20"/>
      <c r="F24" s="20"/>
      <c r="G24" s="20"/>
      <c r="H24" s="20"/>
      <c r="I24" s="20"/>
      <c r="J24" s="20"/>
      <c r="K24" s="20"/>
      <c r="L24" s="20"/>
    </row>
    <row r="25" spans="3:12">
      <c r="C25" s="20"/>
      <c r="D25" s="20"/>
      <c r="E25" s="20"/>
      <c r="F25" s="20"/>
      <c r="G25" s="20"/>
      <c r="H25" s="20"/>
      <c r="I25" s="20"/>
      <c r="J25" s="20"/>
      <c r="K25" s="20"/>
      <c r="L25" s="20"/>
    </row>
    <row r="26" spans="3:12">
      <c r="C26" s="20"/>
      <c r="D26" s="20"/>
      <c r="E26" s="20"/>
      <c r="F26" s="20"/>
      <c r="G26" s="20"/>
      <c r="H26" s="20"/>
      <c r="I26" s="20"/>
      <c r="J26" s="20"/>
      <c r="K26" s="20"/>
      <c r="L26" s="20"/>
    </row>
    <row r="27" spans="3:12">
      <c r="C27" s="20"/>
      <c r="D27" s="20"/>
      <c r="E27" s="20"/>
      <c r="F27" s="20"/>
      <c r="G27" s="20"/>
      <c r="H27" s="20"/>
      <c r="I27" s="20"/>
      <c r="J27" s="20"/>
      <c r="K27" s="20"/>
      <c r="L27" s="20"/>
    </row>
  </sheetData>
  <mergeCells count="4">
    <mergeCell ref="E6:E7"/>
    <mergeCell ref="F5:G5"/>
    <mergeCell ref="F6:G6"/>
    <mergeCell ref="F7:G7"/>
  </mergeCells>
  <pageMargins left="0.7" right="0.7" top="0.75" bottom="0.75" header="0.3" footer="0.3"/>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Menu</vt:lpstr>
      <vt:lpstr>Historia</vt:lpstr>
      <vt:lpstr>Misión y Visión</vt:lpstr>
      <vt:lpstr>Organigrama</vt:lpstr>
      <vt:lpstr>FP</vt:lpstr>
      <vt:lpstr>Indicadores</vt:lpstr>
      <vt:lpstr>KPI 1</vt:lpstr>
      <vt:lpstr>KPI 2</vt:lpstr>
      <vt:lpstr>KPI 3</vt:lpstr>
      <vt:lpstr>KPI 4</vt:lpstr>
    </vt:vector>
  </TitlesOfParts>
  <Company>Maria Belen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Maria Belen</dc:creator>
  <cp:lastModifiedBy>Lalyta</cp:lastModifiedBy>
  <dcterms:created xsi:type="dcterms:W3CDTF">2010-04-26T05:41:35Z</dcterms:created>
  <dcterms:modified xsi:type="dcterms:W3CDTF">2010-09-08T02:57:32Z</dcterms:modified>
</cp:coreProperties>
</file>