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866" activeTab="2"/>
  </bookViews>
  <sheets>
    <sheet name="Plan de Implantacion" sheetId="1" r:id="rId1"/>
    <sheet name="GRAFICOS" sheetId="2" r:id="rId2"/>
    <sheet name="Control Documental" sheetId="3" r:id="rId3"/>
    <sheet name="Avance Documental Normativo" sheetId="4" state="hidden" r:id="rId4"/>
    <sheet name="Control Funciones y Competencia" sheetId="5" r:id="rId5"/>
    <sheet name="Control de mediciones" sheetId="6" state="hidden" r:id="rId6"/>
    <sheet name="Resumen de Datos" sheetId="7" state="hidden" r:id="rId7"/>
  </sheets>
  <externalReferences>
    <externalReference r:id="rId10"/>
    <externalReference r:id="rId11"/>
  </externalReferences>
  <definedNames>
    <definedName name="_xlnm.Print_Area" localSheetId="5">'Control de mediciones'!$A$1:$AG$24</definedName>
    <definedName name="_xlnm.Print_Area" localSheetId="4">'Control Funciones y Competencia'!$A$1:$N$92</definedName>
    <definedName name="CRITERIA" localSheetId="4">'Control Funciones y Competencia'!$M$11:$N$92</definedName>
    <definedName name="Excel_BuiltIn__FilterDatabase1">'Avance Documental Normativo'!$B$8:$G$60</definedName>
    <definedName name="Excel_BuiltIn__FilterDatabase_1">'Control de mediciones'!$A$8:$AF$20</definedName>
  </definedNames>
  <calcPr fullCalcOnLoad="1"/>
</workbook>
</file>

<file path=xl/comments5.xml><?xml version="1.0" encoding="utf-8"?>
<comments xmlns="http://schemas.openxmlformats.org/spreadsheetml/2006/main">
  <authors>
    <author/>
  </authors>
  <commentList>
    <comment ref="B12" authorId="0">
      <text>
        <r>
          <rPr>
            <b/>
            <sz val="8"/>
            <color indexed="8"/>
            <rFont val="Tahoma"/>
            <family val="2"/>
          </rPr>
          <t xml:space="preserve"> :
</t>
        </r>
        <r>
          <rPr>
            <sz val="8"/>
            <color indexed="8"/>
            <rFont val="Tahoma"/>
            <family val="2"/>
          </rPr>
          <t>ES UN NUEVO CARGO</t>
        </r>
      </text>
    </comment>
    <comment ref="A36" authorId="0">
      <text>
        <r>
          <rPr>
            <b/>
            <sz val="8"/>
            <color indexed="8"/>
            <rFont val="Tahoma"/>
            <family val="2"/>
          </rPr>
          <t xml:space="preserve"> :
</t>
        </r>
        <r>
          <rPr>
            <sz val="8"/>
            <color indexed="8"/>
            <rFont val="Tahoma"/>
            <family val="2"/>
          </rPr>
          <t>LAS FUNCIONES DEL MEDICO CLINICO DOCENTE DEBEN ESTAR EN CONSULTA EXTERNA</t>
        </r>
      </text>
    </comment>
    <comment ref="A37" authorId="0">
      <text>
        <r>
          <rPr>
            <b/>
            <sz val="8"/>
            <color indexed="8"/>
            <rFont val="Tahoma"/>
            <family val="2"/>
          </rPr>
          <t xml:space="preserve"> S</t>
        </r>
        <r>
          <rPr>
            <sz val="8"/>
            <color indexed="8"/>
            <rFont val="Tahoma"/>
            <family val="2"/>
          </rPr>
          <t>e coordinò con este departamento en la que intervinieron la dra. Elizabeth sanxchez, roque rodriguez, laura sandoval, esther niemes, mariuxi mejia y yezid valarezo para que se resuelvan los siguientes retrazos:
1 el dr. Roque revise y acepte las funciones como medico clinico que fueron realizadas por el dr. Mariano Morales.
2.- la dra. elizabeth. y laura sandoval se comprometieron reunirse con el dr. Avila para coordinar un el dia que se dedique a revisar las funciones del personal de C.E.,  para lo cual se coordinarà con Recursos Humanos para que no se le entregue turnos un determinado dìa.
3.- Hablar con el Dr. Carlos Arreaga sobnre los compañeros drs. que hasta el momento no han entregado ninguna tarea como lo son: drs: Balsecao, Samaniego, Mazio.
Ademàs por parte del dr. Jyrado, los facilitadores ya han conversado con el, pero no los apoya con el revisado, por lo cual se solicita que se les de menos pacientes para atender y asi puedan revisar las funciones de los compañeros que laboran en consulta externa.</t>
        </r>
      </text>
    </comment>
    <comment ref="B53" authorId="0">
      <text>
        <r>
          <rPr>
            <b/>
            <sz val="8"/>
            <color indexed="8"/>
            <rFont val="Tahoma"/>
            <family val="2"/>
          </rPr>
          <t xml:space="preserve"> :
</t>
        </r>
        <r>
          <rPr>
            <sz val="8"/>
            <color indexed="8"/>
            <rFont val="Tahoma"/>
            <family val="2"/>
          </rPr>
          <t>NO HA FIRMADO NI REVISADO LA JEFE ENFERMERAS YUDI</t>
        </r>
      </text>
    </comment>
    <comment ref="A54" authorId="0">
      <text>
        <r>
          <rPr>
            <b/>
            <sz val="8"/>
            <color indexed="8"/>
            <rFont val="Tahoma"/>
            <family val="2"/>
          </rPr>
          <t xml:space="preserve"> :
</t>
        </r>
        <r>
          <rPr>
            <sz val="8"/>
            <color indexed="8"/>
            <rFont val="Tahoma"/>
            <family val="2"/>
          </rPr>
          <t>en este departamento esta una espe4cificacion de jefe de enfermeras, mas deberia estar como enfermera el caso de yudi herrera&lt; ademas aclarar el tema de jefatura cuado una enfermera psa a un departramento a laborar. Ademas hay un nuevo cargo de cirujano oncologo dr. cesar parra que no esta en esta en este cuadro `pero si esta declarado enm la plantilla de funcionmes</t>
        </r>
      </text>
    </comment>
    <comment ref="B54" authorId="0">
      <text>
        <r>
          <rPr>
            <b/>
            <sz val="8"/>
            <color indexed="8"/>
            <rFont val="Tahoma"/>
            <family val="2"/>
          </rPr>
          <t xml:space="preserve"> :
</t>
        </r>
        <r>
          <rPr>
            <sz val="8"/>
            <color indexed="8"/>
            <rFont val="Tahoma"/>
            <family val="2"/>
          </rPr>
          <t>por que esta revisado por alvaro correa si el jefe de este departamento es antonio jurado creo</t>
        </r>
      </text>
    </comment>
    <comment ref="B56" authorId="0">
      <text>
        <r>
          <rPr>
            <b/>
            <sz val="8"/>
            <color indexed="8"/>
            <rFont val="Tahoma"/>
            <family val="2"/>
          </rPr>
          <t xml:space="preserve"> :
</t>
        </r>
        <r>
          <rPr>
            <sz val="8"/>
            <color indexed="8"/>
            <rFont val="Tahoma"/>
            <family val="2"/>
          </rPr>
          <t>aquí no estan los nombres de los medicos, asolo las firmas</t>
        </r>
      </text>
    </comment>
  </commentList>
</comments>
</file>

<file path=xl/sharedStrings.xml><?xml version="1.0" encoding="utf-8"?>
<sst xmlns="http://schemas.openxmlformats.org/spreadsheetml/2006/main" count="516" uniqueCount="379">
  <si>
    <t>PLAN DE IMPLANTACION DEL SISTEMA DE CALIDAD ISO 9001</t>
  </si>
  <si>
    <t>FOR GC 22 VER 05 01 11</t>
  </si>
  <si>
    <t xml:space="preserve"> </t>
  </si>
  <si>
    <t>PORCENTAJE DE IMPLANTACIÓN DEL PLAN:</t>
  </si>
  <si>
    <t>Etapas:</t>
  </si>
  <si>
    <t>Total de cumplimiento de la etapa I:</t>
  </si>
  <si>
    <t>FECHAS PROPUESTAS</t>
  </si>
  <si>
    <t>ESTADO</t>
  </si>
  <si>
    <t>Clausula
 Norma</t>
  </si>
  <si>
    <t>INICIO</t>
  </si>
  <si>
    <t>FIN</t>
  </si>
  <si>
    <t>N/A</t>
  </si>
  <si>
    <t xml:space="preserve">1.2 PLANIFICACION </t>
  </si>
  <si>
    <t>Definición del alcance del Sistema de Gestión de Calidad</t>
  </si>
  <si>
    <t>Designar Directores y Facilitadores del Comité de Calidad</t>
  </si>
  <si>
    <t>Planificación de  lanzamiento del SGC con participación de Gerente General</t>
  </si>
  <si>
    <t>Presentación del Comité de Gestión y entrega de nombramientos</t>
  </si>
  <si>
    <t xml:space="preserve">II. IMPLEMENTACION DEL SISTEMA DE GESTION </t>
  </si>
  <si>
    <t>Total de cumplimiento de la etapa II:</t>
  </si>
  <si>
    <t>4. SISTEMA DE GESTION DE CALIDAD</t>
  </si>
  <si>
    <t>REQUERIMIENTOS GENERALES</t>
  </si>
  <si>
    <t>Elaboracion del Macroproceso de la Empresa</t>
  </si>
  <si>
    <t>Identificacion de los procesos externos en el Macroproceso</t>
  </si>
  <si>
    <t>Aprobacion del Macroproceso por la Gerencia</t>
  </si>
  <si>
    <t>REQUISITOS DE LA DOCUMENTACION</t>
  </si>
  <si>
    <t xml:space="preserve">Elaborar el manual de calidad </t>
  </si>
  <si>
    <t>Revisión y aprobación Proced. General  "Control Documentos"</t>
  </si>
  <si>
    <t>GC</t>
  </si>
  <si>
    <t>Revisión y aprobación Proced.General  "Control de Registros"</t>
  </si>
  <si>
    <t xml:space="preserve">Elaboracion e Implantacion de la documentacion :Promedio Control de Avance Doc. </t>
  </si>
  <si>
    <t>5. RESPONSABILIDAD DE LA DIRECCION</t>
  </si>
  <si>
    <t>RESPONSABILIDAD DE LA DIRECCION</t>
  </si>
  <si>
    <t>5</t>
  </si>
  <si>
    <t>Compromiso de la dirección</t>
  </si>
  <si>
    <t>Enfoque al cliente</t>
  </si>
  <si>
    <t>Definición de la Política de Gestión de Calidad</t>
  </si>
  <si>
    <t xml:space="preserve">Difusión  de Política de Calidad </t>
  </si>
  <si>
    <t>Definición de Objetivos  Corporativos</t>
  </si>
  <si>
    <t>Definicion de responsabilidades y autoridades del personal</t>
  </si>
  <si>
    <t>Designar representante de la direccion</t>
  </si>
  <si>
    <t>Determinacion de la periocidad de la revision por la direccion</t>
  </si>
  <si>
    <t>Elaboracion de la revision por la direccion</t>
  </si>
  <si>
    <t>6. GESTION DE LOS RECURSOS</t>
  </si>
  <si>
    <t>GESTION DE LOS RECURSOS</t>
  </si>
  <si>
    <t>ADM</t>
  </si>
  <si>
    <t>MAN</t>
  </si>
  <si>
    <t>SIS</t>
  </si>
  <si>
    <t>RH</t>
  </si>
  <si>
    <t>7 REALIZACION DEL PRODUCTO</t>
  </si>
  <si>
    <t>REALIZACION DEL PRODUCTO</t>
  </si>
  <si>
    <t>PRO</t>
  </si>
  <si>
    <t>ADQ</t>
  </si>
  <si>
    <t>BOD</t>
  </si>
  <si>
    <t>8. MEDICIÓN, ANÁLISIS Y MEJORA</t>
  </si>
  <si>
    <t>MEDICION ANALISIS Y MEJORA</t>
  </si>
  <si>
    <t>Revisión y aprobacion de Procedimiento de Control de Producto no conforme</t>
  </si>
  <si>
    <t>Revision y aprobacion de procedimiento de Acciones Correctivas</t>
  </si>
  <si>
    <t>Revisión y aprobación de procedimiento de Acciones preventivas</t>
  </si>
  <si>
    <t>Implementación de Programa de ideas y comunicaciones</t>
  </si>
  <si>
    <t>Implementación de Proyectos de Mejora</t>
  </si>
  <si>
    <t>Capacitacion: "Auditores Internos ISO 9001"</t>
  </si>
  <si>
    <t>Revisión y aprobación de Procedimiento de Auditorias Internas</t>
  </si>
  <si>
    <t>Elaboración de Programa Anual de Auditorias Internas</t>
  </si>
  <si>
    <t>Planificación de Auditorias Internas</t>
  </si>
  <si>
    <t>Elaboración de Infome de No conformidades</t>
  </si>
  <si>
    <t>Cierre de No conformidades</t>
  </si>
  <si>
    <t>III.ACOMPAÑAMIENTO EN CERTIFICACIÓN</t>
  </si>
  <si>
    <t>Total de cumplimiento de la etapa III:</t>
  </si>
  <si>
    <t>ACOMPANAMIENTO EN CERTIFICACION</t>
  </si>
  <si>
    <t>Contratación Certificadora Internacional</t>
  </si>
  <si>
    <t>Escoger organismo acreditador de ISO en exterior</t>
  </si>
  <si>
    <t>Coordinación con la Certificadora para  el Plan de Auditoría Certificacion</t>
  </si>
  <si>
    <t>Auditoría de Certificación</t>
  </si>
  <si>
    <t>Cierre de No Conformidades de Aud. Certif.</t>
  </si>
  <si>
    <t>Coordinar aceptación de cierre de No Conformidades por certificadora</t>
  </si>
  <si>
    <t>VE</t>
  </si>
  <si>
    <t>OPE</t>
  </si>
  <si>
    <t>Operaciones</t>
  </si>
  <si>
    <t>Recursos Humanos</t>
  </si>
  <si>
    <t>Control de Avance Documental</t>
  </si>
  <si>
    <t>EMPRESA:</t>
  </si>
  <si>
    <t>NUCLEO DE SOLCA MACHALA</t>
  </si>
  <si>
    <t>FECHA DE ACTUALIZACION:</t>
  </si>
  <si>
    <t xml:space="preserve">TAREAS                                                                                                                            </t>
  </si>
  <si>
    <t>Definir códigos departamentales</t>
  </si>
  <si>
    <t>Elaborar la lista Maestra de Formatos</t>
  </si>
  <si>
    <t xml:space="preserve">Aprobar Lista Maestra Formatos </t>
  </si>
  <si>
    <t>Señalización de lugar de almacenamiento reg. impreso</t>
  </si>
  <si>
    <t>Definicion de lugar almacenamiento reg. electronico</t>
  </si>
  <si>
    <t>Definir tiempo maximo de archivo</t>
  </si>
  <si>
    <t xml:space="preserve">Elaborar Hoja de Control de Registros </t>
  </si>
  <si>
    <t>Aprobar Hojas de Control de Registros</t>
  </si>
  <si>
    <t>Elaboración de  Instructivo clave</t>
  </si>
  <si>
    <t xml:space="preserve">Elaboración de  Especificacion clave </t>
  </si>
  <si>
    <t>Elaboración de  Procedimiento clave</t>
  </si>
  <si>
    <t>Recopilacion  de  Documento Externos</t>
  </si>
  <si>
    <t>Inscripcion de Instructivos en L.M.D</t>
  </si>
  <si>
    <t>Inscripcion de Especificaciones en L.M.D.</t>
  </si>
  <si>
    <t>Inscripcion de Procedimientos en L.M.D.</t>
  </si>
  <si>
    <t>Inscripcion de Documentos Externos en L.M.D</t>
  </si>
  <si>
    <t>Aprobacion   documental en Listas  Maestras Documentos</t>
  </si>
  <si>
    <t>CODIGO</t>
  </si>
  <si>
    <t>AREAS</t>
  </si>
  <si>
    <t>FORMATOS</t>
  </si>
  <si>
    <t>REGISTROS</t>
  </si>
  <si>
    <t>DOCUMENTACION CLAVE</t>
  </si>
  <si>
    <t>LISTA  MAESTRA DE DOCUMENTOS</t>
  </si>
  <si>
    <t>APROBAR L.M.</t>
  </si>
  <si>
    <t>Promedio</t>
  </si>
  <si>
    <t>Ranking</t>
  </si>
  <si>
    <t>Estado</t>
  </si>
  <si>
    <t>PROMEDIO GENERAL</t>
  </si>
  <si>
    <t>RECURSOS HUMANOS</t>
  </si>
  <si>
    <t>CONTABILIDAD</t>
  </si>
  <si>
    <t>TESORERIA</t>
  </si>
  <si>
    <t>CAJAS</t>
  </si>
  <si>
    <t>SISTEMAS</t>
  </si>
  <si>
    <t>AUDITORIA INTERNA</t>
  </si>
  <si>
    <t>FARMACIA</t>
  </si>
  <si>
    <t>GESTION DE CALIDAD</t>
  </si>
  <si>
    <t>CONSULTA EXTERNA</t>
  </si>
  <si>
    <t>LABORATORIO CLINICO</t>
  </si>
  <si>
    <t>ENFERMERIA</t>
  </si>
  <si>
    <t>TRABAJO SOCIAL</t>
  </si>
  <si>
    <t>REGISTRO DEL CANCER</t>
  </si>
  <si>
    <t>CONTROL DE AVANCE DE DOCUMENTACIÓN NORMATIVA</t>
  </si>
  <si>
    <t>FECHA DE ACTUALIZACIÓN</t>
  </si>
  <si>
    <t>CLAUSULA</t>
  </si>
  <si>
    <t>DEPARTAMENTO</t>
  </si>
  <si>
    <t>REQUERIMIENTO NORMATIVO</t>
  </si>
  <si>
    <t xml:space="preserve">PROMEDIO DE AVANCE POR TAREAS </t>
  </si>
  <si>
    <t>PROMEDIO AVANCE DEPARTAMENTAL</t>
  </si>
  <si>
    <t>Definir organigrama corporativo</t>
  </si>
  <si>
    <t>Descripción de funciones incluyendo responsabilidad y autoridad</t>
  </si>
  <si>
    <t>Calificación o competencia de personal</t>
  </si>
  <si>
    <t>Plan de capacitación y entrenamiento</t>
  </si>
  <si>
    <t>Evaluación del clima organizacional</t>
  </si>
  <si>
    <t>Análisis de datos de clima laboral</t>
  </si>
  <si>
    <t>Implementación del plan de inducción</t>
  </si>
  <si>
    <t>Elaboración del reglamento interno</t>
  </si>
  <si>
    <t>Elaboración del reglamento de seguridad idustrial</t>
  </si>
  <si>
    <t>Implantar reglamento de seguridad industrial</t>
  </si>
  <si>
    <t>MANTENIMIENTO</t>
  </si>
  <si>
    <t>Programa de mantenimiento a la infraestructura</t>
  </si>
  <si>
    <t>Programa de mantenimiento de maquinarias y equipos</t>
  </si>
  <si>
    <t>Programa de mantenimiento de vehiculos</t>
  </si>
  <si>
    <t>ADMINISTRACION</t>
  </si>
  <si>
    <t>Elaboración y Control de presupuesto</t>
  </si>
  <si>
    <t>Control de requisitos legales y regulatorios</t>
  </si>
  <si>
    <t>Programa de mantenimiento a equipos de sistemas informáticos</t>
  </si>
  <si>
    <t>Programa de respaldos a sistemas informáticos</t>
  </si>
  <si>
    <t>Control de licencias de software</t>
  </si>
  <si>
    <t>ADQUISICIONES</t>
  </si>
  <si>
    <t xml:space="preserve">Elaboración de lista de equipos, insumos y servicios </t>
  </si>
  <si>
    <t>Elaborar procedimiento de Gestion de Compras</t>
  </si>
  <si>
    <t>Definir en el procedimiento el manejo de la selección de los proveedores</t>
  </si>
  <si>
    <t>Definir en el procedimiento el manejo de la evaluacion de proveedores</t>
  </si>
  <si>
    <t>Definir en el procedimiento el manejo de la re-evaluacion de proveedores</t>
  </si>
  <si>
    <t>Realizar la selección de proveedores</t>
  </si>
  <si>
    <t>Realizar la evaluacion de los proveedores</t>
  </si>
  <si>
    <t>Realizar el analisis de datos de la evaluacion de los proveedores</t>
  </si>
  <si>
    <t>PRODUCCION</t>
  </si>
  <si>
    <t>Procedimiento general: manejo de producto / servicio no conforme</t>
  </si>
  <si>
    <t>Planificación del diseño y desarrollo</t>
  </si>
  <si>
    <t>Elementos de entrada del diseño y desarrollo</t>
  </si>
  <si>
    <t>Resultado del diseño y desarrollo</t>
  </si>
  <si>
    <t>Revisión del diseño y desarrollo</t>
  </si>
  <si>
    <t>Verificación del diseño y desarrollo</t>
  </si>
  <si>
    <t>Validación del diseño y desarrollo</t>
  </si>
  <si>
    <t>Control de cambio del diseño y desarrollo</t>
  </si>
  <si>
    <t>Planificación de la producción / operación</t>
  </si>
  <si>
    <t>Control de calidad de la producción / operación</t>
  </si>
  <si>
    <t>Validación de la producción / operación</t>
  </si>
  <si>
    <t>Identificación y trazabilidad</t>
  </si>
  <si>
    <t>Control de los equipos de seguimiento y medición</t>
  </si>
  <si>
    <t>Cuidado de la propiedad del cliente</t>
  </si>
  <si>
    <t>BODEGA</t>
  </si>
  <si>
    <t>control de niveles mínimos de inventario y manejo de inventario</t>
  </si>
  <si>
    <t>preservación del producto / servicio</t>
  </si>
  <si>
    <t>VENTAS</t>
  </si>
  <si>
    <t>Confirmación de pedidos con el cliente</t>
  </si>
  <si>
    <t>Confirmación de pedidos con producción / operaciones</t>
  </si>
  <si>
    <t>Manejo de modificaciones a contrtos de venta</t>
  </si>
  <si>
    <t>Definir especificaciones de los productos y servicios ofrecidos</t>
  </si>
  <si>
    <t>Clasificar clientes y usuarios por tipo</t>
  </si>
  <si>
    <t>Definir programa de evaluación de satisfacción de clientes</t>
  </si>
  <si>
    <t>Evaluación de satisfacción de clientes</t>
  </si>
  <si>
    <t>Evaluación de satisfacción de usuarios</t>
  </si>
  <si>
    <t>Difundir resultados de encuestas de clientes y usuarios</t>
  </si>
  <si>
    <t>MATRIZ DE FUNCIONES Y COMPETENCIA DEL PERSONAL</t>
  </si>
  <si>
    <t>FOR GC 02 VER 16 02 2011</t>
  </si>
  <si>
    <t>PAG  3/4</t>
  </si>
  <si>
    <t>TAREAS</t>
  </si>
  <si>
    <t>ELABORAR DESCRIP. FUNCIONES</t>
  </si>
  <si>
    <t>APROBAR DESCRIP. FUNCIONES</t>
  </si>
  <si>
    <t>REVISADO DESCR. FUNCIONES POR EL JEFE INMEDIATO</t>
  </si>
  <si>
    <t>ACEPTADO DESCRPCION DE FUNCIONES</t>
  </si>
  <si>
    <t>DISEÑAR EL PERFIL DE COMPETENCIA IDEAL</t>
  </si>
  <si>
    <t>REVISAR EL DISEÑO IDEAL</t>
  </si>
  <si>
    <t>APROBAR EL PERFIL DE COMPETENCIA IDEAL</t>
  </si>
  <si>
    <t xml:space="preserve">EVALUACION DE LA COMPETENCIA </t>
  </si>
  <si>
    <t>DESCRIPCION DEL CARGO</t>
  </si>
  <si>
    <t xml:space="preserve">DESCRIPCION DE FUNCIONES </t>
  </si>
  <si>
    <t>COMPETENCIA DEL PERSONAL</t>
  </si>
  <si>
    <t>PROMEDIO AVANCE DE TAREAS</t>
  </si>
  <si>
    <t>PROMEDIO DEPARTAMENTAL</t>
  </si>
  <si>
    <t>ADMINISTRACION FINANCIERA</t>
  </si>
  <si>
    <t>Administrador Financiero (Paùl Constantine)</t>
  </si>
  <si>
    <t xml:space="preserve">Recepción </t>
  </si>
  <si>
    <t>Secretaria Informaciòn</t>
  </si>
  <si>
    <t>Asistente de Administracion (Rosalìa Medina)</t>
  </si>
  <si>
    <t>DIRECCION MEDICA</t>
  </si>
  <si>
    <t>Director Mèdico</t>
  </si>
  <si>
    <t>Secretaria</t>
  </si>
  <si>
    <t>Jefe de Recursos Humanos</t>
  </si>
  <si>
    <t>Contador</t>
  </si>
  <si>
    <t>Auxiliar de Contabilidad (Mercedes Espinoza)</t>
  </si>
  <si>
    <t>Tesorera (Neli Aguilar)</t>
  </si>
  <si>
    <t>Caja 1</t>
  </si>
  <si>
    <t>caja 2</t>
  </si>
  <si>
    <t>BODEGA Y ACTIVOA FIJOS</t>
  </si>
  <si>
    <t>Responsable de Bodega (Mariuxi Mejìa)</t>
  </si>
  <si>
    <t>Auxiliar de Bodega Ronald Orellana)</t>
  </si>
  <si>
    <t>PROVEEDURIA</t>
  </si>
  <si>
    <t>Proveedora</t>
  </si>
  <si>
    <t>Responsable de Sistemas (Marcelo Vera)</t>
  </si>
  <si>
    <t>MANTENIMIENTO DE EQUIPOS E INFRESTRUCTURA</t>
  </si>
  <si>
    <t>Responsable de Mantenimiento (Jeanine Romero)</t>
  </si>
  <si>
    <t>Auditor Interno (Yezid Valarezo)</t>
  </si>
  <si>
    <t>Responsable de Farmacia (Lilia Guartasaca)</t>
  </si>
  <si>
    <t>Asistentes de Farmacia</t>
  </si>
  <si>
    <t>ESTADISTICA</t>
  </si>
  <si>
    <t>Estadìstica (BDH) (Esther Niemes)</t>
  </si>
  <si>
    <t>Coordinador ISO (Yezid Valarezo)</t>
  </si>
  <si>
    <t>BAJO PROMEDIO</t>
  </si>
  <si>
    <t>Asis. Gest. Calidad (Ximena Carrion)</t>
  </si>
  <si>
    <t>ASESORIA JURIDICA</t>
  </si>
  <si>
    <t>Asesor Juridico (Lenin Gomezcoello)</t>
  </si>
  <si>
    <t>SECRETARIA GENERAL</t>
  </si>
  <si>
    <t>Secretaria (Amruth Zambrano)</t>
  </si>
  <si>
    <t>DOCENCIA E INVESTIGACION</t>
  </si>
  <si>
    <t>Jefe de Docencia (Mariano Morales)</t>
  </si>
  <si>
    <t>Oncologo Clinico (Engracia y Vera)</t>
  </si>
  <si>
    <t>Cirujano Oncologo Mast. (Antonio Jurado)</t>
  </si>
  <si>
    <t>Cirujano Oncologo (Parra )</t>
  </si>
  <si>
    <t>Mèdico Internista (Roque Rodriguez)</t>
  </si>
  <si>
    <t>Mèdico Internista (Mariano Morales)</t>
  </si>
  <si>
    <t>Ginecologo - Coloscopista Togra - Luis Avila - Elizabeth</t>
  </si>
  <si>
    <t>Psicòloga Clìnica (Laura Sandoval)</t>
  </si>
  <si>
    <t>Triaje (Roberto Bermeo y Molina)</t>
  </si>
  <si>
    <t>Jefe de Consulta Externa (Luis Avila)</t>
  </si>
  <si>
    <t>Terapia del Dolor (Verònica Alvarado y Correa -Anesteriologos-)</t>
  </si>
  <si>
    <t>Uròlogo (Vinicio Balseca)</t>
  </si>
  <si>
    <t>Papanicolalou (Mazio)</t>
  </si>
  <si>
    <t>Gastroenterologo (Samaniego)</t>
  </si>
  <si>
    <t>Jefe de enfermera de Consulta Externa</t>
  </si>
  <si>
    <t>Enfermeras</t>
  </si>
  <si>
    <t>Aux. Enfermeria</t>
  </si>
  <si>
    <t>CENTRO QUIRURGICO</t>
  </si>
  <si>
    <t>Anestesiologa (Verònica Alvarado)</t>
  </si>
  <si>
    <t>Cirujano General(Raùl Naranjo)</t>
  </si>
  <si>
    <t>Medico Residente Cirujia (Cèsar Arèvalo y Johanna Granda)</t>
  </si>
  <si>
    <t>Jefe de Cirugia (Antonio Jurado)</t>
  </si>
  <si>
    <t>Cirujano Ginecologo (Elizabeth Sanchez, Togra, Avila)</t>
  </si>
  <si>
    <t>Cirujano Urologo (Vinicio Balseca)</t>
  </si>
  <si>
    <t>Cirujano Oncologo (Antonio Jurado - Parra )</t>
  </si>
  <si>
    <t>Medico Anestesiologo (Dr.Alvaro Correa)</t>
  </si>
  <si>
    <t>Jefe de Enfermeras CQ.</t>
  </si>
  <si>
    <t>Servicios Varios (Julio Torres)</t>
  </si>
  <si>
    <t>LABORATORIO DE IMÁGENES</t>
  </si>
  <si>
    <t>Jefe de Laboratorio de Imágenes (Ricardo Sotomayor)</t>
  </si>
  <si>
    <t>Licenciado  de Imágenes (Juan Santos y Silvia Condoy)</t>
  </si>
  <si>
    <t>Mèdico Imagenòlogo (Ricardo Sotomayor - Felipe Morocho, Johnson Burguan)</t>
  </si>
  <si>
    <t>Secretaria de Imágenes (Priscila Niemes)</t>
  </si>
  <si>
    <t>Auxiliar de Enfermeria de Ecografia (Kerly Palacios)</t>
  </si>
  <si>
    <t>Auxiliar de Imàgenes (Carmen Nieves)</t>
  </si>
  <si>
    <t>Jefe de Laboratorio Clìnico (Ruth Abad)</t>
  </si>
  <si>
    <t>Laboratoristas Clìnico ( Zulema Vega - Janeth Barrera - Fanny Chávez -  Mónica Bazurto)</t>
  </si>
  <si>
    <t>Secretaria de Laboratorio Clìnico (Dunia Rios)</t>
  </si>
  <si>
    <t>Auxiliar de Servicios (Vicente Sànchez)</t>
  </si>
  <si>
    <t>LABORATOTRIO DE PATOLOGIA</t>
  </si>
  <si>
    <t>Auxiliar de Secretaria de Citologia (Ana Marìa Conza)</t>
  </si>
  <si>
    <t>Secretaria de Citologìa (Mònica -  Vincent Vargas)</t>
  </si>
  <si>
    <t xml:space="preserve">Citologos (E.P.C. / S.B.P. / I.O.S.) </t>
  </si>
  <si>
    <t>Citòlogo (B.S.M. / M.M.C. / F.L.O.)</t>
  </si>
  <si>
    <t>Anatomopatologa (Sylvana Cuenca/ Jorge Lopez)</t>
  </si>
  <si>
    <t>Jefe de Dpto. Patologia (Zaldua)</t>
  </si>
  <si>
    <t>Secretaria de Laboratorio de Patologia</t>
  </si>
  <si>
    <t>HIstotècnico (George Aguilar Pereira)</t>
  </si>
  <si>
    <t>Auxiliar de Servicios (Rodrigo Sanchez)</t>
  </si>
  <si>
    <t>HOSPITALIZACION</t>
  </si>
  <si>
    <t>Mèdico Residente (Cèsar Arèvalo - Paola Bravo - Narcisa Bermejo, Paul Jaramillo - Granda)</t>
  </si>
  <si>
    <t>Servicios varios (Dennis  Balseca)</t>
  </si>
  <si>
    <t>Jefe de Enfermeras Hosp. (Estela Tinoco)</t>
  </si>
  <si>
    <t>Enfermeras (Martha Vilema - Laura Cepeda - Reina Santacruz - Anita Sotomayor - Katherine Pèrez - Maribel Saenz - Dora Camacho y 3 Enfermeras  nuevas</t>
  </si>
  <si>
    <t>Trabajadora Social (Tanya del Pino)</t>
  </si>
  <si>
    <t>Trabajadora Social (Melissa Wong)</t>
  </si>
  <si>
    <t>Registradora de Tumores (Mercedes Romero)</t>
  </si>
  <si>
    <t>Control de Avance de Mediciones</t>
  </si>
  <si>
    <t>ACME</t>
  </si>
  <si>
    <t>PAG  4/4</t>
  </si>
  <si>
    <t>Definir nombre de proceso</t>
  </si>
  <si>
    <t>Codificar esp de proceso</t>
  </si>
  <si>
    <t>Detallar controles</t>
  </si>
  <si>
    <t>Detallar entradas</t>
  </si>
  <si>
    <t>detallar salidas</t>
  </si>
  <si>
    <t>detallar actividades</t>
  </si>
  <si>
    <t>detallar recursos</t>
  </si>
  <si>
    <t>Aprobar la Especificación del Proceso</t>
  </si>
  <si>
    <t>Ingresar el codigo del proceso</t>
  </si>
  <si>
    <t>Ingresar nombre de proceso</t>
  </si>
  <si>
    <t>Ingresar nombre de indicador</t>
  </si>
  <si>
    <t>definir formula</t>
  </si>
  <si>
    <t>definir unidad de medida</t>
  </si>
  <si>
    <t>definir responsable del indicador</t>
  </si>
  <si>
    <t>definir responsable de la medición</t>
  </si>
  <si>
    <t>definir la frecuencia de medición</t>
  </si>
  <si>
    <t>definir la fuente de información para elaborar el indicador</t>
  </si>
  <si>
    <t>definir la meta</t>
  </si>
  <si>
    <t>definir la tolerancia</t>
  </si>
  <si>
    <t>1 Medición</t>
  </si>
  <si>
    <t>2 Medicion</t>
  </si>
  <si>
    <t>3 Medicion</t>
  </si>
  <si>
    <t xml:space="preserve">generar las gráficas </t>
  </si>
  <si>
    <t>Elaborar la gestión del indicador</t>
  </si>
  <si>
    <t>Entrega SMI a Jefe inmediato</t>
  </si>
  <si>
    <t>Presentación de SMI</t>
  </si>
  <si>
    <t>Especificación de Procesos</t>
  </si>
  <si>
    <t>SISTEMA DE MANEJO DE INDICADORES</t>
  </si>
  <si>
    <t>Prom</t>
  </si>
  <si>
    <t xml:space="preserve">
</t>
  </si>
  <si>
    <t>CC</t>
  </si>
  <si>
    <t>CONTROL DE CALIDAD</t>
  </si>
  <si>
    <t>GESTIÓN DE CALIDAD</t>
  </si>
  <si>
    <t>Plan de Implantación</t>
  </si>
  <si>
    <t>Etapas</t>
  </si>
  <si>
    <t>Valor</t>
  </si>
  <si>
    <t>Diagnostico</t>
  </si>
  <si>
    <t>Clausula 7</t>
  </si>
  <si>
    <t>Clausula 4</t>
  </si>
  <si>
    <t>Clausula 8</t>
  </si>
  <si>
    <t>Clausula 6</t>
  </si>
  <si>
    <t>Certificación</t>
  </si>
  <si>
    <t>Clausula 5</t>
  </si>
  <si>
    <t>%</t>
  </si>
  <si>
    <t>PROMEDIO</t>
  </si>
  <si>
    <t>Avance Documental Normativo</t>
  </si>
  <si>
    <t>Control de Funciones y Competencias</t>
  </si>
  <si>
    <t>Control de Avance de Indicadores</t>
  </si>
  <si>
    <t>16 06 2011</t>
  </si>
  <si>
    <t>Jefe de Triaje (Roberto Bermeo)</t>
  </si>
  <si>
    <t>Definir responsables para revisión y aprobaciones documentales</t>
  </si>
  <si>
    <t>EN PROCESO</t>
  </si>
  <si>
    <t xml:space="preserve">I. PLANIFICACION </t>
  </si>
  <si>
    <t>Realizado</t>
  </si>
  <si>
    <t>En proceso</t>
  </si>
  <si>
    <t>4,2</t>
  </si>
  <si>
    <t xml:space="preserve">Recoleccion de Formatos </t>
  </si>
  <si>
    <t>Codificar Formatos</t>
  </si>
  <si>
    <t>GER</t>
  </si>
  <si>
    <t>Gerencia</t>
  </si>
  <si>
    <t>REH</t>
  </si>
  <si>
    <t>Financiero</t>
  </si>
  <si>
    <t>Legal</t>
  </si>
  <si>
    <t>LEG</t>
  </si>
  <si>
    <t>Provisión de los recursos</t>
  </si>
  <si>
    <t>Definir planes de mantenimiento preventivo para infraestructura, equipos y vehiculos.</t>
  </si>
  <si>
    <t xml:space="preserve">Definir plan de capacitación </t>
  </si>
  <si>
    <t>Registros de educación, formación, experiencia y habilidades de los colaboradores</t>
  </si>
  <si>
    <t>Definir evaluación de eficacia de las capacitaciones</t>
  </si>
  <si>
    <t xml:space="preserve">Definir el diseño y desarrollo del servicio. </t>
  </si>
  <si>
    <t>Identificar equipos que necesiten calibracion y/o verificacion.</t>
  </si>
  <si>
    <t>Elaborar procedimiento de Adquisiciones</t>
  </si>
  <si>
    <t>Planificación de la operación / producción</t>
  </si>
  <si>
    <t>Manejo de Producción / Operación</t>
  </si>
  <si>
    <t>Elaborar Proced. General #  7 "Manejo  de Producto / Servicio No Conforme"</t>
  </si>
  <si>
    <t>Elaborar procedimiento de Selección, Evaluacion y Re-evaluacion de proveedores</t>
  </si>
  <si>
    <t>Control de Calidad de Produccion / Operación</t>
  </si>
  <si>
    <t>Definir indicadores de gestión</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</si>
</sst>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 #,##0.00\ [$€]_-;_-* \-??\ [$€]_-;_-@_-"/>
    <numFmt numFmtId="181" formatCode="dd/mm/yy;@"/>
    <numFmt numFmtId="182" formatCode="[$-300A]dddd\,\ dd&quot; de &quot;mmmm&quot; de &quot;yyyy"/>
    <numFmt numFmtId="183" formatCode="mmm/yy;@"/>
  </numFmts>
  <fonts count="104">
    <font>
      <sz val="10"/>
      <name val="Arial"/>
      <family val="2"/>
    </font>
    <font>
      <sz val="11"/>
      <color indexed="8"/>
      <name val="Calibri"/>
      <family val="2"/>
    </font>
    <font>
      <sz val="12"/>
      <name val="Arial"/>
      <family val="2"/>
    </font>
    <font>
      <u val="single"/>
      <sz val="10"/>
      <name val="Arial"/>
      <family val="2"/>
    </font>
    <font>
      <sz val="10"/>
      <color indexed="9"/>
      <name val="Arial"/>
      <family val="2"/>
    </font>
    <font>
      <b/>
      <sz val="18"/>
      <name val="Arial"/>
      <family val="2"/>
    </font>
    <font>
      <b/>
      <sz val="12"/>
      <name val="Arial"/>
      <family val="2"/>
    </font>
    <font>
      <b/>
      <sz val="10"/>
      <name val="Arial"/>
      <family val="2"/>
    </font>
    <font>
      <b/>
      <sz val="10"/>
      <color indexed="18"/>
      <name val="Arial"/>
      <family val="2"/>
    </font>
    <font>
      <u val="single"/>
      <sz val="10"/>
      <color indexed="9"/>
      <name val="Arial"/>
      <family val="2"/>
    </font>
    <font>
      <b/>
      <sz val="10"/>
      <color indexed="10"/>
      <name val="Arial"/>
      <family val="2"/>
    </font>
    <font>
      <i/>
      <u val="single"/>
      <sz val="10"/>
      <name val="Arial"/>
      <family val="2"/>
    </font>
    <font>
      <b/>
      <sz val="14"/>
      <name val="Arial"/>
      <family val="2"/>
    </font>
    <font>
      <b/>
      <sz val="14"/>
      <color indexed="10"/>
      <name val="Arial"/>
      <family val="2"/>
    </font>
    <font>
      <b/>
      <i/>
      <u val="single"/>
      <sz val="14"/>
      <color indexed="18"/>
      <name val="Arial"/>
      <family val="2"/>
    </font>
    <font>
      <u val="single"/>
      <sz val="10"/>
      <color indexed="16"/>
      <name val="Arial"/>
      <family val="2"/>
    </font>
    <font>
      <sz val="10"/>
      <color indexed="16"/>
      <name val="Arial"/>
      <family val="2"/>
    </font>
    <font>
      <b/>
      <u val="single"/>
      <sz val="14"/>
      <color indexed="16"/>
      <name val="Arial"/>
      <family val="2"/>
    </font>
    <font>
      <b/>
      <sz val="10"/>
      <color indexed="16"/>
      <name val="Arial"/>
      <family val="2"/>
    </font>
    <font>
      <b/>
      <u val="single"/>
      <sz val="10"/>
      <color indexed="16"/>
      <name val="Arial"/>
      <family val="2"/>
    </font>
    <font>
      <b/>
      <sz val="9"/>
      <color indexed="12"/>
      <name val="Arial"/>
      <family val="2"/>
    </font>
    <font>
      <b/>
      <sz val="10"/>
      <color indexed="8"/>
      <name val="Arial"/>
      <family val="2"/>
    </font>
    <font>
      <b/>
      <sz val="12"/>
      <color indexed="18"/>
      <name val="Arial"/>
      <family val="2"/>
    </font>
    <font>
      <b/>
      <sz val="11"/>
      <color indexed="10"/>
      <name val="Arial"/>
      <family val="2"/>
    </font>
    <font>
      <sz val="11"/>
      <color indexed="8"/>
      <name val="Arial"/>
      <family val="2"/>
    </font>
    <font>
      <b/>
      <i/>
      <sz val="10"/>
      <color indexed="12"/>
      <name val="Arial"/>
      <family val="2"/>
    </font>
    <font>
      <sz val="11"/>
      <name val="Arial"/>
      <family val="2"/>
    </font>
    <font>
      <b/>
      <sz val="8"/>
      <name val="Arial"/>
      <family val="2"/>
    </font>
    <font>
      <b/>
      <sz val="14"/>
      <color indexed="18"/>
      <name val="Arial"/>
      <family val="2"/>
    </font>
    <font>
      <b/>
      <i/>
      <u val="single"/>
      <sz val="10"/>
      <color indexed="8"/>
      <name val="Arial"/>
      <family val="2"/>
    </font>
    <font>
      <u val="single"/>
      <sz val="10"/>
      <color indexed="12"/>
      <name val="Arial"/>
      <family val="2"/>
    </font>
    <font>
      <sz val="8"/>
      <name val="Arial"/>
      <family val="2"/>
    </font>
    <font>
      <b/>
      <u val="single"/>
      <sz val="14"/>
      <color indexed="18"/>
      <name val="Arial"/>
      <family val="2"/>
    </font>
    <font>
      <b/>
      <u val="single"/>
      <sz val="28"/>
      <name val="Arial"/>
      <family val="2"/>
    </font>
    <font>
      <sz val="14"/>
      <name val="Arial"/>
      <family val="2"/>
    </font>
    <font>
      <b/>
      <sz val="18"/>
      <color indexed="30"/>
      <name val="Arial"/>
      <family val="2"/>
    </font>
    <font>
      <b/>
      <sz val="14"/>
      <color indexed="62"/>
      <name val="Arial"/>
      <family val="2"/>
    </font>
    <font>
      <b/>
      <sz val="14"/>
      <color indexed="12"/>
      <name val="Arial"/>
      <family val="2"/>
    </font>
    <font>
      <sz val="14"/>
      <color indexed="9"/>
      <name val="Arial"/>
      <family val="2"/>
    </font>
    <font>
      <b/>
      <sz val="16"/>
      <name val="Arial"/>
      <family val="2"/>
    </font>
    <font>
      <b/>
      <sz val="12"/>
      <color indexed="62"/>
      <name val="Arial"/>
      <family val="2"/>
    </font>
    <font>
      <b/>
      <sz val="11"/>
      <name val="Arial"/>
      <family val="2"/>
    </font>
    <font>
      <b/>
      <sz val="10"/>
      <color indexed="62"/>
      <name val="Arial"/>
      <family val="2"/>
    </font>
    <font>
      <sz val="10"/>
      <name val="Century Gothic"/>
      <family val="2"/>
    </font>
    <font>
      <b/>
      <sz val="8"/>
      <color indexed="8"/>
      <name val="Tahoma"/>
      <family val="2"/>
    </font>
    <font>
      <sz val="8"/>
      <color indexed="8"/>
      <name val="Tahoma"/>
      <family val="2"/>
    </font>
    <font>
      <b/>
      <u val="single"/>
      <sz val="18"/>
      <name val="Arial"/>
      <family val="2"/>
    </font>
    <font>
      <b/>
      <sz val="12"/>
      <color indexed="30"/>
      <name val="Arial"/>
      <family val="2"/>
    </font>
    <font>
      <b/>
      <sz val="10"/>
      <color indexed="12"/>
      <name val="Arial"/>
      <family val="2"/>
    </font>
    <font>
      <b/>
      <sz val="10"/>
      <color indexed="54"/>
      <name val="Arial"/>
      <family val="2"/>
    </font>
    <font>
      <b/>
      <sz val="12"/>
      <name val="Century Gothic"/>
      <family val="2"/>
    </font>
    <font>
      <sz val="12"/>
      <color indexed="9"/>
      <name val="Arial"/>
      <family val="2"/>
    </font>
    <font>
      <b/>
      <sz val="22"/>
      <name val="Arial"/>
      <family val="2"/>
    </font>
    <font>
      <b/>
      <sz val="16"/>
      <color indexed="12"/>
      <name val="Arial"/>
      <family val="2"/>
    </font>
    <font>
      <sz val="24"/>
      <name val="Arial"/>
      <family val="2"/>
    </font>
    <font>
      <b/>
      <sz val="24"/>
      <name val="Arial"/>
      <family val="2"/>
    </font>
    <font>
      <sz val="16"/>
      <name val="Arial"/>
      <family val="2"/>
    </font>
    <font>
      <sz val="11"/>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9"/>
      <name val="Arial"/>
      <family val="2"/>
    </font>
    <font>
      <u val="single"/>
      <sz val="9.5"/>
      <color indexed="20"/>
      <name val="Arial"/>
      <family val="2"/>
    </font>
    <font>
      <sz val="10"/>
      <color indexed="8"/>
      <name val="Arial"/>
      <family val="2"/>
    </font>
    <font>
      <sz val="12"/>
      <color indexed="8"/>
      <name val="Calibri"/>
      <family val="2"/>
    </font>
    <font>
      <sz val="10"/>
      <color indexed="8"/>
      <name val="Calibri"/>
      <family val="2"/>
    </font>
    <font>
      <sz val="14"/>
      <color indexed="8"/>
      <name val="Calibri"/>
      <family val="2"/>
    </font>
    <font>
      <b/>
      <sz val="18"/>
      <color indexed="8"/>
      <name val="Calibri"/>
      <family val="2"/>
    </font>
    <font>
      <sz val="8"/>
      <color indexed="8"/>
      <name val="Calibri"/>
      <family val="2"/>
    </font>
    <font>
      <sz val="7"/>
      <color indexed="8"/>
      <name val="Calibri"/>
      <family val="2"/>
    </font>
    <font>
      <sz val="9"/>
      <color indexed="8"/>
      <name val="Calibri"/>
      <family val="2"/>
    </font>
    <font>
      <b/>
      <sz val="12"/>
      <color indexed="8"/>
      <name val="Arial"/>
      <family val="2"/>
    </font>
    <font>
      <sz val="5.9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31"/>
        <bgColor indexed="64"/>
      </patternFill>
    </fill>
    <fill>
      <patternFill patternType="solid">
        <fgColor indexed="46"/>
        <bgColor indexed="64"/>
      </patternFill>
    </fill>
    <fill>
      <patternFill patternType="solid">
        <fgColor indexed="40"/>
        <bgColor indexed="64"/>
      </patternFill>
    </fill>
    <fill>
      <patternFill patternType="solid">
        <fgColor indexed="43"/>
        <bgColor indexed="64"/>
      </patternFill>
    </fill>
    <fill>
      <patternFill patternType="solid">
        <fgColor indexed="11"/>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44"/>
        <bgColor indexed="64"/>
      </patternFill>
    </fill>
    <fill>
      <patternFill patternType="solid">
        <fgColor indexed="55"/>
        <bgColor indexed="64"/>
      </patternFill>
    </fill>
    <fill>
      <patternFill patternType="solid">
        <fgColor indexed="27"/>
        <bgColor indexed="64"/>
      </patternFill>
    </fill>
    <fill>
      <patternFill patternType="solid">
        <fgColor indexed="45"/>
        <bgColor indexed="64"/>
      </patternFill>
    </fill>
  </fills>
  <borders count="1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hair">
        <color indexed="8"/>
      </right>
      <top style="hair">
        <color indexed="8"/>
      </top>
      <bottom style="hair">
        <color indexed="8"/>
      </bottom>
    </border>
    <border>
      <left>
        <color indexed="63"/>
      </left>
      <right style="thin">
        <color indexed="8"/>
      </right>
      <top style="medium">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medium"/>
      <right style="medium"/>
      <top style="medium"/>
      <bottom style="medium"/>
    </border>
    <border>
      <left style="medium"/>
      <right style="medium">
        <color indexed="8"/>
      </right>
      <top style="medium"/>
      <bottom style="medium">
        <color indexed="8"/>
      </botto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right style="medium">
        <color indexed="8"/>
      </right>
      <top style="medium">
        <color indexed="8"/>
      </top>
      <bottom style="medium">
        <color indexed="8"/>
      </bottom>
    </border>
    <border>
      <left>
        <color indexed="63"/>
      </left>
      <right style="medium"/>
      <top>
        <color indexed="63"/>
      </top>
      <bottom>
        <color indexed="63"/>
      </bottom>
    </border>
    <border>
      <left style="medium"/>
      <right style="medium">
        <color indexed="8"/>
      </right>
      <top style="medium">
        <color indexed="8"/>
      </top>
      <bottom style="medium"/>
    </border>
    <border>
      <left style="medium">
        <color indexed="8"/>
      </left>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medium">
        <color indexed="8"/>
      </right>
      <top style="thin">
        <color indexed="8"/>
      </top>
      <bottom style="thin"/>
    </border>
    <border>
      <left style="medium">
        <color indexed="8"/>
      </left>
      <right style="medium"/>
      <top style="medium"/>
      <bottom style="medium">
        <color indexed="8"/>
      </bottom>
    </border>
    <border>
      <left style="medium">
        <color indexed="8"/>
      </left>
      <right style="medium"/>
      <top style="medium">
        <color indexed="8"/>
      </top>
      <bottom style="medium">
        <color indexed="8"/>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color indexed="8"/>
      </left>
      <right style="medium"/>
      <top style="medium"/>
      <bottom>
        <color indexed="63"/>
      </bottom>
    </border>
    <border>
      <left style="medium"/>
      <right style="medium"/>
      <top style="medium"/>
      <bottom style="medium">
        <color indexed="8"/>
      </bottom>
    </border>
    <border>
      <left style="medium"/>
      <right style="medium"/>
      <top>
        <color indexed="63"/>
      </top>
      <bottom style="thin">
        <color indexed="8"/>
      </bottom>
    </border>
    <border>
      <left style="medium"/>
      <right style="medium"/>
      <top style="thin">
        <color indexed="8"/>
      </top>
      <bottom style="medium"/>
    </border>
    <border>
      <left style="medium">
        <color indexed="8"/>
      </left>
      <right style="medium">
        <color indexed="8"/>
      </right>
      <top style="medium"/>
      <bottom style="medium">
        <color indexed="8"/>
      </bottom>
    </border>
    <border>
      <left style="thin"/>
      <right style="thin"/>
      <top style="thin"/>
      <bottom style="thin"/>
    </border>
    <border>
      <left style="thin"/>
      <right style="thin"/>
      <top style="medium"/>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color indexed="8"/>
      </left>
      <right>
        <color indexed="63"/>
      </right>
      <top style="medium"/>
      <bottom>
        <color indexed="63"/>
      </bottom>
    </border>
    <border>
      <left style="medium">
        <color indexed="8"/>
      </left>
      <right style="medium">
        <color indexed="8"/>
      </right>
      <top style="medium"/>
      <bottom>
        <color indexed="63"/>
      </bottom>
    </border>
    <border>
      <left style="medium"/>
      <right>
        <color indexed="63"/>
      </right>
      <top>
        <color indexed="63"/>
      </top>
      <bottom>
        <color indexed="63"/>
      </bottom>
    </border>
    <border>
      <left style="medium">
        <color indexed="8"/>
      </left>
      <right style="medium"/>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color indexed="8"/>
      </right>
      <top style="medium"/>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color indexed="8"/>
      </top>
      <bottom style="medium"/>
    </border>
    <border>
      <left style="medium"/>
      <right style="medium"/>
      <top style="medium"/>
      <bottom style="thin">
        <color indexed="8"/>
      </bottom>
    </border>
    <border>
      <left style="medium"/>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style="medium">
        <color indexed="8"/>
      </bottom>
    </border>
    <border>
      <left style="thin">
        <color indexed="8"/>
      </left>
      <right style="medium">
        <color indexed="8"/>
      </right>
      <top style="thin">
        <color indexed="8"/>
      </top>
      <bottom style="thin"/>
    </border>
    <border>
      <left style="medium"/>
      <right style="medium">
        <color indexed="8"/>
      </right>
      <top style="medium"/>
      <bottom style="medium"/>
    </border>
    <border>
      <left style="medium">
        <color indexed="8"/>
      </left>
      <right>
        <color indexed="63"/>
      </right>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9" fillId="21" borderId="1" applyNumberFormat="0" applyAlignment="0" applyProtection="0"/>
    <xf numFmtId="0" fontId="90" fillId="22" borderId="2" applyNumberFormat="0" applyAlignment="0" applyProtection="0"/>
    <xf numFmtId="0" fontId="91" fillId="0" borderId="3" applyNumberFormat="0" applyFill="0" applyAlignment="0" applyProtection="0"/>
    <xf numFmtId="0" fontId="92" fillId="0" borderId="0" applyNumberFormat="0" applyFill="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93" fillId="29" borderId="1" applyNumberFormat="0" applyAlignment="0" applyProtection="0"/>
    <xf numFmtId="180" fontId="0" fillId="0" borderId="0" applyFill="0" applyBorder="0" applyAlignment="0" applyProtection="0"/>
    <xf numFmtId="0" fontId="30" fillId="0" borderId="0" applyNumberFormat="0" applyFill="0" applyBorder="0" applyAlignment="0" applyProtection="0"/>
    <xf numFmtId="0" fontId="94" fillId="0" borderId="0" applyNumberFormat="0" applyFill="0" applyBorder="0" applyAlignment="0" applyProtection="0"/>
    <xf numFmtId="0" fontId="95" fillId="30"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96" fillId="31"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97" fillId="21" borderId="5"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6" applyNumberFormat="0" applyFill="0" applyAlignment="0" applyProtection="0"/>
    <xf numFmtId="0" fontId="102" fillId="0" borderId="7" applyNumberFormat="0" applyFill="0" applyAlignment="0" applyProtection="0"/>
    <xf numFmtId="0" fontId="92" fillId="0" borderId="8" applyNumberFormat="0" applyFill="0" applyAlignment="0" applyProtection="0"/>
    <xf numFmtId="0" fontId="103" fillId="0" borderId="9" applyNumberFormat="0" applyFill="0" applyAlignment="0" applyProtection="0"/>
  </cellStyleXfs>
  <cellXfs count="633">
    <xf numFmtId="0" fontId="0" fillId="0" borderId="0" xfId="0" applyAlignment="1">
      <alignment/>
    </xf>
    <xf numFmtId="1" fontId="0" fillId="0" borderId="0" xfId="0" applyNumberFormat="1" applyFont="1" applyAlignment="1" applyProtection="1">
      <alignment vertical="center"/>
      <protection/>
    </xf>
    <xf numFmtId="1" fontId="3" fillId="0" borderId="0" xfId="0" applyNumberFormat="1" applyFont="1" applyAlignment="1" applyProtection="1">
      <alignment vertical="center"/>
      <protection/>
    </xf>
    <xf numFmtId="1" fontId="0" fillId="0" borderId="0" xfId="0" applyNumberFormat="1" applyFont="1" applyAlignment="1" applyProtection="1">
      <alignment horizontal="center" vertical="center"/>
      <protection/>
    </xf>
    <xf numFmtId="1" fontId="0" fillId="0" borderId="0" xfId="0" applyNumberFormat="1" applyFont="1" applyAlignment="1" applyProtection="1">
      <alignment horizontal="center" vertical="center" wrapText="1"/>
      <protection/>
    </xf>
    <xf numFmtId="9" fontId="0" fillId="0" borderId="0" xfId="60" applyFont="1" applyFill="1" applyBorder="1" applyAlignment="1" applyProtection="1">
      <alignment horizontal="center" vertical="center"/>
      <protection/>
    </xf>
    <xf numFmtId="1" fontId="0" fillId="0" borderId="0" xfId="0" applyNumberFormat="1" applyFont="1" applyBorder="1" applyAlignment="1" applyProtection="1">
      <alignment horizontal="center" vertical="center"/>
      <protection/>
    </xf>
    <xf numFmtId="181" fontId="0" fillId="0" borderId="0" xfId="0" applyNumberFormat="1" applyFont="1" applyAlignment="1" applyProtection="1">
      <alignment horizontal="center" vertical="center"/>
      <protection/>
    </xf>
    <xf numFmtId="9" fontId="4" fillId="0" borderId="0" xfId="60" applyFont="1" applyFill="1" applyBorder="1" applyAlignment="1" applyProtection="1">
      <alignment vertical="center"/>
      <protection/>
    </xf>
    <xf numFmtId="9" fontId="4" fillId="0" borderId="10" xfId="60" applyFont="1" applyFill="1" applyBorder="1" applyAlignment="1" applyProtection="1">
      <alignment vertical="center"/>
      <protection/>
    </xf>
    <xf numFmtId="1" fontId="3" fillId="0" borderId="0" xfId="0" applyNumberFormat="1" applyFont="1" applyBorder="1" applyAlignment="1" applyProtection="1">
      <alignment vertical="center"/>
      <protection/>
    </xf>
    <xf numFmtId="1" fontId="0" fillId="0" borderId="0" xfId="0" applyNumberFormat="1" applyFont="1" applyBorder="1" applyAlignment="1" applyProtection="1">
      <alignment horizontal="center" vertical="center" wrapText="1"/>
      <protection/>
    </xf>
    <xf numFmtId="1" fontId="0" fillId="0" borderId="0" xfId="0" applyNumberFormat="1" applyFont="1" applyBorder="1" applyAlignment="1" applyProtection="1">
      <alignment vertical="center"/>
      <protection/>
    </xf>
    <xf numFmtId="181" fontId="0" fillId="0" borderId="0" xfId="0" applyNumberFormat="1" applyFont="1" applyBorder="1" applyAlignment="1" applyProtection="1">
      <alignment horizontal="center" vertical="center"/>
      <protection/>
    </xf>
    <xf numFmtId="1" fontId="0" fillId="0" borderId="0" xfId="0" applyNumberFormat="1" applyFont="1" applyFill="1" applyBorder="1" applyAlignment="1" applyProtection="1">
      <alignment vertical="center"/>
      <protection/>
    </xf>
    <xf numFmtId="1" fontId="6" fillId="0" borderId="0" xfId="0" applyNumberFormat="1" applyFont="1" applyFill="1" applyBorder="1" applyAlignment="1" applyProtection="1">
      <alignment vertical="center"/>
      <protection/>
    </xf>
    <xf numFmtId="1" fontId="7" fillId="0" borderId="0" xfId="0" applyNumberFormat="1" applyFont="1" applyFill="1" applyBorder="1" applyAlignment="1" applyProtection="1">
      <alignment vertical="center"/>
      <protection/>
    </xf>
    <xf numFmtId="1" fontId="7" fillId="0" borderId="0" xfId="0" applyNumberFormat="1" applyFont="1" applyFill="1" applyBorder="1" applyAlignment="1" applyProtection="1">
      <alignment vertical="center" wrapText="1"/>
      <protection/>
    </xf>
    <xf numFmtId="1" fontId="8" fillId="0" borderId="0" xfId="0" applyNumberFormat="1" applyFont="1" applyFill="1" applyBorder="1" applyAlignment="1" applyProtection="1">
      <alignment vertical="center"/>
      <protection/>
    </xf>
    <xf numFmtId="9" fontId="0" fillId="0" borderId="0" xfId="60" applyFont="1" applyFill="1" applyBorder="1" applyAlignment="1" applyProtection="1">
      <alignment horizontal="left" vertical="center"/>
      <protection/>
    </xf>
    <xf numFmtId="1" fontId="0" fillId="0" borderId="0" xfId="0" applyNumberFormat="1" applyFont="1" applyFill="1" applyBorder="1" applyAlignment="1" applyProtection="1">
      <alignment horizontal="center" vertical="center"/>
      <protection/>
    </xf>
    <xf numFmtId="181" fontId="0" fillId="0" borderId="0" xfId="0" applyNumberFormat="1" applyFont="1" applyFill="1" applyBorder="1" applyAlignment="1" applyProtection="1">
      <alignment horizontal="center" vertical="center"/>
      <protection/>
    </xf>
    <xf numFmtId="1" fontId="3" fillId="0" borderId="0" xfId="0" applyNumberFormat="1" applyFont="1" applyFill="1" applyBorder="1" applyAlignment="1" applyProtection="1">
      <alignment vertical="center"/>
      <protection/>
    </xf>
    <xf numFmtId="9" fontId="9" fillId="0" borderId="0" xfId="60" applyFont="1" applyFill="1" applyBorder="1" applyAlignment="1" applyProtection="1">
      <alignment vertical="center"/>
      <protection/>
    </xf>
    <xf numFmtId="1" fontId="3" fillId="0" borderId="0" xfId="0" applyNumberFormat="1" applyFont="1" applyBorder="1" applyAlignment="1" applyProtection="1">
      <alignment horizontal="center" vertical="center"/>
      <protection/>
    </xf>
    <xf numFmtId="1" fontId="3" fillId="0" borderId="0" xfId="0" applyNumberFormat="1" applyFont="1" applyBorder="1" applyAlignment="1" applyProtection="1">
      <alignment horizontal="center" vertical="center" wrapText="1"/>
      <protection/>
    </xf>
    <xf numFmtId="1" fontId="10" fillId="0" borderId="0" xfId="0" applyNumberFormat="1" applyFont="1" applyBorder="1" applyAlignment="1" applyProtection="1">
      <alignment horizontal="center" vertical="center"/>
      <protection/>
    </xf>
    <xf numFmtId="9" fontId="10" fillId="0" borderId="0" xfId="60" applyFont="1" applyFill="1" applyBorder="1" applyAlignment="1" applyProtection="1">
      <alignment horizontal="center" vertical="center"/>
      <protection/>
    </xf>
    <xf numFmtId="181" fontId="3" fillId="0" borderId="0" xfId="0" applyNumberFormat="1" applyFont="1" applyBorder="1" applyAlignment="1" applyProtection="1">
      <alignment horizontal="center" vertical="center"/>
      <protection/>
    </xf>
    <xf numFmtId="1" fontId="11" fillId="0" borderId="0" xfId="0" applyNumberFormat="1" applyFont="1" applyBorder="1" applyAlignment="1" applyProtection="1">
      <alignment vertical="center"/>
      <protection/>
    </xf>
    <xf numFmtId="1" fontId="6" fillId="0" borderId="0" xfId="0" applyNumberFormat="1" applyFont="1" applyBorder="1" applyAlignment="1" applyProtection="1">
      <alignment horizontal="center" vertical="center"/>
      <protection/>
    </xf>
    <xf numFmtId="9" fontId="0" fillId="0" borderId="0" xfId="0" applyNumberFormat="1" applyFont="1" applyBorder="1" applyAlignment="1" applyProtection="1">
      <alignment horizontal="center" vertical="center"/>
      <protection/>
    </xf>
    <xf numFmtId="1" fontId="14" fillId="0" borderId="0" xfId="0" applyNumberFormat="1" applyFont="1" applyAlignment="1" applyProtection="1">
      <alignment vertical="center"/>
      <protection/>
    </xf>
    <xf numFmtId="1" fontId="14" fillId="0" borderId="0" xfId="0" applyNumberFormat="1" applyFont="1" applyAlignment="1" applyProtection="1">
      <alignment vertical="center" wrapText="1"/>
      <protection/>
    </xf>
    <xf numFmtId="1" fontId="7" fillId="0" borderId="0" xfId="0" applyNumberFormat="1" applyFont="1" applyBorder="1" applyAlignment="1" applyProtection="1">
      <alignment horizontal="center" vertical="center" textRotation="90" wrapText="1"/>
      <protection/>
    </xf>
    <xf numFmtId="181" fontId="3" fillId="0" borderId="0" xfId="0" applyNumberFormat="1" applyFont="1" applyAlignment="1" applyProtection="1">
      <alignment horizontal="center" vertical="center"/>
      <protection/>
    </xf>
    <xf numFmtId="1" fontId="15" fillId="0" borderId="0" xfId="0" applyNumberFormat="1" applyFont="1" applyAlignment="1" applyProtection="1">
      <alignment vertical="center"/>
      <protection/>
    </xf>
    <xf numFmtId="1" fontId="16" fillId="0" borderId="0" xfId="0" applyNumberFormat="1" applyFont="1" applyAlignment="1" applyProtection="1">
      <alignment vertical="center"/>
      <protection/>
    </xf>
    <xf numFmtId="1" fontId="17" fillId="0" borderId="0" xfId="0" applyNumberFormat="1" applyFont="1" applyAlignment="1" applyProtection="1">
      <alignment vertical="center"/>
      <protection/>
    </xf>
    <xf numFmtId="1" fontId="17" fillId="0" borderId="0" xfId="0" applyNumberFormat="1" applyFont="1" applyAlignment="1" applyProtection="1">
      <alignment vertical="center" wrapText="1"/>
      <protection/>
    </xf>
    <xf numFmtId="1" fontId="18" fillId="0" borderId="0" xfId="0" applyNumberFormat="1" applyFont="1" applyBorder="1" applyAlignment="1" applyProtection="1">
      <alignment horizontal="center" vertical="center" textRotation="90" wrapText="1"/>
      <protection/>
    </xf>
    <xf numFmtId="1" fontId="15" fillId="0" borderId="0" xfId="0" applyNumberFormat="1" applyFont="1" applyBorder="1" applyAlignment="1" applyProtection="1">
      <alignment vertical="center"/>
      <protection/>
    </xf>
    <xf numFmtId="181" fontId="15" fillId="0" borderId="0" xfId="0" applyNumberFormat="1" applyFont="1" applyAlignment="1" applyProtection="1">
      <alignment vertical="center"/>
      <protection/>
    </xf>
    <xf numFmtId="1" fontId="19" fillId="0" borderId="0" xfId="0" applyNumberFormat="1" applyFont="1" applyAlignment="1" applyProtection="1">
      <alignment vertical="center"/>
      <protection/>
    </xf>
    <xf numFmtId="1" fontId="19" fillId="0" borderId="0" xfId="0" applyNumberFormat="1" applyFont="1" applyAlignment="1" applyProtection="1">
      <alignment vertical="center" wrapText="1"/>
      <protection/>
    </xf>
    <xf numFmtId="0" fontId="20" fillId="0" borderId="0" xfId="56" applyFont="1" applyBorder="1" applyAlignment="1" applyProtection="1">
      <alignment horizontal="right"/>
      <protection/>
    </xf>
    <xf numFmtId="1" fontId="7" fillId="33" borderId="0" xfId="0" applyNumberFormat="1" applyFont="1" applyFill="1" applyBorder="1" applyAlignment="1" applyProtection="1">
      <alignment horizontal="center" vertical="center"/>
      <protection/>
    </xf>
    <xf numFmtId="0" fontId="22" fillId="0" borderId="0" xfId="56" applyFont="1" applyBorder="1" applyAlignment="1" applyProtection="1">
      <alignment horizontal="right"/>
      <protection/>
    </xf>
    <xf numFmtId="181" fontId="7" fillId="33" borderId="0" xfId="0" applyNumberFormat="1" applyFont="1" applyFill="1" applyBorder="1" applyAlignment="1" applyProtection="1">
      <alignment horizontal="center" vertical="center"/>
      <protection/>
    </xf>
    <xf numFmtId="1" fontId="16" fillId="0" borderId="0" xfId="0" applyNumberFormat="1" applyFont="1" applyAlignment="1" applyProtection="1">
      <alignment horizontal="left" vertical="center"/>
      <protection/>
    </xf>
    <xf numFmtId="0" fontId="20" fillId="0" borderId="0" xfId="56" applyFont="1" applyBorder="1" applyAlignment="1" applyProtection="1">
      <alignment horizontal="left"/>
      <protection/>
    </xf>
    <xf numFmtId="1" fontId="16" fillId="0" borderId="0" xfId="0" applyNumberFormat="1" applyFont="1" applyBorder="1" applyAlignment="1" applyProtection="1">
      <alignment vertical="center"/>
      <protection/>
    </xf>
    <xf numFmtId="1" fontId="19" fillId="0" borderId="0" xfId="0" applyNumberFormat="1" applyFont="1" applyBorder="1" applyAlignment="1" applyProtection="1">
      <alignment vertical="center"/>
      <protection/>
    </xf>
    <xf numFmtId="1" fontId="19" fillId="0" borderId="0" xfId="0" applyNumberFormat="1" applyFont="1" applyBorder="1" applyAlignment="1" applyProtection="1">
      <alignment vertical="center" wrapText="1"/>
      <protection/>
    </xf>
    <xf numFmtId="1" fontId="7" fillId="34" borderId="11" xfId="0" applyNumberFormat="1" applyFont="1" applyFill="1" applyBorder="1" applyAlignment="1" applyProtection="1">
      <alignment horizontal="center" vertical="center" wrapText="1"/>
      <protection/>
    </xf>
    <xf numFmtId="9" fontId="10" fillId="35" borderId="11" xfId="60" applyFont="1" applyFill="1" applyBorder="1" applyAlignment="1" applyProtection="1">
      <alignment horizontal="center" vertical="center"/>
      <protection/>
    </xf>
    <xf numFmtId="181" fontId="7" fillId="0" borderId="11" xfId="0" applyNumberFormat="1" applyFont="1" applyBorder="1" applyAlignment="1" applyProtection="1">
      <alignment horizontal="center" vertical="center"/>
      <protection/>
    </xf>
    <xf numFmtId="1" fontId="7" fillId="0" borderId="0" xfId="0" applyNumberFormat="1" applyFont="1" applyAlignment="1" applyProtection="1">
      <alignment vertical="center"/>
      <protection/>
    </xf>
    <xf numFmtId="0" fontId="0" fillId="0" borderId="0" xfId="56" applyFont="1" applyBorder="1" applyProtection="1">
      <alignment/>
      <protection/>
    </xf>
    <xf numFmtId="1" fontId="0" fillId="0" borderId="12" xfId="0" applyNumberFormat="1" applyFont="1" applyFill="1" applyBorder="1" applyAlignment="1" applyProtection="1">
      <alignment horizontal="center" vertical="center"/>
      <protection/>
    </xf>
    <xf numFmtId="9" fontId="4" fillId="0" borderId="0" xfId="60" applyFont="1" applyFill="1" applyBorder="1" applyAlignment="1" applyProtection="1">
      <alignment horizontal="center" vertical="center"/>
      <protection/>
    </xf>
    <xf numFmtId="0" fontId="0" fillId="0" borderId="13" xfId="56" applyFont="1" applyBorder="1" applyProtection="1">
      <alignment/>
      <protection/>
    </xf>
    <xf numFmtId="1" fontId="7" fillId="0" borderId="0" xfId="0" applyNumberFormat="1" applyFont="1" applyBorder="1" applyAlignment="1" applyProtection="1">
      <alignment vertical="center"/>
      <protection/>
    </xf>
    <xf numFmtId="1" fontId="7" fillId="0" borderId="0" xfId="0" applyNumberFormat="1" applyFont="1" applyBorder="1" applyAlignment="1" applyProtection="1">
      <alignment vertical="center" wrapText="1"/>
      <protection/>
    </xf>
    <xf numFmtId="9" fontId="7" fillId="0" borderId="0" xfId="60" applyFont="1" applyFill="1" applyBorder="1" applyAlignment="1" applyProtection="1">
      <alignment horizontal="center" vertical="center" wrapText="1"/>
      <protection/>
    </xf>
    <xf numFmtId="1" fontId="0" fillId="0" borderId="0" xfId="0" applyNumberFormat="1" applyFont="1" applyFill="1" applyAlignment="1" applyProtection="1">
      <alignment horizontal="center" vertical="center"/>
      <protection/>
    </xf>
    <xf numFmtId="1" fontId="0" fillId="0" borderId="0" xfId="0" applyNumberFormat="1" applyFont="1" applyFill="1" applyAlignment="1" applyProtection="1">
      <alignment vertical="center"/>
      <protection/>
    </xf>
    <xf numFmtId="0" fontId="0" fillId="0" borderId="14" xfId="56" applyFont="1" applyBorder="1" applyProtection="1">
      <alignment/>
      <protection/>
    </xf>
    <xf numFmtId="1" fontId="0" fillId="0" borderId="15" xfId="0" applyNumberFormat="1" applyFont="1" applyFill="1" applyBorder="1" applyAlignment="1" applyProtection="1">
      <alignment vertical="center"/>
      <protection/>
    </xf>
    <xf numFmtId="0" fontId="0" fillId="0" borderId="16" xfId="56" applyFont="1" applyBorder="1" applyProtection="1">
      <alignment/>
      <protection/>
    </xf>
    <xf numFmtId="0" fontId="25" fillId="0" borderId="0" xfId="56" applyFont="1" applyBorder="1" applyProtection="1">
      <alignment/>
      <protection/>
    </xf>
    <xf numFmtId="1" fontId="0" fillId="0" borderId="17" xfId="0" applyNumberFormat="1" applyFont="1" applyFill="1" applyBorder="1" applyAlignment="1" applyProtection="1">
      <alignment vertical="center"/>
      <protection/>
    </xf>
    <xf numFmtId="9" fontId="0" fillId="0" borderId="18" xfId="60" applyFont="1" applyFill="1" applyBorder="1" applyAlignment="1" applyProtection="1">
      <alignment horizontal="center" vertical="center"/>
      <protection/>
    </xf>
    <xf numFmtId="0" fontId="26" fillId="0" borderId="0" xfId="56" applyFont="1" applyBorder="1" applyProtection="1">
      <alignment/>
      <protection/>
    </xf>
    <xf numFmtId="0" fontId="8" fillId="0" borderId="16" xfId="56" applyFont="1" applyBorder="1" applyProtection="1">
      <alignment/>
      <protection/>
    </xf>
    <xf numFmtId="1" fontId="26" fillId="0" borderId="0" xfId="0" applyNumberFormat="1" applyFont="1" applyBorder="1" applyAlignment="1" applyProtection="1">
      <alignment vertical="center"/>
      <protection/>
    </xf>
    <xf numFmtId="0" fontId="24" fillId="0" borderId="0" xfId="55" applyFont="1" applyBorder="1" applyProtection="1">
      <alignment/>
      <protection/>
    </xf>
    <xf numFmtId="0" fontId="0" fillId="0" borderId="19" xfId="56" applyFont="1" applyBorder="1" applyProtection="1">
      <alignment/>
      <protection/>
    </xf>
    <xf numFmtId="0" fontId="24" fillId="0" borderId="13" xfId="55" applyFont="1" applyBorder="1" applyProtection="1">
      <alignment/>
      <protection/>
    </xf>
    <xf numFmtId="1" fontId="0" fillId="0" borderId="10" xfId="0" applyNumberFormat="1" applyFont="1" applyFill="1" applyBorder="1" applyAlignment="1" applyProtection="1">
      <alignment vertical="center"/>
      <protection/>
    </xf>
    <xf numFmtId="1" fontId="7" fillId="0" borderId="0" xfId="0" applyNumberFormat="1" applyFont="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9" fontId="10" fillId="35" borderId="20" xfId="60" applyFont="1" applyFill="1" applyBorder="1" applyAlignment="1" applyProtection="1">
      <alignment horizontal="center" vertical="center"/>
      <protection/>
    </xf>
    <xf numFmtId="1" fontId="27" fillId="0" borderId="0" xfId="0" applyNumberFormat="1" applyFont="1" applyAlignment="1" applyProtection="1">
      <alignment vertical="center"/>
      <protection/>
    </xf>
    <xf numFmtId="1" fontId="0" fillId="0" borderId="16" xfId="0" applyNumberFormat="1" applyFont="1" applyFill="1" applyBorder="1" applyAlignment="1" applyProtection="1">
      <alignment vertical="center"/>
      <protection/>
    </xf>
    <xf numFmtId="9" fontId="0" fillId="0" borderId="21" xfId="60" applyFont="1" applyFill="1" applyBorder="1" applyAlignment="1" applyProtection="1">
      <alignment horizontal="center" vertical="center"/>
      <protection/>
    </xf>
    <xf numFmtId="1" fontId="7" fillId="0" borderId="0" xfId="0" applyNumberFormat="1" applyFont="1" applyAlignment="1" applyProtection="1">
      <alignment vertical="center" wrapText="1"/>
      <protection/>
    </xf>
    <xf numFmtId="9" fontId="23" fillId="33" borderId="0" xfId="60" applyFont="1" applyFill="1" applyBorder="1" applyAlignment="1" applyProtection="1">
      <alignment horizontal="center" vertical="center"/>
      <protection/>
    </xf>
    <xf numFmtId="1" fontId="0" fillId="0" borderId="19" xfId="0" applyNumberFormat="1" applyFont="1" applyFill="1" applyBorder="1" applyAlignment="1" applyProtection="1">
      <alignment vertical="center"/>
      <protection/>
    </xf>
    <xf numFmtId="9" fontId="0" fillId="0" borderId="22" xfId="60" applyFont="1" applyFill="1" applyBorder="1" applyAlignment="1" applyProtection="1">
      <alignment horizontal="center" vertical="center"/>
      <protection/>
    </xf>
    <xf numFmtId="1" fontId="27" fillId="0" borderId="0" xfId="0" applyNumberFormat="1" applyFont="1" applyBorder="1" applyAlignment="1" applyProtection="1">
      <alignment vertical="center"/>
      <protection/>
    </xf>
    <xf numFmtId="9" fontId="0" fillId="33" borderId="23" xfId="60" applyFont="1" applyFill="1" applyBorder="1" applyAlignment="1" applyProtection="1">
      <alignment horizontal="center" vertical="center"/>
      <protection/>
    </xf>
    <xf numFmtId="9" fontId="0" fillId="33" borderId="24" xfId="60" applyFont="1" applyFill="1" applyBorder="1" applyAlignment="1" applyProtection="1">
      <alignment horizontal="center" vertical="center"/>
      <protection/>
    </xf>
    <xf numFmtId="1" fontId="7" fillId="34" borderId="25" xfId="0" applyNumberFormat="1" applyFont="1" applyFill="1" applyBorder="1" applyAlignment="1" applyProtection="1">
      <alignment horizontal="center" vertical="center" wrapText="1"/>
      <protection/>
    </xf>
    <xf numFmtId="0" fontId="0" fillId="0" borderId="26" xfId="56" applyFont="1" applyBorder="1" applyProtection="1">
      <alignment/>
      <protection/>
    </xf>
    <xf numFmtId="0" fontId="24" fillId="0" borderId="27" xfId="55" applyFont="1" applyBorder="1" applyProtection="1">
      <alignment/>
      <protection/>
    </xf>
    <xf numFmtId="1" fontId="0" fillId="0" borderId="28" xfId="0" applyNumberFormat="1" applyFont="1" applyFill="1" applyBorder="1" applyAlignment="1" applyProtection="1">
      <alignment vertical="center"/>
      <protection/>
    </xf>
    <xf numFmtId="9" fontId="0" fillId="0" borderId="29" xfId="60" applyFont="1" applyFill="1" applyBorder="1" applyAlignment="1" applyProtection="1">
      <alignment horizontal="center" vertical="center"/>
      <protection/>
    </xf>
    <xf numFmtId="1" fontId="3" fillId="0" borderId="0" xfId="0" applyNumberFormat="1" applyFont="1" applyFill="1" applyAlignment="1" applyProtection="1">
      <alignment vertical="center"/>
      <protection/>
    </xf>
    <xf numFmtId="0" fontId="31" fillId="0" borderId="0" xfId="56" applyFont="1" applyProtection="1">
      <alignment/>
      <protection/>
    </xf>
    <xf numFmtId="0" fontId="25" fillId="33" borderId="0" xfId="56" applyFont="1" applyFill="1" applyBorder="1" applyProtection="1">
      <alignment/>
      <protection/>
    </xf>
    <xf numFmtId="1" fontId="32" fillId="0" borderId="0" xfId="0" applyNumberFormat="1" applyFont="1" applyAlignment="1" applyProtection="1">
      <alignment horizontal="left" vertical="center" wrapText="1"/>
      <protection/>
    </xf>
    <xf numFmtId="0" fontId="0" fillId="0" borderId="0" xfId="56" applyFont="1" applyBorder="1" applyAlignment="1" applyProtection="1">
      <alignment horizontal="left"/>
      <protection/>
    </xf>
    <xf numFmtId="1" fontId="0" fillId="0" borderId="0" xfId="0" applyNumberFormat="1" applyFont="1" applyFill="1" applyAlignment="1" applyProtection="1">
      <alignment vertical="center" wrapText="1"/>
      <protection/>
    </xf>
    <xf numFmtId="181" fontId="0" fillId="0" borderId="0" xfId="0" applyNumberFormat="1" applyFont="1" applyFill="1" applyAlignment="1" applyProtection="1">
      <alignment horizontal="center" vertical="center"/>
      <protection/>
    </xf>
    <xf numFmtId="1" fontId="8" fillId="0" borderId="0" xfId="0" applyNumberFormat="1" applyFont="1" applyFill="1" applyBorder="1" applyAlignment="1" applyProtection="1">
      <alignment horizontal="right" vertical="center"/>
      <protection/>
    </xf>
    <xf numFmtId="1" fontId="31" fillId="0" borderId="30" xfId="0" applyNumberFormat="1" applyFont="1" applyFill="1" applyBorder="1" applyAlignment="1" applyProtection="1">
      <alignment vertical="center"/>
      <protection/>
    </xf>
    <xf numFmtId="9" fontId="0" fillId="0" borderId="31" xfId="60" applyFont="1" applyFill="1" applyBorder="1" applyAlignment="1" applyProtection="1">
      <alignment horizontal="center" vertical="center"/>
      <protection/>
    </xf>
    <xf numFmtId="1" fontId="31" fillId="0" borderId="0" xfId="0" applyNumberFormat="1" applyFont="1" applyFill="1" applyBorder="1" applyAlignment="1" applyProtection="1">
      <alignment vertical="center"/>
      <protection/>
    </xf>
    <xf numFmtId="9" fontId="0" fillId="0" borderId="24" xfId="60" applyFont="1" applyFill="1" applyBorder="1" applyAlignment="1" applyProtection="1">
      <alignment horizontal="center" vertical="center"/>
      <protection/>
    </xf>
    <xf numFmtId="1" fontId="31" fillId="0" borderId="13" xfId="0" applyNumberFormat="1" applyFont="1" applyFill="1" applyBorder="1" applyAlignment="1" applyProtection="1">
      <alignment vertical="center"/>
      <protection/>
    </xf>
    <xf numFmtId="0" fontId="0" fillId="0" borderId="0" xfId="54">
      <alignment/>
      <protection/>
    </xf>
    <xf numFmtId="0" fontId="0" fillId="0" borderId="0" xfId="54" applyFill="1">
      <alignment/>
      <protection/>
    </xf>
    <xf numFmtId="9" fontId="7" fillId="0" borderId="0" xfId="60" applyFont="1" applyFill="1" applyBorder="1" applyAlignment="1" applyProtection="1">
      <alignment/>
      <protection/>
    </xf>
    <xf numFmtId="0" fontId="7" fillId="0" borderId="0" xfId="54" applyFont="1" applyAlignment="1">
      <alignment horizontal="center"/>
      <protection/>
    </xf>
    <xf numFmtId="2" fontId="0" fillId="0" borderId="0" xfId="60" applyNumberFormat="1" applyFont="1" applyFill="1" applyBorder="1" applyAlignment="1" applyProtection="1">
      <alignment/>
      <protection/>
    </xf>
    <xf numFmtId="0" fontId="5" fillId="0" borderId="0" xfId="54" applyFont="1">
      <alignment/>
      <protection/>
    </xf>
    <xf numFmtId="0" fontId="31" fillId="0" borderId="0" xfId="54" applyFont="1">
      <alignment/>
      <protection/>
    </xf>
    <xf numFmtId="0" fontId="0" fillId="0" borderId="0" xfId="54" applyFont="1" applyBorder="1" applyAlignment="1">
      <alignment horizontal="center"/>
      <protection/>
    </xf>
    <xf numFmtId="0" fontId="0" fillId="0" borderId="0" xfId="54" applyFont="1" applyFill="1" applyBorder="1" applyAlignment="1">
      <alignment horizontal="center"/>
      <protection/>
    </xf>
    <xf numFmtId="0" fontId="5" fillId="0" borderId="0" xfId="54" applyFont="1" applyBorder="1" applyAlignment="1">
      <alignment horizontal="left"/>
      <protection/>
    </xf>
    <xf numFmtId="0" fontId="5" fillId="0" borderId="0" xfId="0" applyFont="1" applyBorder="1" applyAlignment="1">
      <alignment horizontal="left"/>
    </xf>
    <xf numFmtId="0" fontId="5" fillId="0" borderId="0" xfId="0" applyFont="1" applyBorder="1" applyAlignment="1">
      <alignment/>
    </xf>
    <xf numFmtId="0" fontId="5" fillId="0" borderId="0" xfId="0" applyFont="1" applyBorder="1" applyAlignment="1">
      <alignment horizontal="right"/>
    </xf>
    <xf numFmtId="0" fontId="6" fillId="0" borderId="0" xfId="54" applyFont="1">
      <alignment/>
      <protection/>
    </xf>
    <xf numFmtId="0" fontId="6" fillId="0" borderId="0" xfId="54" applyFont="1" applyFill="1">
      <alignment/>
      <protection/>
    </xf>
    <xf numFmtId="9" fontId="6" fillId="0" borderId="0" xfId="60" applyFont="1" applyFill="1" applyBorder="1" applyAlignment="1" applyProtection="1">
      <alignment horizontal="center"/>
      <protection/>
    </xf>
    <xf numFmtId="0" fontId="6" fillId="0" borderId="0" xfId="54" applyFont="1" applyBorder="1" applyAlignment="1">
      <alignment horizontal="center"/>
      <protection/>
    </xf>
    <xf numFmtId="2" fontId="6" fillId="0" borderId="0" xfId="60" applyNumberFormat="1" applyFont="1" applyFill="1" applyBorder="1" applyAlignment="1" applyProtection="1">
      <alignment/>
      <protection/>
    </xf>
    <xf numFmtId="0" fontId="12" fillId="0" borderId="0" xfId="54" applyFont="1" applyBorder="1" applyAlignment="1">
      <alignment textRotation="45"/>
      <protection/>
    </xf>
    <xf numFmtId="0" fontId="12" fillId="0" borderId="0" xfId="54" applyFont="1" applyFill="1" applyBorder="1" applyAlignment="1">
      <alignment textRotation="45"/>
      <protection/>
    </xf>
    <xf numFmtId="0" fontId="36" fillId="0" borderId="0" xfId="54" applyFont="1" applyBorder="1" applyAlignment="1">
      <alignment textRotation="45"/>
      <protection/>
    </xf>
    <xf numFmtId="0" fontId="12" fillId="0" borderId="0" xfId="54" applyFont="1" applyBorder="1" applyAlignment="1">
      <alignment textRotation="45" wrapText="1"/>
      <protection/>
    </xf>
    <xf numFmtId="0" fontId="34" fillId="0" borderId="0" xfId="54" applyFont="1" applyBorder="1" applyAlignment="1">
      <alignment textRotation="45"/>
      <protection/>
    </xf>
    <xf numFmtId="0" fontId="36" fillId="0" borderId="0" xfId="54" applyFont="1" applyBorder="1" applyAlignment="1">
      <alignment horizontal="center" textRotation="45"/>
      <protection/>
    </xf>
    <xf numFmtId="0" fontId="12" fillId="0" borderId="0" xfId="54" applyFont="1" applyBorder="1" applyAlignment="1">
      <alignment horizontal="center" textRotation="45"/>
      <protection/>
    </xf>
    <xf numFmtId="2" fontId="12" fillId="0" borderId="0" xfId="60" applyNumberFormat="1" applyFont="1" applyFill="1" applyBorder="1" applyAlignment="1" applyProtection="1">
      <alignment textRotation="45"/>
      <protection/>
    </xf>
    <xf numFmtId="0" fontId="34" fillId="0" borderId="0" xfId="54" applyFont="1" applyAlignment="1">
      <alignment textRotation="60"/>
      <protection/>
    </xf>
    <xf numFmtId="0" fontId="34" fillId="0" borderId="0" xfId="54" applyFont="1" applyAlignment="1">
      <alignment horizontal="center" vertical="center" wrapText="1"/>
      <protection/>
    </xf>
    <xf numFmtId="9" fontId="12" fillId="0" borderId="32" xfId="60" applyFont="1" applyFill="1" applyBorder="1" applyAlignment="1" applyProtection="1">
      <alignment horizontal="center" vertical="center" wrapText="1"/>
      <protection/>
    </xf>
    <xf numFmtId="9" fontId="34" fillId="0" borderId="0" xfId="60" applyFont="1" applyFill="1" applyBorder="1" applyAlignment="1" applyProtection="1">
      <alignment horizontal="center" vertical="center" wrapText="1"/>
      <protection/>
    </xf>
    <xf numFmtId="9" fontId="38" fillId="0" borderId="0" xfId="60" applyFont="1" applyFill="1" applyBorder="1" applyAlignment="1" applyProtection="1">
      <alignment/>
      <protection/>
    </xf>
    <xf numFmtId="9" fontId="34" fillId="0" borderId="0" xfId="60" applyFont="1" applyFill="1" applyBorder="1" applyAlignment="1" applyProtection="1">
      <alignment/>
      <protection/>
    </xf>
    <xf numFmtId="0" fontId="0" fillId="0" borderId="0" xfId="0" applyAlignment="1">
      <alignment vertical="center" wrapText="1"/>
    </xf>
    <xf numFmtId="0" fontId="0" fillId="33" borderId="0" xfId="0" applyFill="1" applyBorder="1" applyAlignment="1">
      <alignment/>
    </xf>
    <xf numFmtId="0" fontId="31" fillId="33" borderId="0" xfId="0" applyFont="1" applyFill="1" applyBorder="1" applyAlignment="1">
      <alignment horizontal="center"/>
    </xf>
    <xf numFmtId="0" fontId="7" fillId="33" borderId="0" xfId="0" applyFont="1" applyFill="1" applyBorder="1" applyAlignment="1">
      <alignment horizontal="left" wrapText="1"/>
    </xf>
    <xf numFmtId="0" fontId="0" fillId="0" borderId="0" xfId="0" applyAlignment="1">
      <alignment vertical="center"/>
    </xf>
    <xf numFmtId="0" fontId="7" fillId="35" borderId="33" xfId="0" applyFont="1" applyFill="1" applyBorder="1" applyAlignment="1">
      <alignment horizontal="center" vertical="center"/>
    </xf>
    <xf numFmtId="0" fontId="7" fillId="0" borderId="11" xfId="0" applyFont="1" applyBorder="1" applyAlignment="1">
      <alignment horizontal="center" vertical="center"/>
    </xf>
    <xf numFmtId="0" fontId="7" fillId="36" borderId="33"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 fillId="35" borderId="11" xfId="0" applyFont="1" applyFill="1" applyBorder="1" applyAlignment="1">
      <alignment horizontal="center" vertical="center"/>
    </xf>
    <xf numFmtId="0" fontId="0" fillId="0" borderId="18" xfId="0" applyFont="1" applyBorder="1" applyAlignment="1">
      <alignment/>
    </xf>
    <xf numFmtId="9" fontId="0" fillId="0" borderId="12" xfId="58" applyFont="1" applyFill="1" applyBorder="1" applyAlignment="1" applyProtection="1">
      <alignment horizontal="center" vertical="center" wrapText="1"/>
      <protection/>
    </xf>
    <xf numFmtId="0" fontId="29" fillId="0" borderId="21" xfId="46" applyNumberFormat="1" applyFont="1" applyFill="1" applyBorder="1" applyAlignment="1" applyProtection="1">
      <alignment/>
      <protection/>
    </xf>
    <xf numFmtId="9" fontId="0" fillId="0" borderId="34" xfId="58" applyFont="1" applyFill="1" applyBorder="1" applyAlignment="1" applyProtection="1">
      <alignment horizontal="center" vertical="center" wrapText="1"/>
      <protection/>
    </xf>
    <xf numFmtId="0" fontId="0" fillId="0" borderId="21" xfId="0" applyFont="1" applyBorder="1" applyAlignment="1">
      <alignment/>
    </xf>
    <xf numFmtId="0" fontId="0" fillId="0" borderId="35" xfId="0" applyFont="1" applyBorder="1" applyAlignment="1">
      <alignment/>
    </xf>
    <xf numFmtId="9" fontId="0" fillId="0" borderId="36" xfId="58" applyFont="1" applyFill="1" applyBorder="1" applyAlignment="1" applyProtection="1">
      <alignment horizontal="center" vertical="center" wrapText="1"/>
      <protection/>
    </xf>
    <xf numFmtId="0" fontId="0" fillId="0" borderId="20" xfId="0" applyFont="1" applyBorder="1" applyAlignment="1">
      <alignment/>
    </xf>
    <xf numFmtId="9" fontId="0" fillId="0" borderId="37" xfId="58" applyFont="1" applyFill="1" applyBorder="1" applyAlignment="1" applyProtection="1">
      <alignment horizontal="center" vertical="center" wrapText="1"/>
      <protection/>
    </xf>
    <xf numFmtId="0" fontId="0" fillId="0" borderId="29" xfId="0" applyFont="1" applyFill="1" applyBorder="1" applyAlignment="1">
      <alignment/>
    </xf>
    <xf numFmtId="0" fontId="0" fillId="0" borderId="32" xfId="0" applyFont="1" applyBorder="1" applyAlignment="1">
      <alignment/>
    </xf>
    <xf numFmtId="0" fontId="0" fillId="0" borderId="29" xfId="0" applyFont="1" applyBorder="1" applyAlignment="1">
      <alignment/>
    </xf>
    <xf numFmtId="9" fontId="0" fillId="0" borderId="26" xfId="58" applyFont="1" applyFill="1" applyBorder="1" applyAlignment="1" applyProtection="1">
      <alignment horizontal="center" vertical="center" wrapText="1"/>
      <protection/>
    </xf>
    <xf numFmtId="0" fontId="0" fillId="0" borderId="38" xfId="0" applyFont="1" applyBorder="1" applyAlignment="1">
      <alignment/>
    </xf>
    <xf numFmtId="9" fontId="28" fillId="0" borderId="0" xfId="0" applyNumberFormat="1" applyFont="1" applyAlignment="1">
      <alignment horizontal="center" vertical="center" wrapText="1"/>
    </xf>
    <xf numFmtId="0" fontId="7" fillId="0" borderId="0" xfId="54" applyFont="1">
      <alignment/>
      <protection/>
    </xf>
    <xf numFmtId="0" fontId="0" fillId="0" borderId="0" xfId="54" applyBorder="1">
      <alignment/>
      <protection/>
    </xf>
    <xf numFmtId="0" fontId="42" fillId="0" borderId="0" xfId="54" applyFont="1" applyFill="1" applyBorder="1" applyAlignment="1">
      <alignment vertical="center"/>
      <protection/>
    </xf>
    <xf numFmtId="0" fontId="7" fillId="0" borderId="0" xfId="54" applyFont="1" applyFill="1" applyAlignment="1">
      <alignment vertical="center"/>
      <protection/>
    </xf>
    <xf numFmtId="9" fontId="0" fillId="0" borderId="39" xfId="54" applyNumberFormat="1" applyBorder="1" applyAlignment="1">
      <alignment horizontal="center"/>
      <protection/>
    </xf>
    <xf numFmtId="9" fontId="0" fillId="0" borderId="40" xfId="54" applyNumberFormat="1" applyBorder="1" applyAlignment="1">
      <alignment horizontal="center"/>
      <protection/>
    </xf>
    <xf numFmtId="9" fontId="0" fillId="0" borderId="41" xfId="54" applyNumberFormat="1" applyFont="1" applyFill="1" applyBorder="1" applyAlignment="1">
      <alignment horizontal="center"/>
      <protection/>
    </xf>
    <xf numFmtId="9" fontId="0" fillId="0" borderId="42" xfId="54" applyNumberFormat="1" applyBorder="1" applyAlignment="1">
      <alignment horizontal="center"/>
      <protection/>
    </xf>
    <xf numFmtId="9" fontId="0" fillId="0" borderId="14" xfId="54" applyNumberFormat="1" applyBorder="1" applyAlignment="1">
      <alignment horizontal="center"/>
      <protection/>
    </xf>
    <xf numFmtId="9" fontId="4" fillId="0" borderId="0" xfId="54" applyNumberFormat="1" applyFont="1" applyBorder="1" applyAlignment="1">
      <alignment/>
      <protection/>
    </xf>
    <xf numFmtId="0" fontId="43" fillId="38" borderId="21" xfId="54" applyFont="1" applyFill="1" applyBorder="1" applyAlignment="1">
      <alignment horizontal="center" vertical="center" wrapText="1"/>
      <protection/>
    </xf>
    <xf numFmtId="0" fontId="43" fillId="38" borderId="20" xfId="54" applyFont="1" applyFill="1" applyBorder="1" applyAlignment="1">
      <alignment horizontal="center" vertical="center" wrapText="1"/>
      <protection/>
    </xf>
    <xf numFmtId="9" fontId="0" fillId="0" borderId="39" xfId="54" applyNumberFormat="1" applyFill="1" applyBorder="1" applyAlignment="1">
      <alignment horizontal="center"/>
      <protection/>
    </xf>
    <xf numFmtId="0" fontId="43" fillId="0" borderId="11" xfId="54" applyFont="1" applyFill="1" applyBorder="1" applyAlignment="1">
      <alignment horizontal="center" vertical="center" wrapText="1"/>
      <protection/>
    </xf>
    <xf numFmtId="0" fontId="43" fillId="0" borderId="25" xfId="54" applyFont="1" applyFill="1" applyBorder="1" applyAlignment="1">
      <alignment horizontal="center" vertical="center" wrapText="1"/>
      <protection/>
    </xf>
    <xf numFmtId="9" fontId="0" fillId="0" borderId="40" xfId="54" applyNumberFormat="1" applyFill="1" applyBorder="1" applyAlignment="1">
      <alignment horizontal="center"/>
      <protection/>
    </xf>
    <xf numFmtId="9" fontId="0" fillId="0" borderId="42" xfId="54" applyNumberFormat="1" applyFill="1" applyBorder="1" applyAlignment="1">
      <alignment horizontal="center"/>
      <protection/>
    </xf>
    <xf numFmtId="9" fontId="0" fillId="0" borderId="14" xfId="54" applyNumberFormat="1" applyFill="1" applyBorder="1" applyAlignment="1">
      <alignment horizontal="center"/>
      <protection/>
    </xf>
    <xf numFmtId="0" fontId="43" fillId="0" borderId="0" xfId="54" applyFont="1" applyFill="1" applyBorder="1" applyAlignment="1">
      <alignment horizontal="center" vertical="center" wrapText="1"/>
      <protection/>
    </xf>
    <xf numFmtId="9" fontId="0" fillId="0" borderId="0" xfId="60" applyFont="1" applyFill="1" applyBorder="1" applyAlignment="1" applyProtection="1">
      <alignment horizontal="center" vertical="center" wrapText="1"/>
      <protection/>
    </xf>
    <xf numFmtId="0" fontId="6" fillId="0" borderId="0" xfId="54" applyFont="1" applyBorder="1" applyAlignment="1">
      <alignment horizontal="left"/>
      <protection/>
    </xf>
    <xf numFmtId="0" fontId="6" fillId="0" borderId="0" xfId="0" applyFont="1" applyBorder="1" applyAlignment="1">
      <alignment horizontal="left"/>
    </xf>
    <xf numFmtId="0" fontId="47" fillId="0" borderId="0" xfId="0" applyFont="1" applyBorder="1" applyAlignment="1">
      <alignment/>
    </xf>
    <xf numFmtId="0" fontId="6" fillId="0" borderId="0" xfId="54" applyFont="1" applyFill="1" applyBorder="1" applyAlignment="1">
      <alignment horizontal="center"/>
      <protection/>
    </xf>
    <xf numFmtId="0" fontId="7" fillId="0" borderId="0" xfId="54" applyFont="1" applyBorder="1" applyAlignment="1">
      <alignment textRotation="45"/>
      <protection/>
    </xf>
    <xf numFmtId="9" fontId="7" fillId="0" borderId="0" xfId="60" applyFont="1" applyFill="1" applyBorder="1" applyAlignment="1" applyProtection="1">
      <alignment textRotation="45"/>
      <protection/>
    </xf>
    <xf numFmtId="0" fontId="42" fillId="0" borderId="0" xfId="54" applyFont="1" applyBorder="1" applyAlignment="1">
      <alignment textRotation="45"/>
      <protection/>
    </xf>
    <xf numFmtId="0" fontId="27" fillId="0" borderId="0" xfId="54" applyFont="1" applyBorder="1" applyAlignment="1">
      <alignment textRotation="45"/>
      <protection/>
    </xf>
    <xf numFmtId="0" fontId="0" fillId="0" borderId="0" xfId="54" applyBorder="1" applyAlignment="1">
      <alignment textRotation="45"/>
      <protection/>
    </xf>
    <xf numFmtId="0" fontId="0" fillId="0" borderId="0" xfId="54" applyFill="1" applyBorder="1" applyAlignment="1">
      <alignment textRotation="45"/>
      <protection/>
    </xf>
    <xf numFmtId="0" fontId="7" fillId="0" borderId="0" xfId="54" applyFont="1" applyBorder="1" applyAlignment="1">
      <alignment horizontal="center" textRotation="45"/>
      <protection/>
    </xf>
    <xf numFmtId="2" fontId="7" fillId="0" borderId="0" xfId="60" applyNumberFormat="1" applyFont="1" applyFill="1" applyBorder="1" applyAlignment="1" applyProtection="1">
      <alignment textRotation="45"/>
      <protection/>
    </xf>
    <xf numFmtId="0" fontId="0" fillId="0" borderId="0" xfId="54" applyFont="1" applyAlignment="1">
      <alignment textRotation="60"/>
      <protection/>
    </xf>
    <xf numFmtId="0" fontId="0" fillId="0" borderId="14" xfId="54" applyFont="1" applyBorder="1" applyAlignment="1">
      <alignment textRotation="60"/>
      <protection/>
    </xf>
    <xf numFmtId="0" fontId="8" fillId="0" borderId="25" xfId="54" applyFont="1" applyBorder="1" applyAlignment="1">
      <alignment horizontal="center" vertical="center" textRotation="60" wrapText="1"/>
      <protection/>
    </xf>
    <xf numFmtId="9" fontId="6" fillId="0" borderId="43" xfId="60" applyFont="1" applyFill="1" applyBorder="1" applyAlignment="1" applyProtection="1">
      <alignment horizontal="center" vertical="top" textRotation="60" wrapText="1"/>
      <protection/>
    </xf>
    <xf numFmtId="9" fontId="6" fillId="0" borderId="44" xfId="60" applyFont="1" applyFill="1" applyBorder="1" applyAlignment="1" applyProtection="1">
      <alignment horizontal="center" vertical="top" textRotation="60" wrapText="1"/>
      <protection/>
    </xf>
    <xf numFmtId="9" fontId="6" fillId="0" borderId="45" xfId="60" applyFont="1" applyFill="1" applyBorder="1" applyAlignment="1" applyProtection="1">
      <alignment horizontal="center" vertical="top" textRotation="60" wrapText="1"/>
      <protection/>
    </xf>
    <xf numFmtId="0" fontId="6" fillId="0" borderId="45" xfId="54" applyFont="1" applyBorder="1" applyAlignment="1">
      <alignment horizontal="center" vertical="top" textRotation="60" wrapText="1"/>
      <protection/>
    </xf>
    <xf numFmtId="0" fontId="6" fillId="0" borderId="46" xfId="54" applyFont="1" applyBorder="1" applyAlignment="1">
      <alignment horizontal="center" vertical="top" textRotation="60" wrapText="1"/>
      <protection/>
    </xf>
    <xf numFmtId="0" fontId="7" fillId="0" borderId="33" xfId="54" applyFont="1" applyBorder="1" applyAlignment="1">
      <alignment horizontal="center" textRotation="60"/>
      <protection/>
    </xf>
    <xf numFmtId="2" fontId="0" fillId="0" borderId="47" xfId="60" applyNumberFormat="1" applyFont="1" applyFill="1" applyBorder="1" applyAlignment="1" applyProtection="1">
      <alignment textRotation="60"/>
      <protection/>
    </xf>
    <xf numFmtId="0" fontId="0" fillId="0" borderId="48" xfId="54" applyFont="1" applyBorder="1" applyAlignment="1">
      <alignment textRotation="60"/>
      <protection/>
    </xf>
    <xf numFmtId="0" fontId="0" fillId="0" borderId="0" xfId="54" applyFont="1" applyAlignment="1">
      <alignment horizontal="center" vertical="center" wrapText="1"/>
      <protection/>
    </xf>
    <xf numFmtId="0" fontId="49" fillId="0" borderId="32" xfId="54" applyFont="1" applyBorder="1" applyAlignment="1">
      <alignment horizontal="center" vertical="center" wrapText="1"/>
      <protection/>
    </xf>
    <xf numFmtId="2" fontId="49" fillId="0" borderId="32" xfId="60" applyNumberFormat="1" applyFont="1" applyFill="1" applyBorder="1" applyAlignment="1" applyProtection="1">
      <alignment horizontal="center" vertical="center" wrapText="1"/>
      <protection/>
    </xf>
    <xf numFmtId="9" fontId="49" fillId="0" borderId="32" xfId="60" applyFont="1" applyFill="1" applyBorder="1" applyAlignment="1" applyProtection="1">
      <alignment horizontal="center" vertical="center" wrapText="1"/>
      <protection/>
    </xf>
    <xf numFmtId="9" fontId="4" fillId="0" borderId="0" xfId="60" applyFont="1" applyFill="1" applyBorder="1" applyAlignment="1" applyProtection="1">
      <alignment horizontal="center" vertical="center" wrapText="1"/>
      <protection/>
    </xf>
    <xf numFmtId="9" fontId="2" fillId="0" borderId="0" xfId="60" applyFont="1" applyFill="1" applyBorder="1" applyAlignment="1" applyProtection="1">
      <alignment/>
      <protection/>
    </xf>
    <xf numFmtId="9" fontId="2" fillId="0" borderId="20" xfId="60" applyFont="1" applyFill="1" applyBorder="1" applyAlignment="1" applyProtection="1">
      <alignment horizontal="center"/>
      <protection/>
    </xf>
    <xf numFmtId="0" fontId="50" fillId="0" borderId="37" xfId="0" applyFont="1" applyFill="1" applyBorder="1" applyAlignment="1">
      <alignment horizontal="center" vertical="center" wrapText="1"/>
    </xf>
    <xf numFmtId="9" fontId="0" fillId="0" borderId="49" xfId="60" applyFont="1" applyFill="1" applyBorder="1" applyAlignment="1" applyProtection="1">
      <alignment horizontal="center" vertical="center" wrapText="1"/>
      <protection/>
    </xf>
    <xf numFmtId="9" fontId="0" fillId="0" borderId="50" xfId="60" applyFont="1" applyFill="1" applyBorder="1" applyAlignment="1" applyProtection="1">
      <alignment horizontal="center" vertical="center" wrapText="1"/>
      <protection/>
    </xf>
    <xf numFmtId="9" fontId="0" fillId="0" borderId="51" xfId="60" applyFont="1" applyFill="1" applyBorder="1" applyAlignment="1" applyProtection="1">
      <alignment horizontal="center" vertical="center" wrapText="1"/>
      <protection/>
    </xf>
    <xf numFmtId="9" fontId="0" fillId="0" borderId="52" xfId="60" applyFont="1" applyFill="1" applyBorder="1" applyAlignment="1" applyProtection="1">
      <alignment horizontal="center" vertical="center" wrapText="1"/>
      <protection/>
    </xf>
    <xf numFmtId="9" fontId="0" fillId="0" borderId="31" xfId="60" applyFont="1" applyFill="1" applyBorder="1" applyAlignment="1" applyProtection="1">
      <alignment horizontal="center" vertical="center" wrapText="1"/>
      <protection/>
    </xf>
    <xf numFmtId="9" fontId="0" fillId="0" borderId="20" xfId="60" applyFont="1" applyFill="1" applyBorder="1" applyAlignment="1" applyProtection="1">
      <alignment horizontal="center" vertical="center" wrapText="1"/>
      <protection/>
    </xf>
    <xf numFmtId="1" fontId="2" fillId="0" borderId="20" xfId="60" applyNumberFormat="1" applyFont="1" applyFill="1" applyBorder="1" applyAlignment="1" applyProtection="1">
      <alignment horizontal="center" vertical="center" wrapText="1"/>
      <protection/>
    </xf>
    <xf numFmtId="9" fontId="2" fillId="0" borderId="20" xfId="60" applyFont="1" applyFill="1" applyBorder="1" applyAlignment="1" applyProtection="1">
      <alignment horizontal="center" vertical="center" wrapText="1"/>
      <protection/>
    </xf>
    <xf numFmtId="9" fontId="51" fillId="0" borderId="0" xfId="60" applyFont="1" applyFill="1" applyBorder="1" applyAlignment="1" applyProtection="1">
      <alignment/>
      <protection/>
    </xf>
    <xf numFmtId="9" fontId="2" fillId="0" borderId="21" xfId="60" applyFont="1" applyFill="1" applyBorder="1" applyAlignment="1" applyProtection="1">
      <alignment horizontal="center"/>
      <protection/>
    </xf>
    <xf numFmtId="0" fontId="50" fillId="0" borderId="34" xfId="0" applyFont="1" applyFill="1" applyBorder="1" applyAlignment="1">
      <alignment horizontal="center" vertical="center" wrapText="1"/>
    </xf>
    <xf numFmtId="9" fontId="0" fillId="0" borderId="53" xfId="60" applyFont="1" applyFill="1" applyBorder="1" applyAlignment="1" applyProtection="1">
      <alignment horizontal="center" vertical="center" wrapText="1"/>
      <protection/>
    </xf>
    <xf numFmtId="9" fontId="0" fillId="0" borderId="54" xfId="60" applyFont="1" applyFill="1" applyBorder="1" applyAlignment="1" applyProtection="1">
      <alignment horizontal="center" vertical="center" wrapText="1"/>
      <protection/>
    </xf>
    <xf numFmtId="9" fontId="0" fillId="0" borderId="55" xfId="60" applyFont="1" applyFill="1" applyBorder="1" applyAlignment="1" applyProtection="1">
      <alignment horizontal="center" vertical="center" wrapText="1"/>
      <protection/>
    </xf>
    <xf numFmtId="9" fontId="0" fillId="0" borderId="56" xfId="60" applyFont="1" applyFill="1" applyBorder="1" applyAlignment="1" applyProtection="1">
      <alignment horizontal="center" vertical="center" wrapText="1"/>
      <protection/>
    </xf>
    <xf numFmtId="9" fontId="0" fillId="0" borderId="24" xfId="60" applyFont="1" applyFill="1" applyBorder="1" applyAlignment="1" applyProtection="1">
      <alignment horizontal="center" vertical="center" wrapText="1"/>
      <protection/>
    </xf>
    <xf numFmtId="9" fontId="0" fillId="0" borderId="21" xfId="60" applyFont="1" applyFill="1" applyBorder="1" applyAlignment="1" applyProtection="1">
      <alignment horizontal="center" vertical="center" wrapText="1"/>
      <protection/>
    </xf>
    <xf numFmtId="1" fontId="2" fillId="0" borderId="34" xfId="60" applyNumberFormat="1" applyFont="1" applyFill="1" applyBorder="1" applyAlignment="1" applyProtection="1">
      <alignment horizontal="center" vertical="center" wrapText="1"/>
      <protection/>
    </xf>
    <xf numFmtId="9" fontId="2" fillId="0" borderId="21" xfId="60" applyFont="1" applyFill="1" applyBorder="1" applyAlignment="1" applyProtection="1">
      <alignment horizontal="center" vertical="center" wrapText="1"/>
      <protection/>
    </xf>
    <xf numFmtId="9" fontId="2" fillId="0" borderId="0" xfId="60" applyFont="1" applyFill="1" applyBorder="1" applyAlignment="1" applyProtection="1">
      <alignment wrapText="1"/>
      <protection/>
    </xf>
    <xf numFmtId="9" fontId="51" fillId="0" borderId="0" xfId="60" applyFont="1" applyFill="1" applyBorder="1" applyAlignment="1" applyProtection="1">
      <alignment wrapText="1"/>
      <protection/>
    </xf>
    <xf numFmtId="9" fontId="2" fillId="0" borderId="29" xfId="60" applyFont="1" applyFill="1" applyBorder="1" applyAlignment="1" applyProtection="1">
      <alignment horizontal="center"/>
      <protection/>
    </xf>
    <xf numFmtId="0" fontId="50" fillId="0" borderId="36" xfId="0" applyFont="1" applyFill="1" applyBorder="1" applyAlignment="1">
      <alignment horizontal="center" vertical="center" wrapText="1"/>
    </xf>
    <xf numFmtId="9" fontId="0" fillId="0" borderId="57" xfId="60" applyFont="1" applyFill="1" applyBorder="1" applyAlignment="1" applyProtection="1">
      <alignment horizontal="center" vertical="center" wrapText="1"/>
      <protection/>
    </xf>
    <xf numFmtId="9" fontId="0" fillId="0" borderId="58" xfId="60" applyFont="1" applyFill="1" applyBorder="1" applyAlignment="1" applyProtection="1">
      <alignment horizontal="center" vertical="center" wrapText="1"/>
      <protection/>
    </xf>
    <xf numFmtId="9" fontId="0" fillId="0" borderId="59" xfId="60" applyFont="1" applyFill="1" applyBorder="1" applyAlignment="1" applyProtection="1">
      <alignment horizontal="center" vertical="center" wrapText="1"/>
      <protection/>
    </xf>
    <xf numFmtId="9" fontId="0" fillId="0" borderId="60" xfId="60" applyFont="1" applyFill="1" applyBorder="1" applyAlignment="1" applyProtection="1">
      <alignment horizontal="center" vertical="center" wrapText="1"/>
      <protection/>
    </xf>
    <xf numFmtId="9" fontId="0" fillId="0" borderId="22" xfId="60" applyFont="1" applyFill="1" applyBorder="1" applyAlignment="1" applyProtection="1">
      <alignment horizontal="center" vertical="center" wrapText="1"/>
      <protection/>
    </xf>
    <xf numFmtId="9" fontId="0" fillId="0" borderId="29" xfId="60" applyFont="1" applyFill="1" applyBorder="1" applyAlignment="1" applyProtection="1">
      <alignment horizontal="center" vertical="center" wrapText="1"/>
      <protection/>
    </xf>
    <xf numFmtId="1" fontId="2" fillId="0" borderId="36" xfId="60" applyNumberFormat="1" applyFont="1" applyFill="1" applyBorder="1" applyAlignment="1" applyProtection="1">
      <alignment horizontal="center" vertical="center" wrapText="1"/>
      <protection/>
    </xf>
    <xf numFmtId="9" fontId="2" fillId="0" borderId="29" xfId="60" applyFont="1" applyFill="1" applyBorder="1" applyAlignment="1" applyProtection="1">
      <alignment horizontal="center" vertical="center" wrapText="1"/>
      <protection/>
    </xf>
    <xf numFmtId="0" fontId="0" fillId="0" borderId="0" xfId="54" applyFill="1" applyBorder="1" applyAlignment="1">
      <alignment horizontal="center" vertical="center" wrapText="1"/>
      <protection/>
    </xf>
    <xf numFmtId="9" fontId="12" fillId="0" borderId="0" xfId="60" applyFont="1" applyFill="1" applyBorder="1" applyAlignment="1" applyProtection="1">
      <alignment horizontal="center" vertical="center" wrapText="1"/>
      <protection/>
    </xf>
    <xf numFmtId="1" fontId="34" fillId="0" borderId="0" xfId="60" applyNumberFormat="1" applyFont="1" applyFill="1" applyBorder="1" applyAlignment="1" applyProtection="1">
      <alignment horizontal="center" vertical="center" wrapText="1"/>
      <protection/>
    </xf>
    <xf numFmtId="0" fontId="52" fillId="0" borderId="0" xfId="54" applyFont="1">
      <alignment/>
      <protection/>
    </xf>
    <xf numFmtId="9" fontId="53" fillId="0" borderId="0" xfId="54" applyNumberFormat="1" applyFont="1" applyAlignment="1">
      <alignment horizontal="center" vertical="center"/>
      <protection/>
    </xf>
    <xf numFmtId="9" fontId="53" fillId="0" borderId="0" xfId="54" applyNumberFormat="1" applyFont="1" applyAlignment="1">
      <alignment vertical="center"/>
      <protection/>
    </xf>
    <xf numFmtId="0" fontId="7" fillId="0" borderId="0" xfId="54" applyFont="1" applyFill="1" applyBorder="1" applyAlignment="1">
      <alignment horizontal="center"/>
      <protection/>
    </xf>
    <xf numFmtId="2" fontId="54" fillId="0" borderId="0" xfId="60" applyNumberFormat="1" applyFont="1" applyFill="1" applyBorder="1" applyAlignment="1" applyProtection="1">
      <alignment/>
      <protection/>
    </xf>
    <xf numFmtId="10" fontId="55" fillId="0" borderId="0" xfId="54" applyNumberFormat="1" applyFont="1" applyFill="1" applyBorder="1">
      <alignment/>
      <protection/>
    </xf>
    <xf numFmtId="0" fontId="0" fillId="0" borderId="0" xfId="0" applyAlignment="1">
      <alignment horizontal="center"/>
    </xf>
    <xf numFmtId="0" fontId="6" fillId="35" borderId="11" xfId="0" applyFont="1" applyFill="1" applyBorder="1" applyAlignment="1">
      <alignment horizontal="center"/>
    </xf>
    <xf numFmtId="0" fontId="6" fillId="35" borderId="33" xfId="0" applyFont="1" applyFill="1" applyBorder="1" applyAlignment="1">
      <alignment horizontal="center"/>
    </xf>
    <xf numFmtId="0" fontId="6" fillId="35" borderId="48" xfId="0" applyFont="1" applyFill="1" applyBorder="1" applyAlignment="1">
      <alignment horizontal="center"/>
    </xf>
    <xf numFmtId="1" fontId="0" fillId="0" borderId="12" xfId="0" applyNumberFormat="1" applyFont="1" applyBorder="1" applyAlignment="1">
      <alignment horizontal="center"/>
    </xf>
    <xf numFmtId="9" fontId="0" fillId="0" borderId="18" xfId="0" applyNumberFormat="1" applyBorder="1" applyAlignment="1">
      <alignment horizontal="center"/>
    </xf>
    <xf numFmtId="9" fontId="0" fillId="0" borderId="61" xfId="0" applyNumberFormat="1" applyBorder="1" applyAlignment="1">
      <alignment horizontal="center"/>
    </xf>
    <xf numFmtId="0" fontId="0" fillId="0" borderId="34" xfId="0" applyFont="1" applyBorder="1" applyAlignment="1">
      <alignment horizontal="center"/>
    </xf>
    <xf numFmtId="9" fontId="0" fillId="0" borderId="21" xfId="0" applyNumberFormat="1" applyBorder="1" applyAlignment="1">
      <alignment horizontal="center"/>
    </xf>
    <xf numFmtId="9" fontId="0" fillId="0" borderId="62" xfId="0" applyNumberFormat="1" applyBorder="1" applyAlignment="1">
      <alignment horizontal="center"/>
    </xf>
    <xf numFmtId="1" fontId="0" fillId="0" borderId="34" xfId="0" applyNumberFormat="1" applyFont="1" applyBorder="1" applyAlignment="1">
      <alignment horizontal="center"/>
    </xf>
    <xf numFmtId="0" fontId="0" fillId="0" borderId="36" xfId="0" applyFont="1" applyBorder="1" applyAlignment="1">
      <alignment horizontal="center"/>
    </xf>
    <xf numFmtId="9" fontId="0" fillId="0" borderId="29" xfId="0" applyNumberFormat="1" applyBorder="1" applyAlignment="1">
      <alignment horizontal="center"/>
    </xf>
    <xf numFmtId="9" fontId="0" fillId="0" borderId="63" xfId="0" applyNumberFormat="1" applyBorder="1" applyAlignment="1">
      <alignment horizontal="center"/>
    </xf>
    <xf numFmtId="0" fontId="41" fillId="39" borderId="43" xfId="0" applyFont="1" applyFill="1" applyBorder="1" applyAlignment="1">
      <alignment horizontal="center"/>
    </xf>
    <xf numFmtId="0" fontId="41" fillId="39" borderId="45" xfId="0" applyFont="1" applyFill="1" applyBorder="1" applyAlignment="1">
      <alignment horizontal="center"/>
    </xf>
    <xf numFmtId="0" fontId="41" fillId="39" borderId="64" xfId="0" applyFont="1" applyFill="1" applyBorder="1" applyAlignment="1">
      <alignment horizontal="center"/>
    </xf>
    <xf numFmtId="0" fontId="0" fillId="0" borderId="65" xfId="0" applyBorder="1" applyAlignment="1">
      <alignment/>
    </xf>
    <xf numFmtId="9" fontId="0" fillId="0" borderId="66" xfId="0" applyNumberFormat="1" applyBorder="1" applyAlignment="1">
      <alignment horizontal="center"/>
    </xf>
    <xf numFmtId="9" fontId="0" fillId="0" borderId="23" xfId="0" applyNumberFormat="1" applyBorder="1" applyAlignment="1">
      <alignment horizontal="center"/>
    </xf>
    <xf numFmtId="0" fontId="0" fillId="0" borderId="53" xfId="0" applyBorder="1" applyAlignment="1">
      <alignment/>
    </xf>
    <xf numFmtId="9" fontId="0" fillId="0" borderId="55" xfId="0" applyNumberFormat="1" applyBorder="1" applyAlignment="1">
      <alignment horizontal="center"/>
    </xf>
    <xf numFmtId="9" fontId="0" fillId="0" borderId="24" xfId="0" applyNumberFormat="1" applyBorder="1" applyAlignment="1">
      <alignment horizontal="center"/>
    </xf>
    <xf numFmtId="0" fontId="0" fillId="0" borderId="57" xfId="0" applyBorder="1" applyAlignment="1">
      <alignment/>
    </xf>
    <xf numFmtId="9" fontId="0" fillId="0" borderId="59" xfId="0" applyNumberFormat="1" applyBorder="1" applyAlignment="1">
      <alignment horizontal="center"/>
    </xf>
    <xf numFmtId="9" fontId="0" fillId="0" borderId="22" xfId="0" applyNumberFormat="1" applyBorder="1" applyAlignment="1">
      <alignment horizontal="center"/>
    </xf>
    <xf numFmtId="0" fontId="41" fillId="40" borderId="43" xfId="0" applyFont="1" applyFill="1" applyBorder="1" applyAlignment="1">
      <alignment horizontal="center"/>
    </xf>
    <xf numFmtId="0" fontId="41" fillId="40" borderId="45" xfId="0" applyFont="1" applyFill="1" applyBorder="1" applyAlignment="1">
      <alignment horizontal="center"/>
    </xf>
    <xf numFmtId="0" fontId="41" fillId="40" borderId="64" xfId="0" applyFont="1" applyFill="1" applyBorder="1" applyAlignment="1">
      <alignment horizontal="center"/>
    </xf>
    <xf numFmtId="0" fontId="7" fillId="36" borderId="43" xfId="0" applyFont="1" applyFill="1" applyBorder="1" applyAlignment="1">
      <alignment horizontal="center"/>
    </xf>
    <xf numFmtId="0" fontId="7" fillId="36" borderId="45" xfId="0" applyFont="1" applyFill="1" applyBorder="1" applyAlignment="1">
      <alignment horizontal="center"/>
    </xf>
    <xf numFmtId="0" fontId="7" fillId="36" borderId="64" xfId="0" applyFont="1" applyFill="1" applyBorder="1" applyAlignment="1">
      <alignment horizontal="center"/>
    </xf>
    <xf numFmtId="0" fontId="0" fillId="0" borderId="65" xfId="0" applyBorder="1" applyAlignment="1">
      <alignment horizontal="center"/>
    </xf>
    <xf numFmtId="0" fontId="0" fillId="0" borderId="53" xfId="0" applyBorder="1" applyAlignment="1">
      <alignment horizontal="center"/>
    </xf>
    <xf numFmtId="0" fontId="0" fillId="0" borderId="57" xfId="0" applyBorder="1" applyAlignment="1">
      <alignment horizontal="center"/>
    </xf>
    <xf numFmtId="0" fontId="7" fillId="41" borderId="43" xfId="0" applyFont="1" applyFill="1" applyBorder="1" applyAlignment="1">
      <alignment horizontal="center"/>
    </xf>
    <xf numFmtId="0" fontId="7" fillId="41" borderId="45" xfId="0" applyFont="1" applyFill="1" applyBorder="1" applyAlignment="1">
      <alignment horizontal="center"/>
    </xf>
    <xf numFmtId="0" fontId="7" fillId="41" borderId="64" xfId="0" applyFont="1" applyFill="1" applyBorder="1" applyAlignment="1">
      <alignment horizontal="center"/>
    </xf>
    <xf numFmtId="0" fontId="0" fillId="0" borderId="0" xfId="54" applyFont="1">
      <alignment/>
      <protection/>
    </xf>
    <xf numFmtId="0" fontId="0" fillId="0" borderId="0" xfId="54" applyFont="1" applyFill="1">
      <alignment/>
      <protection/>
    </xf>
    <xf numFmtId="0" fontId="0" fillId="0" borderId="0" xfId="54" applyFont="1" applyAlignment="1">
      <alignment horizontal="center"/>
      <protection/>
    </xf>
    <xf numFmtId="0" fontId="0" fillId="42" borderId="67" xfId="54" applyFont="1" applyFill="1" applyBorder="1">
      <alignment/>
      <protection/>
    </xf>
    <xf numFmtId="0" fontId="0" fillId="0" borderId="33" xfId="54" applyFont="1" applyBorder="1">
      <alignment/>
      <protection/>
    </xf>
    <xf numFmtId="0" fontId="56" fillId="0" borderId="11" xfId="54" applyFont="1" applyFill="1" applyBorder="1" applyAlignment="1">
      <alignment horizontal="center" vertical="center" textRotation="45"/>
      <protection/>
    </xf>
    <xf numFmtId="0" fontId="0" fillId="0" borderId="48" xfId="54" applyFont="1" applyFill="1" applyBorder="1" applyAlignment="1">
      <alignment horizontal="left" vertical="top" textRotation="45" wrapText="1"/>
      <protection/>
    </xf>
    <xf numFmtId="0" fontId="0" fillId="0" borderId="11" xfId="54" applyFont="1" applyFill="1" applyBorder="1" applyAlignment="1">
      <alignment horizontal="left" vertical="top" textRotation="45" wrapText="1"/>
      <protection/>
    </xf>
    <xf numFmtId="0" fontId="0" fillId="0" borderId="47" xfId="54" applyFont="1" applyFill="1" applyBorder="1" applyAlignment="1">
      <alignment horizontal="left" vertical="top" textRotation="45" wrapText="1"/>
      <protection/>
    </xf>
    <xf numFmtId="0" fontId="0" fillId="0" borderId="48" xfId="54" applyFont="1" applyBorder="1" applyAlignment="1">
      <alignment horizontal="center"/>
      <protection/>
    </xf>
    <xf numFmtId="0" fontId="7" fillId="0" borderId="16" xfId="54" applyFont="1" applyFill="1" applyBorder="1" applyAlignment="1">
      <alignment horizontal="center" vertical="center"/>
      <protection/>
    </xf>
    <xf numFmtId="0" fontId="7" fillId="0" borderId="32" xfId="54" applyFont="1" applyFill="1" applyBorder="1" applyAlignment="1">
      <alignment horizontal="center" vertical="center"/>
      <protection/>
    </xf>
    <xf numFmtId="0" fontId="7" fillId="0" borderId="17" xfId="54" applyFont="1" applyFill="1" applyBorder="1" applyAlignment="1">
      <alignment horizontal="center" vertical="center"/>
      <protection/>
    </xf>
    <xf numFmtId="9" fontId="0" fillId="0" borderId="39" xfId="54" applyNumberFormat="1" applyFont="1" applyBorder="1" applyAlignment="1">
      <alignment horizontal="center"/>
      <protection/>
    </xf>
    <xf numFmtId="9" fontId="0" fillId="0" borderId="40" xfId="54" applyNumberFormat="1" applyFont="1" applyBorder="1" applyAlignment="1">
      <alignment horizontal="center"/>
      <protection/>
    </xf>
    <xf numFmtId="9" fontId="0" fillId="0" borderId="41" xfId="54" applyNumberFormat="1" applyFont="1" applyFill="1" applyBorder="1" applyAlignment="1">
      <alignment horizontal="center"/>
      <protection/>
    </xf>
    <xf numFmtId="9" fontId="0" fillId="0" borderId="42" xfId="54" applyNumberFormat="1" applyFont="1" applyBorder="1" applyAlignment="1">
      <alignment horizontal="center"/>
      <protection/>
    </xf>
    <xf numFmtId="9" fontId="0" fillId="0" borderId="68" xfId="54" applyNumberFormat="1" applyFont="1" applyBorder="1" applyAlignment="1">
      <alignment horizontal="center"/>
      <protection/>
    </xf>
    <xf numFmtId="9" fontId="0" fillId="0" borderId="14" xfId="54" applyNumberFormat="1" applyFont="1" applyBorder="1" applyAlignment="1">
      <alignment horizontal="center"/>
      <protection/>
    </xf>
    <xf numFmtId="9" fontId="0" fillId="0" borderId="25" xfId="54" applyNumberFormat="1" applyFont="1" applyBorder="1" applyAlignment="1">
      <alignment horizontal="center" vertical="center"/>
      <protection/>
    </xf>
    <xf numFmtId="9" fontId="0" fillId="0" borderId="25" xfId="60" applyFont="1" applyFill="1" applyBorder="1" applyAlignment="1" applyProtection="1">
      <alignment horizontal="center" vertical="center" wrapText="1"/>
      <protection/>
    </xf>
    <xf numFmtId="9" fontId="0" fillId="0" borderId="53" xfId="54" applyNumberFormat="1" applyFont="1" applyBorder="1" applyAlignment="1">
      <alignment horizontal="center"/>
      <protection/>
    </xf>
    <xf numFmtId="9" fontId="0" fillId="0" borderId="55" xfId="54" applyNumberFormat="1" applyFont="1" applyBorder="1" applyAlignment="1">
      <alignment horizontal="center"/>
      <protection/>
    </xf>
    <xf numFmtId="9" fontId="0" fillId="0" borderId="55" xfId="54" applyNumberFormat="1" applyFont="1" applyFill="1" applyBorder="1" applyAlignment="1">
      <alignment horizontal="center"/>
      <protection/>
    </xf>
    <xf numFmtId="9" fontId="0" fillId="0" borderId="24" xfId="54" applyNumberFormat="1" applyFont="1" applyBorder="1" applyAlignment="1">
      <alignment horizontal="center"/>
      <protection/>
    </xf>
    <xf numFmtId="9" fontId="0" fillId="0" borderId="54" xfId="54" applyNumberFormat="1" applyFont="1" applyBorder="1" applyAlignment="1">
      <alignment horizontal="center"/>
      <protection/>
    </xf>
    <xf numFmtId="9" fontId="0" fillId="0" borderId="56" xfId="54" applyNumberFormat="1" applyFont="1" applyBorder="1" applyAlignment="1">
      <alignment horizontal="center"/>
      <protection/>
    </xf>
    <xf numFmtId="9" fontId="0" fillId="0" borderId="11" xfId="54" applyNumberFormat="1" applyFont="1" applyBorder="1" applyAlignment="1">
      <alignment horizontal="center"/>
      <protection/>
    </xf>
    <xf numFmtId="0" fontId="43" fillId="0" borderId="18" xfId="54" applyFont="1" applyFill="1" applyBorder="1" applyAlignment="1">
      <alignment horizontal="center" vertical="center" wrapText="1"/>
      <protection/>
    </xf>
    <xf numFmtId="9" fontId="0" fillId="0" borderId="65" xfId="54" applyNumberFormat="1" applyFont="1" applyBorder="1" applyAlignment="1">
      <alignment horizontal="center"/>
      <protection/>
    </xf>
    <xf numFmtId="9" fontId="0" fillId="0" borderId="66" xfId="54" applyNumberFormat="1" applyFont="1" applyBorder="1" applyAlignment="1">
      <alignment horizontal="center"/>
      <protection/>
    </xf>
    <xf numFmtId="9" fontId="0" fillId="0" borderId="69" xfId="54" applyNumberFormat="1" applyFont="1" applyFill="1" applyBorder="1" applyAlignment="1">
      <alignment horizontal="center"/>
      <protection/>
    </xf>
    <xf numFmtId="9" fontId="0" fillId="0" borderId="23" xfId="54" applyNumberFormat="1" applyFont="1" applyBorder="1" applyAlignment="1">
      <alignment horizontal="center"/>
      <protection/>
    </xf>
    <xf numFmtId="9" fontId="0" fillId="0" borderId="70" xfId="54" applyNumberFormat="1" applyFont="1" applyBorder="1" applyAlignment="1">
      <alignment horizontal="center"/>
      <protection/>
    </xf>
    <xf numFmtId="9" fontId="0" fillId="0" borderId="18" xfId="54" applyNumberFormat="1" applyFont="1" applyBorder="1" applyAlignment="1">
      <alignment horizontal="center"/>
      <protection/>
    </xf>
    <xf numFmtId="0" fontId="43" fillId="0" borderId="29" xfId="54" applyFont="1" applyFill="1" applyBorder="1" applyAlignment="1">
      <alignment horizontal="center" vertical="center" wrapText="1"/>
      <protection/>
    </xf>
    <xf numFmtId="9" fontId="0" fillId="0" borderId="57" xfId="54" applyNumberFormat="1" applyFont="1" applyBorder="1" applyAlignment="1">
      <alignment horizontal="center"/>
      <protection/>
    </xf>
    <xf numFmtId="9" fontId="0" fillId="0" borderId="59" xfId="54" applyNumberFormat="1" applyFont="1" applyBorder="1" applyAlignment="1">
      <alignment horizontal="center"/>
      <protection/>
    </xf>
    <xf numFmtId="9" fontId="0" fillId="0" borderId="60" xfId="54" applyNumberFormat="1" applyFont="1" applyFill="1" applyBorder="1" applyAlignment="1">
      <alignment horizontal="center"/>
      <protection/>
    </xf>
    <xf numFmtId="9" fontId="0" fillId="0" borderId="22" xfId="54" applyNumberFormat="1" applyFont="1" applyBorder="1" applyAlignment="1">
      <alignment horizontal="center"/>
      <protection/>
    </xf>
    <xf numFmtId="9" fontId="0" fillId="0" borderId="58" xfId="54" applyNumberFormat="1" applyFont="1" applyBorder="1" applyAlignment="1">
      <alignment horizontal="center"/>
      <protection/>
    </xf>
    <xf numFmtId="9" fontId="0" fillId="0" borderId="29" xfId="54" applyNumberFormat="1" applyFont="1" applyBorder="1" applyAlignment="1">
      <alignment horizontal="center"/>
      <protection/>
    </xf>
    <xf numFmtId="0" fontId="43" fillId="0" borderId="32" xfId="54" applyFont="1" applyFill="1" applyBorder="1" applyAlignment="1">
      <alignment horizontal="center" vertical="center" wrapText="1"/>
      <protection/>
    </xf>
    <xf numFmtId="9" fontId="0" fillId="0" borderId="71" xfId="54" applyNumberFormat="1" applyFont="1" applyBorder="1" applyAlignment="1">
      <alignment horizontal="center"/>
      <protection/>
    </xf>
    <xf numFmtId="9" fontId="0" fillId="0" borderId="72" xfId="54" applyNumberFormat="1" applyFont="1" applyBorder="1" applyAlignment="1">
      <alignment horizontal="center"/>
      <protection/>
    </xf>
    <xf numFmtId="9" fontId="0" fillId="0" borderId="73" xfId="54" applyNumberFormat="1" applyFont="1" applyFill="1" applyBorder="1" applyAlignment="1">
      <alignment horizontal="center"/>
      <protection/>
    </xf>
    <xf numFmtId="9" fontId="0" fillId="0" borderId="74" xfId="54" applyNumberFormat="1" applyFont="1" applyBorder="1" applyAlignment="1">
      <alignment horizontal="center"/>
      <protection/>
    </xf>
    <xf numFmtId="9" fontId="0" fillId="0" borderId="49" xfId="54" applyNumberFormat="1" applyFont="1" applyBorder="1" applyAlignment="1">
      <alignment horizontal="center"/>
      <protection/>
    </xf>
    <xf numFmtId="9" fontId="0" fillId="0" borderId="51" xfId="54" applyNumberFormat="1" applyFont="1" applyBorder="1" applyAlignment="1">
      <alignment horizontal="center"/>
      <protection/>
    </xf>
    <xf numFmtId="9" fontId="0" fillId="0" borderId="52" xfId="54" applyNumberFormat="1" applyFont="1" applyFill="1" applyBorder="1" applyAlignment="1">
      <alignment horizontal="center"/>
      <protection/>
    </xf>
    <xf numFmtId="9" fontId="0" fillId="0" borderId="31" xfId="54" applyNumberFormat="1" applyFont="1" applyBorder="1" applyAlignment="1">
      <alignment horizontal="center"/>
      <protection/>
    </xf>
    <xf numFmtId="9" fontId="0" fillId="0" borderId="37" xfId="54" applyNumberFormat="1" applyFont="1" applyBorder="1" applyAlignment="1">
      <alignment horizontal="center"/>
      <protection/>
    </xf>
    <xf numFmtId="9" fontId="0" fillId="43" borderId="59" xfId="54" applyNumberFormat="1" applyFont="1" applyFill="1" applyBorder="1" applyAlignment="1">
      <alignment horizontal="center"/>
      <protection/>
    </xf>
    <xf numFmtId="0" fontId="43" fillId="0" borderId="20" xfId="54" applyFont="1" applyFill="1" applyBorder="1" applyAlignment="1">
      <alignment horizontal="center" vertical="center" wrapText="1"/>
      <protection/>
    </xf>
    <xf numFmtId="9" fontId="0" fillId="0" borderId="39" xfId="54" applyNumberFormat="1" applyFont="1" applyFill="1" applyBorder="1" applyAlignment="1">
      <alignment horizontal="center"/>
      <protection/>
    </xf>
    <xf numFmtId="0" fontId="43" fillId="0" borderId="21" xfId="54" applyFont="1" applyFill="1" applyBorder="1" applyAlignment="1">
      <alignment horizontal="center" vertical="center" wrapText="1"/>
      <protection/>
    </xf>
    <xf numFmtId="9" fontId="0" fillId="0" borderId="56" xfId="54" applyNumberFormat="1" applyFont="1" applyFill="1" applyBorder="1" applyAlignment="1">
      <alignment horizontal="center"/>
      <protection/>
    </xf>
    <xf numFmtId="9" fontId="0" fillId="0" borderId="21" xfId="54" applyNumberFormat="1" applyFont="1" applyBorder="1" applyAlignment="1">
      <alignment horizontal="center"/>
      <protection/>
    </xf>
    <xf numFmtId="9" fontId="0" fillId="0" borderId="43" xfId="54" applyNumberFormat="1" applyFont="1" applyBorder="1" applyAlignment="1">
      <alignment horizontal="center"/>
      <protection/>
    </xf>
    <xf numFmtId="9" fontId="0" fillId="0" borderId="45" xfId="54" applyNumberFormat="1" applyFont="1" applyBorder="1" applyAlignment="1">
      <alignment horizontal="center"/>
      <protection/>
    </xf>
    <xf numFmtId="9" fontId="0" fillId="0" borderId="46" xfId="54" applyNumberFormat="1" applyFont="1" applyFill="1" applyBorder="1" applyAlignment="1">
      <alignment horizontal="center"/>
      <protection/>
    </xf>
    <xf numFmtId="9" fontId="0" fillId="0" borderId="64" xfId="54" applyNumberFormat="1" applyFont="1" applyBorder="1" applyAlignment="1">
      <alignment horizontal="center"/>
      <protection/>
    </xf>
    <xf numFmtId="0" fontId="0" fillId="0" borderId="0" xfId="54" applyFont="1" applyFill="1" applyAlignment="1">
      <alignment vertical="center"/>
      <protection/>
    </xf>
    <xf numFmtId="0" fontId="57" fillId="0" borderId="20" xfId="54" applyFont="1" applyFill="1" applyBorder="1" applyAlignment="1">
      <alignment horizontal="center" vertical="center" wrapText="1"/>
      <protection/>
    </xf>
    <xf numFmtId="9" fontId="0" fillId="0" borderId="11" xfId="54" applyNumberFormat="1" applyFont="1" applyBorder="1" applyAlignment="1">
      <alignment horizontal="center" vertical="center"/>
      <protection/>
    </xf>
    <xf numFmtId="9" fontId="0" fillId="0" borderId="11" xfId="60" applyFont="1" applyFill="1" applyBorder="1" applyAlignment="1" applyProtection="1">
      <alignment horizontal="center" vertical="center" wrapText="1"/>
      <protection/>
    </xf>
    <xf numFmtId="0" fontId="57" fillId="0" borderId="18" xfId="54" applyFont="1" applyFill="1" applyBorder="1" applyAlignment="1">
      <alignment horizontal="center" vertical="center" wrapText="1"/>
      <protection/>
    </xf>
    <xf numFmtId="0" fontId="57" fillId="0" borderId="21" xfId="54" applyFont="1" applyFill="1" applyBorder="1" applyAlignment="1">
      <alignment horizontal="center" vertical="center" wrapText="1"/>
      <protection/>
    </xf>
    <xf numFmtId="9" fontId="0" fillId="0" borderId="53" xfId="54" applyNumberFormat="1" applyFont="1" applyFill="1" applyBorder="1" applyAlignment="1">
      <alignment horizontal="center"/>
      <protection/>
    </xf>
    <xf numFmtId="9" fontId="0" fillId="0" borderId="34" xfId="54" applyNumberFormat="1" applyFont="1" applyBorder="1" applyAlignment="1">
      <alignment horizontal="center"/>
      <protection/>
    </xf>
    <xf numFmtId="9" fontId="0" fillId="0" borderId="75" xfId="54" applyNumberFormat="1" applyFont="1" applyFill="1" applyBorder="1" applyAlignment="1">
      <alignment horizontal="center"/>
      <protection/>
    </xf>
    <xf numFmtId="9" fontId="0" fillId="0" borderId="12" xfId="54" applyNumberFormat="1" applyFont="1" applyBorder="1" applyAlignment="1">
      <alignment horizontal="center"/>
      <protection/>
    </xf>
    <xf numFmtId="9" fontId="0" fillId="0" borderId="20" xfId="54" applyNumberFormat="1" applyFont="1" applyBorder="1" applyAlignment="1">
      <alignment horizontal="center"/>
      <protection/>
    </xf>
    <xf numFmtId="9" fontId="0" fillId="0" borderId="16" xfId="54" applyNumberFormat="1" applyFont="1" applyBorder="1" applyAlignment="1">
      <alignment horizontal="center"/>
      <protection/>
    </xf>
    <xf numFmtId="0" fontId="43" fillId="0" borderId="38" xfId="54" applyFont="1" applyFill="1" applyBorder="1" applyAlignment="1">
      <alignment horizontal="center" vertical="center" wrapText="1"/>
      <protection/>
    </xf>
    <xf numFmtId="9" fontId="0" fillId="0" borderId="19" xfId="54" applyNumberFormat="1" applyFont="1" applyBorder="1" applyAlignment="1">
      <alignment horizontal="center"/>
      <protection/>
    </xf>
    <xf numFmtId="0" fontId="43" fillId="0" borderId="35" xfId="54" applyFont="1" applyFill="1" applyBorder="1" applyAlignment="1">
      <alignment horizontal="center" vertical="center" wrapText="1"/>
      <protection/>
    </xf>
    <xf numFmtId="9" fontId="0" fillId="0" borderId="76" xfId="54" applyNumberFormat="1" applyFont="1" applyBorder="1" applyAlignment="1">
      <alignment horizontal="center"/>
      <protection/>
    </xf>
    <xf numFmtId="9" fontId="0" fillId="0" borderId="77" xfId="54" applyNumberFormat="1" applyFont="1" applyBorder="1" applyAlignment="1">
      <alignment horizontal="center"/>
      <protection/>
    </xf>
    <xf numFmtId="9" fontId="0" fillId="0" borderId="78" xfId="54" applyNumberFormat="1" applyFont="1" applyBorder="1" applyAlignment="1">
      <alignment horizontal="center"/>
      <protection/>
    </xf>
    <xf numFmtId="9" fontId="0" fillId="0" borderId="35" xfId="54" applyNumberFormat="1" applyFont="1" applyBorder="1" applyAlignment="1">
      <alignment horizontal="center"/>
      <protection/>
    </xf>
    <xf numFmtId="0" fontId="43" fillId="0" borderId="15" xfId="54" applyFont="1" applyFill="1" applyBorder="1" applyAlignment="1">
      <alignment horizontal="center" vertical="center" wrapText="1"/>
      <protection/>
    </xf>
    <xf numFmtId="9" fontId="0" fillId="0" borderId="40" xfId="54" applyNumberFormat="1" applyFont="1" applyFill="1" applyBorder="1" applyAlignment="1">
      <alignment horizontal="center"/>
      <protection/>
    </xf>
    <xf numFmtId="9" fontId="0" fillId="0" borderId="42" xfId="54" applyNumberFormat="1" applyFont="1" applyFill="1" applyBorder="1" applyAlignment="1">
      <alignment horizontal="center"/>
      <protection/>
    </xf>
    <xf numFmtId="9" fontId="0" fillId="0" borderId="14" xfId="54" applyNumberFormat="1" applyFont="1" applyFill="1" applyBorder="1" applyAlignment="1">
      <alignment horizontal="center"/>
      <protection/>
    </xf>
    <xf numFmtId="0" fontId="43" fillId="0" borderId="54" xfId="54" applyFont="1" applyFill="1" applyBorder="1" applyAlignment="1">
      <alignment horizontal="center" vertical="center" wrapText="1"/>
      <protection/>
    </xf>
    <xf numFmtId="9" fontId="0" fillId="0" borderId="54" xfId="54" applyNumberFormat="1" applyFont="1" applyFill="1" applyBorder="1" applyAlignment="1">
      <alignment horizontal="center"/>
      <protection/>
    </xf>
    <xf numFmtId="9" fontId="0" fillId="0" borderId="24" xfId="54" applyNumberFormat="1" applyFont="1" applyFill="1" applyBorder="1" applyAlignment="1">
      <alignment horizontal="center"/>
      <protection/>
    </xf>
    <xf numFmtId="9" fontId="0" fillId="0" borderId="21" xfId="54" applyNumberFormat="1" applyFont="1" applyFill="1" applyBorder="1" applyAlignment="1">
      <alignment horizontal="center"/>
      <protection/>
    </xf>
    <xf numFmtId="0" fontId="43" fillId="0" borderId="61" xfId="54" applyFont="1" applyFill="1" applyBorder="1" applyAlignment="1">
      <alignment horizontal="center" vertical="center" wrapText="1"/>
      <protection/>
    </xf>
    <xf numFmtId="9" fontId="0" fillId="0" borderId="65" xfId="54" applyNumberFormat="1" applyFont="1" applyFill="1" applyBorder="1" applyAlignment="1">
      <alignment horizontal="center"/>
      <protection/>
    </xf>
    <xf numFmtId="9" fontId="0" fillId="0" borderId="66" xfId="54" applyNumberFormat="1" applyFont="1" applyFill="1" applyBorder="1" applyAlignment="1">
      <alignment horizontal="center"/>
      <protection/>
    </xf>
    <xf numFmtId="9" fontId="0" fillId="0" borderId="23" xfId="54" applyNumberFormat="1" applyFont="1" applyFill="1" applyBorder="1" applyAlignment="1">
      <alignment horizontal="center"/>
      <protection/>
    </xf>
    <xf numFmtId="9" fontId="0" fillId="0" borderId="18" xfId="54" applyNumberFormat="1" applyFont="1" applyFill="1" applyBorder="1" applyAlignment="1">
      <alignment horizontal="center"/>
      <protection/>
    </xf>
    <xf numFmtId="0" fontId="43" fillId="0" borderId="62" xfId="54" applyFont="1" applyFill="1" applyBorder="1" applyAlignment="1">
      <alignment horizontal="center" vertical="center" wrapText="1"/>
      <protection/>
    </xf>
    <xf numFmtId="0" fontId="0" fillId="0" borderId="0" xfId="54" applyFont="1" applyFill="1" applyBorder="1">
      <alignment/>
      <protection/>
    </xf>
    <xf numFmtId="9" fontId="0" fillId="0" borderId="0" xfId="54" applyNumberFormat="1" applyFont="1" applyBorder="1" applyAlignment="1">
      <alignment horizontal="center"/>
      <protection/>
    </xf>
    <xf numFmtId="9" fontId="0" fillId="0" borderId="0" xfId="54" applyNumberFormat="1" applyFont="1" applyFill="1" applyBorder="1" applyAlignment="1">
      <alignment horizontal="center"/>
      <protection/>
    </xf>
    <xf numFmtId="9" fontId="0" fillId="0" borderId="0" xfId="60" applyFont="1" applyFill="1" applyBorder="1" applyAlignment="1" applyProtection="1">
      <alignment horizontal="center" vertical="center" wrapText="1"/>
      <protection/>
    </xf>
    <xf numFmtId="9" fontId="6" fillId="0" borderId="0" xfId="54" applyNumberFormat="1" applyFont="1" applyAlignment="1">
      <alignment horizontal="center"/>
      <protection/>
    </xf>
    <xf numFmtId="0" fontId="0" fillId="42" borderId="79" xfId="54" applyFont="1" applyFill="1" applyBorder="1">
      <alignment/>
      <protection/>
    </xf>
    <xf numFmtId="9" fontId="0" fillId="0" borderId="62" xfId="54" applyNumberFormat="1" applyFont="1" applyFill="1" applyBorder="1" applyAlignment="1">
      <alignment horizontal="center"/>
      <protection/>
    </xf>
    <xf numFmtId="9" fontId="0" fillId="0" borderId="49" xfId="54" applyNumberFormat="1" applyFont="1" applyFill="1" applyBorder="1" applyAlignment="1">
      <alignment horizontal="center"/>
      <protection/>
    </xf>
    <xf numFmtId="9" fontId="0" fillId="0" borderId="51" xfId="54" applyNumberFormat="1" applyFont="1" applyFill="1" applyBorder="1" applyAlignment="1">
      <alignment horizontal="center"/>
      <protection/>
    </xf>
    <xf numFmtId="9" fontId="0" fillId="0" borderId="31" xfId="54" applyNumberFormat="1" applyFont="1" applyFill="1" applyBorder="1" applyAlignment="1">
      <alignment horizontal="center"/>
      <protection/>
    </xf>
    <xf numFmtId="9" fontId="0" fillId="0" borderId="57" xfId="54" applyNumberFormat="1" applyFont="1" applyFill="1" applyBorder="1" applyAlignment="1">
      <alignment horizontal="center"/>
      <protection/>
    </xf>
    <xf numFmtId="9" fontId="0" fillId="0" borderId="59" xfId="54" applyNumberFormat="1" applyFont="1" applyFill="1" applyBorder="1" applyAlignment="1">
      <alignment horizontal="center"/>
      <protection/>
    </xf>
    <xf numFmtId="9" fontId="0" fillId="0" borderId="22" xfId="54" applyNumberFormat="1" applyFont="1" applyFill="1" applyBorder="1" applyAlignment="1">
      <alignment horizontal="center"/>
      <protection/>
    </xf>
    <xf numFmtId="9" fontId="23" fillId="36" borderId="11" xfId="60" applyFont="1" applyFill="1" applyBorder="1" applyAlignment="1" applyProtection="1">
      <alignment horizontal="center" vertical="center"/>
      <protection/>
    </xf>
    <xf numFmtId="9" fontId="23" fillId="33" borderId="11" xfId="60" applyFont="1" applyFill="1" applyBorder="1" applyAlignment="1" applyProtection="1">
      <alignment horizontal="center" vertical="center"/>
      <protection/>
    </xf>
    <xf numFmtId="9" fontId="13" fillId="0" borderId="11" xfId="60" applyFont="1" applyFill="1" applyBorder="1" applyAlignment="1" applyProtection="1">
      <alignment horizontal="center" vertical="center"/>
      <protection/>
    </xf>
    <xf numFmtId="0" fontId="35" fillId="0" borderId="0" xfId="0" applyFont="1" applyBorder="1" applyAlignment="1">
      <alignment horizontal="left"/>
    </xf>
    <xf numFmtId="1" fontId="5" fillId="0" borderId="25" xfId="0" applyNumberFormat="1" applyFont="1" applyBorder="1" applyAlignment="1" applyProtection="1">
      <alignment horizontal="center" vertical="center" wrapText="1"/>
      <protection/>
    </xf>
    <xf numFmtId="1" fontId="0" fillId="0" borderId="19" xfId="0" applyNumberFormat="1" applyFont="1" applyBorder="1" applyAlignment="1" applyProtection="1">
      <alignment horizontal="center" vertical="center"/>
      <protection/>
    </xf>
    <xf numFmtId="1" fontId="12" fillId="0" borderId="0" xfId="0" applyNumberFormat="1" applyFont="1" applyBorder="1" applyAlignment="1" applyProtection="1">
      <alignment horizontal="right" vertical="center"/>
      <protection/>
    </xf>
    <xf numFmtId="181" fontId="21" fillId="33" borderId="0" xfId="0" applyNumberFormat="1" applyFont="1" applyFill="1" applyBorder="1" applyAlignment="1" applyProtection="1">
      <alignment horizontal="center" vertical="center"/>
      <protection/>
    </xf>
    <xf numFmtId="1" fontId="7" fillId="33" borderId="0" xfId="0" applyNumberFormat="1" applyFont="1" applyFill="1" applyBorder="1" applyAlignment="1" applyProtection="1">
      <alignment horizontal="center" vertical="center"/>
      <protection/>
    </xf>
    <xf numFmtId="181" fontId="21" fillId="44" borderId="11" xfId="0" applyNumberFormat="1" applyFont="1" applyFill="1" applyBorder="1" applyAlignment="1" applyProtection="1">
      <alignment horizontal="center" vertical="center"/>
      <protection/>
    </xf>
    <xf numFmtId="1" fontId="7" fillId="0" borderId="11" xfId="0" applyNumberFormat="1" applyFont="1" applyBorder="1" applyAlignment="1" applyProtection="1">
      <alignment horizontal="center" vertical="center"/>
      <protection/>
    </xf>
    <xf numFmtId="1" fontId="7" fillId="0" borderId="48" xfId="0" applyNumberFormat="1" applyFont="1" applyBorder="1" applyAlignment="1" applyProtection="1">
      <alignment horizontal="center" vertical="center"/>
      <protection/>
    </xf>
    <xf numFmtId="1" fontId="28" fillId="0" borderId="11" xfId="0" applyNumberFormat="1" applyFont="1" applyBorder="1" applyAlignment="1" applyProtection="1">
      <alignment horizontal="left" vertical="center" wrapText="1"/>
      <protection/>
    </xf>
    <xf numFmtId="0" fontId="8" fillId="35" borderId="11" xfId="56" applyFont="1" applyFill="1" applyBorder="1" applyAlignment="1" applyProtection="1">
      <alignment horizontal="left" vertical="center"/>
      <protection/>
    </xf>
    <xf numFmtId="0" fontId="8" fillId="35" borderId="25" xfId="56" applyFont="1" applyFill="1" applyBorder="1" applyAlignment="1" applyProtection="1">
      <alignment horizontal="left" vertical="center"/>
      <protection/>
    </xf>
    <xf numFmtId="49" fontId="7" fillId="0" borderId="29" xfId="0" applyNumberFormat="1" applyFont="1" applyBorder="1" applyAlignment="1" applyProtection="1">
      <alignment horizontal="center" vertical="center" wrapText="1"/>
      <protection/>
    </xf>
    <xf numFmtId="0" fontId="7" fillId="0" borderId="11" xfId="0" applyNumberFormat="1" applyFont="1" applyBorder="1" applyAlignment="1" applyProtection="1">
      <alignment horizontal="center" vertical="center" wrapText="1"/>
      <protection/>
    </xf>
    <xf numFmtId="0" fontId="5" fillId="0" borderId="0" xfId="0" applyFont="1" applyBorder="1" applyAlignment="1">
      <alignment horizontal="left"/>
    </xf>
    <xf numFmtId="0" fontId="33" fillId="0" borderId="0" xfId="54" applyFont="1" applyBorder="1" applyAlignment="1">
      <alignment horizontal="center"/>
      <protection/>
    </xf>
    <xf numFmtId="0" fontId="34" fillId="0" borderId="0" xfId="54" applyFont="1" applyBorder="1" applyAlignment="1">
      <alignment horizontal="center"/>
      <protection/>
    </xf>
    <xf numFmtId="0" fontId="35" fillId="0" borderId="0" xfId="0" applyFont="1" applyBorder="1" applyAlignment="1">
      <alignment horizontal="left"/>
    </xf>
    <xf numFmtId="0" fontId="5" fillId="39" borderId="80" xfId="54" applyFont="1" applyFill="1" applyBorder="1" applyAlignment="1">
      <alignment horizontal="left"/>
      <protection/>
    </xf>
    <xf numFmtId="9" fontId="37" fillId="39" borderId="32" xfId="60" applyFont="1" applyFill="1" applyBorder="1" applyAlignment="1" applyProtection="1">
      <alignment horizontal="center" vertical="center" wrapText="1"/>
      <protection/>
    </xf>
    <xf numFmtId="9" fontId="12" fillId="44" borderId="32" xfId="60" applyFont="1" applyFill="1" applyBorder="1" applyAlignment="1" applyProtection="1">
      <alignment horizontal="center" vertical="center" wrapText="1"/>
      <protection/>
    </xf>
    <xf numFmtId="9" fontId="12" fillId="45" borderId="32" xfId="60" applyFont="1" applyFill="1" applyBorder="1" applyAlignment="1" applyProtection="1">
      <alignment horizontal="center" vertical="center" wrapText="1"/>
      <protection/>
    </xf>
    <xf numFmtId="0" fontId="39" fillId="42" borderId="25" xfId="0" applyFont="1" applyFill="1" applyBorder="1" applyAlignment="1">
      <alignment horizontal="center"/>
    </xf>
    <xf numFmtId="0" fontId="31" fillId="42" borderId="38" xfId="0" applyFont="1" applyFill="1" applyBorder="1" applyAlignment="1">
      <alignment horizontal="center"/>
    </xf>
    <xf numFmtId="0" fontId="40" fillId="0" borderId="32" xfId="0" applyFont="1" applyBorder="1" applyAlignment="1">
      <alignment horizontal="center" vertical="center" wrapText="1"/>
    </xf>
    <xf numFmtId="0" fontId="41" fillId="0" borderId="10" xfId="0" applyFont="1" applyBorder="1" applyAlignment="1">
      <alignment horizontal="center" vertical="center" wrapText="1"/>
    </xf>
    <xf numFmtId="9" fontId="0" fillId="0" borderId="38" xfId="58" applyFont="1" applyFill="1" applyBorder="1" applyAlignment="1" applyProtection="1">
      <alignment horizontal="center" vertical="center" wrapText="1"/>
      <protection/>
    </xf>
    <xf numFmtId="9" fontId="26" fillId="0" borderId="38" xfId="58" applyFont="1" applyFill="1" applyBorder="1" applyAlignment="1" applyProtection="1">
      <alignment horizontal="center" vertical="center" wrapText="1"/>
      <protection/>
    </xf>
    <xf numFmtId="9" fontId="26" fillId="0" borderId="35" xfId="58" applyFont="1" applyFill="1" applyBorder="1" applyAlignment="1" applyProtection="1">
      <alignment horizontal="center" vertical="center" wrapText="1"/>
      <protection/>
    </xf>
    <xf numFmtId="0" fontId="40" fillId="0" borderId="11" xfId="0" applyFont="1" applyBorder="1" applyAlignment="1">
      <alignment horizontal="center" vertical="center" wrapText="1"/>
    </xf>
    <xf numFmtId="0" fontId="41" fillId="0" borderId="47" xfId="0" applyFont="1" applyBorder="1" applyAlignment="1">
      <alignment horizontal="center" vertical="center" wrapText="1"/>
    </xf>
    <xf numFmtId="9" fontId="0" fillId="0" borderId="11" xfId="58" applyFont="1" applyFill="1" applyBorder="1" applyAlignment="1" applyProtection="1">
      <alignment horizontal="center" vertical="center" wrapText="1"/>
      <protection/>
    </xf>
    <xf numFmtId="9" fontId="26" fillId="0" borderId="11" xfId="58" applyFont="1" applyFill="1" applyBorder="1" applyAlignment="1" applyProtection="1">
      <alignment horizontal="center" vertical="center" wrapText="1"/>
      <protection/>
    </xf>
    <xf numFmtId="0" fontId="41" fillId="0" borderId="48" xfId="0" applyFont="1" applyBorder="1" applyAlignment="1">
      <alignment horizontal="center" vertical="center" wrapText="1"/>
    </xf>
    <xf numFmtId="0" fontId="40" fillId="0" borderId="11" xfId="0" applyFont="1" applyBorder="1" applyAlignment="1">
      <alignment horizontal="center" vertical="center"/>
    </xf>
    <xf numFmtId="0" fontId="41" fillId="0" borderId="15" xfId="0" applyFont="1" applyBorder="1" applyAlignment="1">
      <alignment horizontal="center" vertical="center" wrapText="1"/>
    </xf>
    <xf numFmtId="9" fontId="0" fillId="0" borderId="25" xfId="58" applyFont="1" applyFill="1" applyBorder="1" applyAlignment="1" applyProtection="1">
      <alignment horizontal="center" vertical="center" wrapText="1"/>
      <protection/>
    </xf>
    <xf numFmtId="0" fontId="40" fillId="0" borderId="38" xfId="0" applyFont="1" applyBorder="1" applyAlignment="1">
      <alignment horizontal="center" vertical="center"/>
    </xf>
    <xf numFmtId="0" fontId="28" fillId="0" borderId="0" xfId="0" applyFont="1" applyBorder="1" applyAlignment="1">
      <alignment horizontal="right" vertical="center" wrapText="1"/>
    </xf>
    <xf numFmtId="0" fontId="40" fillId="0" borderId="32" xfId="0" applyFont="1" applyBorder="1" applyAlignment="1">
      <alignment horizontal="center" vertical="center"/>
    </xf>
    <xf numFmtId="0" fontId="39" fillId="0" borderId="0" xfId="54" applyFont="1" applyFill="1" applyBorder="1" applyAlignment="1">
      <alignment horizontal="center"/>
      <protection/>
    </xf>
    <xf numFmtId="0" fontId="39" fillId="0" borderId="0" xfId="54" applyFont="1" applyBorder="1" applyAlignment="1">
      <alignment horizontal="center"/>
      <protection/>
    </xf>
    <xf numFmtId="0" fontId="31" fillId="0" borderId="0" xfId="54" applyFont="1" applyBorder="1" applyAlignment="1">
      <alignment horizontal="center"/>
      <protection/>
    </xf>
    <xf numFmtId="0" fontId="7" fillId="0" borderId="25" xfId="54" applyFont="1" applyFill="1" applyBorder="1" applyAlignment="1">
      <alignment horizontal="center" vertical="center"/>
      <protection/>
    </xf>
    <xf numFmtId="0" fontId="7" fillId="46" borderId="30" xfId="54" applyFont="1" applyFill="1" applyBorder="1" applyAlignment="1">
      <alignment horizontal="center" vertical="center" wrapText="1"/>
      <protection/>
    </xf>
    <xf numFmtId="0" fontId="7" fillId="35" borderId="25" xfId="54" applyFont="1" applyFill="1" applyBorder="1" applyAlignment="1">
      <alignment horizontal="center" vertical="center" wrapText="1"/>
      <protection/>
    </xf>
    <xf numFmtId="0" fontId="7" fillId="0" borderId="11" xfId="54" applyFont="1" applyFill="1" applyBorder="1" applyAlignment="1">
      <alignment horizontal="center" vertical="center" wrapText="1"/>
      <protection/>
    </xf>
    <xf numFmtId="0" fontId="7" fillId="0" borderId="15" xfId="54" applyFont="1" applyFill="1" applyBorder="1" applyAlignment="1">
      <alignment horizontal="center" vertical="center"/>
      <protection/>
    </xf>
    <xf numFmtId="9" fontId="7" fillId="46" borderId="32" xfId="54" applyNumberFormat="1" applyFont="1" applyFill="1" applyBorder="1" applyAlignment="1">
      <alignment horizontal="center" vertical="center" wrapText="1"/>
      <protection/>
    </xf>
    <xf numFmtId="9" fontId="7" fillId="35" borderId="38" xfId="54" applyNumberFormat="1" applyFont="1" applyFill="1" applyBorder="1" applyAlignment="1">
      <alignment horizontal="center" vertical="center" wrapText="1"/>
      <protection/>
    </xf>
    <xf numFmtId="0" fontId="43" fillId="0" borderId="14" xfId="54" applyFont="1" applyFill="1" applyBorder="1" applyAlignment="1">
      <alignment horizontal="center" vertical="center" wrapText="1"/>
      <protection/>
    </xf>
    <xf numFmtId="9" fontId="0" fillId="0" borderId="25" xfId="54" applyNumberFormat="1" applyFont="1" applyBorder="1" applyAlignment="1">
      <alignment horizontal="center" vertical="center"/>
      <protection/>
    </xf>
    <xf numFmtId="9" fontId="0" fillId="0" borderId="25" xfId="60" applyFont="1" applyFill="1" applyBorder="1" applyAlignment="1" applyProtection="1">
      <alignment horizontal="center" vertical="center" wrapText="1"/>
      <protection/>
    </xf>
    <xf numFmtId="0" fontId="43" fillId="0" borderId="25" xfId="54" applyFont="1" applyFill="1" applyBorder="1" applyAlignment="1">
      <alignment horizontal="center" vertical="center" wrapText="1"/>
      <protection/>
    </xf>
    <xf numFmtId="0" fontId="43" fillId="0" borderId="11" xfId="54" applyFont="1" applyFill="1" applyBorder="1" applyAlignment="1">
      <alignment horizontal="center" vertical="center" wrapText="1"/>
      <protection/>
    </xf>
    <xf numFmtId="9" fontId="0" fillId="0" borderId="38" xfId="54" applyNumberFormat="1" applyFont="1" applyBorder="1" applyAlignment="1">
      <alignment horizontal="center" vertical="center"/>
      <protection/>
    </xf>
    <xf numFmtId="9" fontId="0" fillId="0" borderId="38" xfId="60" applyFont="1" applyFill="1" applyBorder="1" applyAlignment="1" applyProtection="1">
      <alignment horizontal="center" vertical="center" wrapText="1"/>
      <protection/>
    </xf>
    <xf numFmtId="9" fontId="0" fillId="0" borderId="11" xfId="54" applyNumberFormat="1" applyFill="1" applyBorder="1" applyAlignment="1">
      <alignment horizontal="center" vertical="center"/>
      <protection/>
    </xf>
    <xf numFmtId="9" fontId="0" fillId="0" borderId="11" xfId="60" applyFont="1" applyFill="1" applyBorder="1" applyAlignment="1" applyProtection="1">
      <alignment horizontal="center" vertical="center" wrapText="1"/>
      <protection/>
    </xf>
    <xf numFmtId="9" fontId="0" fillId="0" borderId="11" xfId="54" applyNumberFormat="1" applyFont="1" applyBorder="1" applyAlignment="1">
      <alignment horizontal="center" vertical="center"/>
      <protection/>
    </xf>
    <xf numFmtId="9" fontId="0" fillId="0" borderId="11" xfId="60" applyFont="1" applyFill="1" applyBorder="1" applyAlignment="1" applyProtection="1">
      <alignment horizontal="center" vertical="center" wrapText="1"/>
      <protection/>
    </xf>
    <xf numFmtId="0" fontId="43" fillId="0" borderId="33" xfId="54" applyFont="1" applyFill="1" applyBorder="1" applyAlignment="1">
      <alignment horizontal="center" vertical="center" wrapText="1"/>
      <protection/>
    </xf>
    <xf numFmtId="0" fontId="6" fillId="0" borderId="0" xfId="54" applyFont="1" applyBorder="1" applyAlignment="1">
      <alignment horizontal="right"/>
      <protection/>
    </xf>
    <xf numFmtId="0" fontId="46" fillId="0" borderId="0" xfId="54" applyFont="1" applyBorder="1" applyAlignment="1">
      <alignment horizontal="center"/>
      <protection/>
    </xf>
    <xf numFmtId="0" fontId="0" fillId="0" borderId="0" xfId="54" applyFont="1" applyBorder="1" applyAlignment="1">
      <alignment horizontal="center"/>
      <protection/>
    </xf>
    <xf numFmtId="0" fontId="47" fillId="0" borderId="0" xfId="0" applyFont="1" applyBorder="1" applyAlignment="1">
      <alignment horizontal="center"/>
    </xf>
    <xf numFmtId="0" fontId="6" fillId="0" borderId="0" xfId="0" applyFont="1" applyBorder="1" applyAlignment="1">
      <alignment horizontal="left"/>
    </xf>
    <xf numFmtId="14" fontId="47" fillId="0" borderId="0" xfId="0" applyNumberFormat="1" applyFont="1" applyBorder="1" applyAlignment="1">
      <alignment horizontal="left"/>
    </xf>
    <xf numFmtId="0" fontId="53" fillId="0" borderId="0" xfId="54" applyFont="1" applyBorder="1" applyAlignment="1">
      <alignment horizontal="center" vertical="center"/>
      <protection/>
    </xf>
    <xf numFmtId="9" fontId="48" fillId="0" borderId="14" xfId="60" applyFont="1" applyFill="1" applyBorder="1" applyAlignment="1" applyProtection="1">
      <alignment horizontal="center" vertical="center"/>
      <protection/>
    </xf>
    <xf numFmtId="9" fontId="48" fillId="0" borderId="25" xfId="60" applyFont="1" applyFill="1" applyBorder="1" applyAlignment="1" applyProtection="1">
      <alignment horizontal="center" vertical="center"/>
      <protection/>
    </xf>
    <xf numFmtId="0" fontId="48" fillId="46" borderId="30" xfId="54" applyFont="1" applyFill="1" applyBorder="1" applyAlignment="1">
      <alignment horizontal="center" vertical="center" wrapText="1"/>
      <protection/>
    </xf>
    <xf numFmtId="0" fontId="48" fillId="39" borderId="25" xfId="54" applyFont="1" applyFill="1" applyBorder="1" applyAlignment="1">
      <alignment horizontal="center" vertical="center" wrapText="1"/>
      <protection/>
    </xf>
    <xf numFmtId="0" fontId="4" fillId="0" borderId="16" xfId="54" applyFont="1" applyBorder="1" applyAlignment="1">
      <alignment horizontal="center" vertical="center" wrapText="1"/>
      <protection/>
    </xf>
    <xf numFmtId="9" fontId="48" fillId="46" borderId="0" xfId="60" applyFont="1" applyFill="1" applyBorder="1" applyAlignment="1" applyProtection="1">
      <alignment horizontal="center" vertical="center" wrapText="1"/>
      <protection/>
    </xf>
    <xf numFmtId="9" fontId="48" fillId="39" borderId="38" xfId="60" applyFont="1" applyFill="1" applyBorder="1" applyAlignment="1" applyProtection="1">
      <alignment horizontal="center" vertical="center" wrapText="1"/>
      <protection/>
    </xf>
    <xf numFmtId="0" fontId="6" fillId="35" borderId="11" xfId="0" applyFont="1" applyFill="1" applyBorder="1" applyAlignment="1">
      <alignment horizontal="center"/>
    </xf>
    <xf numFmtId="0" fontId="41" fillId="39" borderId="11" xfId="0" applyFont="1" applyFill="1" applyBorder="1" applyAlignment="1">
      <alignment horizontal="center"/>
    </xf>
    <xf numFmtId="0" fontId="41" fillId="40" borderId="11" xfId="0" applyFont="1" applyFill="1" applyBorder="1" applyAlignment="1">
      <alignment horizontal="center"/>
    </xf>
    <xf numFmtId="0" fontId="41" fillId="36" borderId="11" xfId="0" applyFont="1" applyFill="1" applyBorder="1" applyAlignment="1">
      <alignment horizontal="center"/>
    </xf>
    <xf numFmtId="0" fontId="41" fillId="41" borderId="11" xfId="0" applyFont="1" applyFill="1" applyBorder="1" applyAlignment="1">
      <alignment horizontal="center"/>
    </xf>
    <xf numFmtId="9" fontId="10" fillId="35" borderId="81" xfId="60" applyFont="1" applyFill="1" applyBorder="1" applyAlignment="1" applyProtection="1">
      <alignment horizontal="center" vertical="center"/>
      <protection/>
    </xf>
    <xf numFmtId="1" fontId="7" fillId="34" borderId="82" xfId="0" applyNumberFormat="1" applyFont="1" applyFill="1" applyBorder="1" applyAlignment="1" applyProtection="1">
      <alignment horizontal="center" vertical="center" wrapText="1"/>
      <protection/>
    </xf>
    <xf numFmtId="0" fontId="8" fillId="35" borderId="83" xfId="56" applyFont="1" applyFill="1" applyBorder="1" applyAlignment="1" applyProtection="1">
      <alignment vertical="center"/>
      <protection/>
    </xf>
    <xf numFmtId="1" fontId="3" fillId="35" borderId="84" xfId="0" applyNumberFormat="1" applyFont="1" applyFill="1" applyBorder="1" applyAlignment="1" applyProtection="1">
      <alignment vertical="center"/>
      <protection/>
    </xf>
    <xf numFmtId="1" fontId="3" fillId="35" borderId="85" xfId="0" applyNumberFormat="1" applyFont="1" applyFill="1" applyBorder="1" applyAlignment="1" applyProtection="1">
      <alignment vertical="center"/>
      <protection/>
    </xf>
    <xf numFmtId="1" fontId="7" fillId="0" borderId="86" xfId="0" applyNumberFormat="1" applyFont="1" applyBorder="1" applyAlignment="1" applyProtection="1">
      <alignment horizontal="center" vertical="center" wrapText="1"/>
      <protection/>
    </xf>
    <xf numFmtId="1" fontId="0" fillId="0" borderId="87" xfId="0" applyNumberFormat="1" applyFont="1" applyBorder="1" applyAlignment="1" applyProtection="1">
      <alignment vertical="center"/>
      <protection/>
    </xf>
    <xf numFmtId="1" fontId="0" fillId="0" borderId="87" xfId="0" applyNumberFormat="1" applyFont="1" applyFill="1" applyBorder="1" applyAlignment="1" applyProtection="1">
      <alignment vertical="center"/>
      <protection/>
    </xf>
    <xf numFmtId="1" fontId="7" fillId="0" borderId="88" xfId="0" applyNumberFormat="1" applyFont="1" applyBorder="1" applyAlignment="1" applyProtection="1">
      <alignment horizontal="center" vertical="center" wrapText="1"/>
      <protection/>
    </xf>
    <xf numFmtId="0" fontId="0" fillId="0" borderId="89" xfId="56" applyFont="1" applyBorder="1" applyProtection="1">
      <alignment/>
      <protection/>
    </xf>
    <xf numFmtId="0" fontId="24" fillId="0" borderId="90" xfId="55" applyFont="1" applyBorder="1" applyProtection="1">
      <alignment/>
      <protection/>
    </xf>
    <xf numFmtId="1" fontId="0" fillId="0" borderId="91" xfId="0" applyNumberFormat="1" applyFont="1" applyFill="1" applyBorder="1" applyAlignment="1" applyProtection="1">
      <alignment vertical="center"/>
      <protection/>
    </xf>
    <xf numFmtId="9" fontId="0" fillId="0" borderId="92" xfId="60" applyFont="1" applyFill="1" applyBorder="1" applyAlignment="1" applyProtection="1">
      <alignment horizontal="center" vertical="center"/>
      <protection/>
    </xf>
    <xf numFmtId="181" fontId="21" fillId="44" borderId="93" xfId="0" applyNumberFormat="1" applyFont="1" applyFill="1" applyBorder="1" applyAlignment="1" applyProtection="1">
      <alignment horizontal="center" vertical="center"/>
      <protection/>
    </xf>
    <xf numFmtId="181" fontId="7" fillId="0" borderId="94" xfId="0" applyNumberFormat="1" applyFont="1" applyBorder="1" applyAlignment="1" applyProtection="1">
      <alignment horizontal="center" vertical="center"/>
      <protection/>
    </xf>
    <xf numFmtId="181" fontId="21" fillId="44" borderId="95" xfId="0" applyNumberFormat="1" applyFont="1" applyFill="1" applyBorder="1" applyAlignment="1" applyProtection="1">
      <alignment horizontal="center" vertical="center"/>
      <protection/>
    </xf>
    <xf numFmtId="181" fontId="7" fillId="0" borderId="86" xfId="0" applyNumberFormat="1" applyFont="1" applyBorder="1" applyAlignment="1" applyProtection="1">
      <alignment horizontal="center" vertical="center"/>
      <protection/>
    </xf>
    <xf numFmtId="1" fontId="74" fillId="0" borderId="25" xfId="0" applyNumberFormat="1" applyFont="1" applyBorder="1" applyAlignment="1" applyProtection="1">
      <alignment horizontal="center" vertical="center"/>
      <protection/>
    </xf>
    <xf numFmtId="0" fontId="7" fillId="0" borderId="6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181" fontId="7" fillId="0" borderId="96" xfId="0" applyNumberFormat="1" applyFont="1" applyBorder="1" applyAlignment="1" applyProtection="1">
      <alignment horizontal="center" vertical="center"/>
      <protection/>
    </xf>
    <xf numFmtId="1" fontId="74" fillId="0" borderId="10" xfId="0" applyNumberFormat="1" applyFont="1" applyBorder="1" applyAlignment="1" applyProtection="1">
      <alignment horizontal="center" vertical="center"/>
      <protection/>
    </xf>
    <xf numFmtId="181" fontId="21" fillId="44" borderId="97" xfId="0" applyNumberFormat="1" applyFont="1" applyFill="1" applyBorder="1" applyAlignment="1" applyProtection="1">
      <alignment horizontal="center" vertical="center"/>
      <protection/>
    </xf>
    <xf numFmtId="181" fontId="7" fillId="0" borderId="98" xfId="0" applyNumberFormat="1" applyFont="1" applyBorder="1" applyAlignment="1" applyProtection="1">
      <alignment horizontal="center" vertical="center"/>
      <protection/>
    </xf>
    <xf numFmtId="1" fontId="0" fillId="0" borderId="99" xfId="0" applyNumberFormat="1" applyFont="1" applyFill="1" applyBorder="1" applyAlignment="1" applyProtection="1">
      <alignment horizontal="center" vertical="center"/>
      <protection/>
    </xf>
    <xf numFmtId="49" fontId="7" fillId="0" borderId="25" xfId="0" applyNumberFormat="1" applyFont="1" applyBorder="1" applyAlignment="1" applyProtection="1">
      <alignment horizontal="center" vertical="center" wrapText="1"/>
      <protection/>
    </xf>
    <xf numFmtId="49" fontId="7" fillId="0" borderId="32" xfId="0" applyNumberFormat="1" applyFont="1" applyBorder="1" applyAlignment="1" applyProtection="1">
      <alignment horizontal="center" vertical="center" wrapText="1"/>
      <protection/>
    </xf>
    <xf numFmtId="49" fontId="7" fillId="0" borderId="38" xfId="0" applyNumberFormat="1" applyFont="1" applyBorder="1" applyAlignment="1" applyProtection="1">
      <alignment horizontal="center" vertical="center" wrapText="1"/>
      <protection/>
    </xf>
    <xf numFmtId="9" fontId="0" fillId="0" borderId="99" xfId="60" applyFont="1" applyFill="1" applyBorder="1" applyAlignment="1" applyProtection="1">
      <alignment horizontal="center" vertical="center"/>
      <protection/>
    </xf>
    <xf numFmtId="9" fontId="0" fillId="0" borderId="100" xfId="60" applyFont="1" applyFill="1" applyBorder="1" applyAlignment="1" applyProtection="1">
      <alignment horizontal="center" vertical="center"/>
      <protection/>
    </xf>
    <xf numFmtId="183" fontId="0" fillId="0" borderId="65" xfId="0"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0" fontId="8" fillId="35" borderId="101" xfId="56" applyFont="1" applyFill="1" applyBorder="1" applyAlignment="1" applyProtection="1">
      <alignment horizontal="left" vertical="center"/>
      <protection/>
    </xf>
    <xf numFmtId="0" fontId="8" fillId="35" borderId="93" xfId="56" applyFont="1" applyFill="1" applyBorder="1" applyAlignment="1" applyProtection="1">
      <alignment horizontal="left" vertical="center"/>
      <protection/>
    </xf>
    <xf numFmtId="49" fontId="7" fillId="0" borderId="86" xfId="0" applyNumberFormat="1" applyFont="1" applyBorder="1" applyAlignment="1" applyProtection="1">
      <alignment horizontal="center" vertical="center" wrapText="1"/>
      <protection/>
    </xf>
    <xf numFmtId="49" fontId="7" fillId="0" borderId="88" xfId="0" applyNumberFormat="1" applyFont="1" applyBorder="1" applyAlignment="1" applyProtection="1">
      <alignment horizontal="center" vertical="center" wrapText="1"/>
      <protection/>
    </xf>
    <xf numFmtId="1" fontId="0" fillId="0" borderId="89" xfId="0" applyNumberFormat="1" applyFont="1" applyFill="1" applyBorder="1" applyAlignment="1" applyProtection="1">
      <alignment vertical="center"/>
      <protection/>
    </xf>
    <xf numFmtId="0" fontId="29" fillId="0" borderId="90" xfId="46" applyNumberFormat="1" applyFont="1" applyFill="1" applyBorder="1" applyAlignment="1" applyProtection="1">
      <alignment/>
      <protection/>
    </xf>
    <xf numFmtId="0" fontId="0" fillId="0" borderId="0" xfId="54" applyAlignment="1">
      <alignment horizontal="center"/>
      <protection/>
    </xf>
    <xf numFmtId="9" fontId="7" fillId="0" borderId="0" xfId="60" applyFont="1" applyFill="1" applyBorder="1" applyAlignment="1" applyProtection="1">
      <alignment horizontal="center"/>
      <protection/>
    </xf>
    <xf numFmtId="0" fontId="6" fillId="0" borderId="0" xfId="54" applyFont="1" applyAlignment="1">
      <alignment horizontal="center"/>
      <protection/>
    </xf>
    <xf numFmtId="9" fontId="12" fillId="0" borderId="0" xfId="60" applyFont="1" applyFill="1" applyBorder="1" applyAlignment="1" applyProtection="1">
      <alignment horizontal="center" textRotation="45"/>
      <protection/>
    </xf>
    <xf numFmtId="9" fontId="37" fillId="46" borderId="16" xfId="60" applyFont="1" applyFill="1" applyBorder="1" applyAlignment="1" applyProtection="1">
      <alignment horizontal="center" wrapText="1"/>
      <protection/>
    </xf>
    <xf numFmtId="9" fontId="38" fillId="0" borderId="0" xfId="60" applyFont="1" applyFill="1" applyBorder="1" applyAlignment="1" applyProtection="1">
      <alignment vertical="center"/>
      <protection/>
    </xf>
    <xf numFmtId="9" fontId="34" fillId="0" borderId="0" xfId="60" applyFont="1" applyFill="1" applyBorder="1" applyAlignment="1" applyProtection="1">
      <alignment vertical="center"/>
      <protection/>
    </xf>
    <xf numFmtId="9" fontId="12" fillId="0" borderId="102" xfId="60" applyFont="1" applyFill="1" applyBorder="1" applyAlignment="1" applyProtection="1">
      <alignment horizontal="center" vertical="center" wrapText="1"/>
      <protection/>
    </xf>
    <xf numFmtId="9" fontId="34" fillId="0" borderId="102" xfId="60" applyFont="1" applyFill="1" applyBorder="1" applyAlignment="1" applyProtection="1">
      <alignment horizontal="center" wrapText="1"/>
      <protection/>
    </xf>
    <xf numFmtId="9" fontId="34" fillId="0" borderId="103" xfId="60" applyFont="1" applyFill="1" applyBorder="1" applyAlignment="1" applyProtection="1">
      <alignment horizontal="center" vertical="center" wrapText="1"/>
      <protection/>
    </xf>
    <xf numFmtId="9" fontId="12" fillId="0" borderId="103" xfId="60" applyFont="1" applyFill="1" applyBorder="1" applyAlignment="1" applyProtection="1">
      <alignment horizontal="center" vertical="center" wrapText="1"/>
      <protection/>
    </xf>
    <xf numFmtId="9" fontId="34" fillId="0" borderId="104" xfId="60" applyFont="1" applyFill="1" applyBorder="1" applyAlignment="1" applyProtection="1">
      <alignment horizontal="center" wrapText="1"/>
      <protection/>
    </xf>
    <xf numFmtId="9" fontId="12" fillId="0" borderId="104" xfId="60" applyFont="1" applyFill="1" applyBorder="1" applyAlignment="1" applyProtection="1">
      <alignment horizontal="center" vertical="center" wrapText="1"/>
      <protection/>
    </xf>
    <xf numFmtId="9" fontId="34" fillId="0" borderId="105" xfId="60" applyFont="1" applyFill="1" applyBorder="1" applyAlignment="1" applyProtection="1">
      <alignment horizontal="center" vertical="center"/>
      <protection/>
    </xf>
    <xf numFmtId="9" fontId="34" fillId="0" borderId="106" xfId="60" applyFont="1" applyFill="1" applyBorder="1" applyAlignment="1" applyProtection="1">
      <alignment horizontal="center"/>
      <protection/>
    </xf>
    <xf numFmtId="9" fontId="34" fillId="0" borderId="107" xfId="60" applyFont="1" applyFill="1" applyBorder="1" applyAlignment="1" applyProtection="1">
      <alignment horizontal="center"/>
      <protection/>
    </xf>
    <xf numFmtId="9" fontId="37" fillId="46" borderId="0" xfId="60" applyFont="1" applyFill="1" applyBorder="1" applyAlignment="1" applyProtection="1">
      <alignment horizontal="center" wrapText="1"/>
      <protection/>
    </xf>
    <xf numFmtId="9" fontId="34" fillId="0" borderId="108" xfId="60" applyFont="1" applyFill="1" applyBorder="1" applyAlignment="1" applyProtection="1">
      <alignment horizontal="center" vertical="center" wrapText="1"/>
      <protection/>
    </xf>
    <xf numFmtId="9" fontId="34" fillId="0" borderId="109" xfId="60" applyFont="1" applyFill="1" applyBorder="1" applyAlignment="1" applyProtection="1">
      <alignment horizontal="center" wrapText="1"/>
      <protection/>
    </xf>
    <xf numFmtId="9" fontId="34" fillId="0" borderId="110" xfId="60" applyFont="1" applyFill="1" applyBorder="1" applyAlignment="1" applyProtection="1">
      <alignment horizontal="center" wrapText="1"/>
      <protection/>
    </xf>
    <xf numFmtId="0" fontId="28" fillId="0" borderId="25" xfId="54" applyFont="1" applyFill="1" applyBorder="1" applyAlignment="1">
      <alignment horizontal="center" vertical="center" textRotation="60" wrapText="1"/>
      <protection/>
    </xf>
    <xf numFmtId="9" fontId="37" fillId="0" borderId="111" xfId="60" applyFont="1" applyFill="1" applyBorder="1" applyAlignment="1" applyProtection="1">
      <alignment horizontal="center" vertical="center"/>
      <protection/>
    </xf>
    <xf numFmtId="9" fontId="37" fillId="0" borderId="112" xfId="60" applyFont="1" applyFill="1" applyBorder="1" applyAlignment="1" applyProtection="1">
      <alignment horizontal="center" vertical="center"/>
      <protection/>
    </xf>
    <xf numFmtId="9" fontId="34" fillId="0" borderId="113" xfId="60" applyFont="1" applyFill="1" applyBorder="1" applyAlignment="1" applyProtection="1">
      <alignment horizontal="center" vertical="center" wrapText="1"/>
      <protection/>
    </xf>
    <xf numFmtId="9" fontId="34" fillId="0" borderId="114" xfId="60" applyFont="1" applyFill="1" applyBorder="1" applyAlignment="1" applyProtection="1">
      <alignment horizontal="center"/>
      <protection/>
    </xf>
    <xf numFmtId="9" fontId="34" fillId="0" borderId="115" xfId="60" applyFont="1" applyFill="1" applyBorder="1" applyAlignment="1" applyProtection="1">
      <alignment horizontal="center"/>
      <protection/>
    </xf>
    <xf numFmtId="0" fontId="34" fillId="0" borderId="25" xfId="54" applyFont="1" applyBorder="1" applyAlignment="1">
      <alignment textRotation="60"/>
      <protection/>
    </xf>
    <xf numFmtId="0" fontId="12" fillId="0" borderId="14" xfId="54" applyFont="1" applyBorder="1" applyAlignment="1">
      <alignment horizontal="center" textRotation="60"/>
      <protection/>
    </xf>
    <xf numFmtId="2" fontId="34" fillId="0" borderId="30" xfId="60" applyNumberFormat="1" applyFont="1" applyFill="1" applyBorder="1" applyAlignment="1" applyProtection="1">
      <alignment textRotation="60"/>
      <protection/>
    </xf>
    <xf numFmtId="9" fontId="37" fillId="0" borderId="116" xfId="60" applyFont="1" applyFill="1" applyBorder="1" applyAlignment="1" applyProtection="1">
      <alignment horizontal="center" vertical="center"/>
      <protection/>
    </xf>
    <xf numFmtId="0" fontId="37" fillId="46" borderId="117" xfId="54" applyFont="1" applyFill="1" applyBorder="1" applyAlignment="1">
      <alignment horizontal="center" wrapText="1"/>
      <protection/>
    </xf>
    <xf numFmtId="0" fontId="37" fillId="46" borderId="118" xfId="54" applyFont="1" applyFill="1" applyBorder="1" applyAlignment="1">
      <alignment horizontal="center" wrapText="1"/>
      <protection/>
    </xf>
    <xf numFmtId="0" fontId="37" fillId="39" borderId="119" xfId="54" applyFont="1" applyFill="1" applyBorder="1" applyAlignment="1">
      <alignment horizontal="center" vertical="center" wrapText="1"/>
      <protection/>
    </xf>
    <xf numFmtId="0" fontId="12" fillId="44" borderId="119" xfId="54" applyFont="1" applyFill="1" applyBorder="1" applyAlignment="1">
      <alignment horizontal="center" vertical="center" wrapText="1"/>
      <protection/>
    </xf>
    <xf numFmtId="0" fontId="12" fillId="45" borderId="119" xfId="54" applyFont="1" applyFill="1" applyBorder="1" applyAlignment="1">
      <alignment horizontal="center" vertical="center" wrapText="1"/>
      <protection/>
    </xf>
    <xf numFmtId="0" fontId="12" fillId="0" borderId="119" xfId="54" applyFont="1" applyBorder="1" applyAlignment="1">
      <alignment horizontal="center" vertical="center" wrapText="1"/>
      <protection/>
    </xf>
    <xf numFmtId="2" fontId="12" fillId="0" borderId="97" xfId="60" applyNumberFormat="1" applyFont="1" applyFill="1" applyBorder="1" applyAlignment="1" applyProtection="1">
      <alignment horizontal="center" vertical="center" wrapText="1"/>
      <protection/>
    </xf>
    <xf numFmtId="9" fontId="37" fillId="0" borderId="120" xfId="60" applyFont="1" applyFill="1" applyBorder="1" applyAlignment="1" applyProtection="1">
      <alignment horizontal="center" vertical="center"/>
      <protection/>
    </xf>
    <xf numFmtId="2" fontId="12" fillId="0" borderId="121" xfId="60" applyNumberFormat="1" applyFont="1" applyFill="1" applyBorder="1" applyAlignment="1" applyProtection="1">
      <alignment horizontal="center" vertical="center" wrapText="1"/>
      <protection/>
    </xf>
    <xf numFmtId="9" fontId="34" fillId="0" borderId="122" xfId="60" applyFont="1" applyFill="1" applyBorder="1" applyAlignment="1" applyProtection="1">
      <alignment horizontal="center" vertical="center" wrapText="1"/>
      <protection/>
    </xf>
    <xf numFmtId="9" fontId="34" fillId="0" borderId="123" xfId="60" applyFont="1" applyFill="1" applyBorder="1" applyAlignment="1" applyProtection="1">
      <alignment horizontal="center" wrapText="1"/>
      <protection/>
    </xf>
    <xf numFmtId="9" fontId="34" fillId="0" borderId="124" xfId="60" applyFont="1" applyFill="1" applyBorder="1" applyAlignment="1" applyProtection="1">
      <alignment horizontal="center" wrapText="1"/>
      <protection/>
    </xf>
    <xf numFmtId="0" fontId="12" fillId="44" borderId="125" xfId="54" applyFont="1" applyFill="1" applyBorder="1" applyAlignment="1">
      <alignment horizontal="center" vertical="center" wrapText="1"/>
      <protection/>
    </xf>
    <xf numFmtId="9" fontId="12" fillId="44" borderId="17" xfId="60" applyFont="1" applyFill="1" applyBorder="1" applyAlignment="1" applyProtection="1">
      <alignment horizontal="center" vertical="center" wrapText="1"/>
      <protection/>
    </xf>
    <xf numFmtId="0" fontId="37" fillId="39" borderId="126" xfId="54" applyFont="1" applyFill="1" applyBorder="1" applyAlignment="1">
      <alignment horizontal="center" vertical="center" wrapText="1"/>
      <protection/>
    </xf>
    <xf numFmtId="0" fontId="37" fillId="39" borderId="97" xfId="54" applyFont="1" applyFill="1" applyBorder="1" applyAlignment="1">
      <alignment horizontal="center" vertical="center" wrapText="1"/>
      <protection/>
    </xf>
    <xf numFmtId="9" fontId="37" fillId="39" borderId="127" xfId="60" applyFont="1" applyFill="1" applyBorder="1" applyAlignment="1" applyProtection="1">
      <alignment horizontal="center" vertical="center" wrapText="1"/>
      <protection/>
    </xf>
    <xf numFmtId="9" fontId="37" fillId="39" borderId="121" xfId="60" applyFont="1" applyFill="1" applyBorder="1" applyAlignment="1" applyProtection="1">
      <alignment horizontal="center" vertical="center" wrapText="1"/>
      <protection/>
    </xf>
    <xf numFmtId="9" fontId="34" fillId="0" borderId="128" xfId="60" applyFont="1" applyFill="1" applyBorder="1" applyAlignment="1" applyProtection="1">
      <alignment horizontal="center" vertical="center" wrapText="1"/>
      <protection/>
    </xf>
    <xf numFmtId="9" fontId="34" fillId="0" borderId="129" xfId="60" applyFont="1" applyFill="1" applyBorder="1" applyAlignment="1" applyProtection="1">
      <alignment horizontal="center" vertical="center" wrapText="1"/>
      <protection/>
    </xf>
    <xf numFmtId="9" fontId="34" fillId="0" borderId="130" xfId="60" applyFont="1" applyFill="1" applyBorder="1" applyAlignment="1" applyProtection="1">
      <alignment horizontal="center" wrapText="1"/>
      <protection/>
    </xf>
    <xf numFmtId="9" fontId="34" fillId="0" borderId="131" xfId="60" applyFont="1" applyFill="1" applyBorder="1" applyAlignment="1" applyProtection="1">
      <alignment horizontal="center" wrapText="1"/>
      <protection/>
    </xf>
    <xf numFmtId="9" fontId="34" fillId="0" borderId="132" xfId="60" applyFont="1" applyFill="1" applyBorder="1" applyAlignment="1" applyProtection="1">
      <alignment horizontal="center" wrapText="1"/>
      <protection/>
    </xf>
    <xf numFmtId="9" fontId="34" fillId="0" borderId="133" xfId="60" applyFont="1" applyFill="1" applyBorder="1" applyAlignment="1" applyProtection="1">
      <alignment horizontal="center" wrapText="1"/>
      <protection/>
    </xf>
    <xf numFmtId="0" fontId="12" fillId="44" borderId="118" xfId="54" applyFont="1" applyFill="1" applyBorder="1" applyAlignment="1">
      <alignment horizontal="center" vertical="center" wrapText="1"/>
      <protection/>
    </xf>
    <xf numFmtId="9" fontId="12" fillId="44" borderId="16" xfId="60" applyFont="1" applyFill="1" applyBorder="1" applyAlignment="1" applyProtection="1">
      <alignment horizontal="center" vertical="center" wrapText="1"/>
      <protection/>
    </xf>
    <xf numFmtId="0" fontId="12" fillId="47" borderId="125" xfId="54" applyFont="1" applyFill="1" applyBorder="1" applyAlignment="1">
      <alignment horizontal="center" vertical="center" wrapText="1"/>
      <protection/>
    </xf>
    <xf numFmtId="9" fontId="12" fillId="47" borderId="17" xfId="60" applyFont="1" applyFill="1" applyBorder="1" applyAlignment="1" applyProtection="1">
      <alignment horizontal="center" vertical="center" wrapText="1"/>
      <protection/>
    </xf>
    <xf numFmtId="9" fontId="34" fillId="0" borderId="109" xfId="60" applyFont="1" applyFill="1" applyBorder="1" applyAlignment="1" applyProtection="1">
      <alignment horizontal="center" vertical="center" wrapText="1"/>
      <protection/>
    </xf>
    <xf numFmtId="9" fontId="34" fillId="0" borderId="110" xfId="60" applyFont="1" applyFill="1" applyBorder="1" applyAlignment="1" applyProtection="1">
      <alignment horizontal="center" vertical="center" wrapText="1"/>
      <protection/>
    </xf>
    <xf numFmtId="0" fontId="12" fillId="45" borderId="126" xfId="54" applyFont="1" applyFill="1" applyBorder="1" applyAlignment="1">
      <alignment horizontal="center" vertical="center" wrapText="1"/>
      <protection/>
    </xf>
    <xf numFmtId="0" fontId="12" fillId="45" borderId="97" xfId="54" applyFont="1" applyFill="1" applyBorder="1" applyAlignment="1">
      <alignment horizontal="center" vertical="center" wrapText="1"/>
      <protection/>
    </xf>
    <xf numFmtId="9" fontId="12" fillId="45" borderId="127" xfId="60" applyFont="1" applyFill="1" applyBorder="1" applyAlignment="1" applyProtection="1">
      <alignment horizontal="center" vertical="center" wrapText="1"/>
      <protection/>
    </xf>
    <xf numFmtId="9" fontId="12" fillId="45" borderId="121" xfId="60" applyFont="1" applyFill="1" applyBorder="1" applyAlignment="1" applyProtection="1">
      <alignment horizontal="center" vertical="center" wrapText="1"/>
      <protection/>
    </xf>
    <xf numFmtId="0" fontId="38" fillId="0" borderId="0" xfId="54" applyFont="1" applyBorder="1" applyAlignment="1">
      <alignment horizontal="center" vertical="center" wrapText="1"/>
      <protection/>
    </xf>
    <xf numFmtId="0" fontId="34" fillId="0" borderId="15" xfId="54" applyFont="1" applyBorder="1" applyAlignment="1">
      <alignment textRotation="60"/>
      <protection/>
    </xf>
    <xf numFmtId="0" fontId="12" fillId="0" borderId="111" xfId="54" applyFont="1" applyBorder="1" applyAlignment="1">
      <alignment horizontal="center" vertical="center" wrapText="1"/>
      <protection/>
    </xf>
    <xf numFmtId="1" fontId="34" fillId="0" borderId="122" xfId="60" applyNumberFormat="1" applyFont="1" applyFill="1" applyBorder="1" applyAlignment="1" applyProtection="1">
      <alignment horizontal="center" vertical="center" wrapText="1"/>
      <protection/>
    </xf>
    <xf numFmtId="1" fontId="34" fillId="0" borderId="123" xfId="60" applyNumberFormat="1" applyFont="1" applyFill="1" applyBorder="1" applyAlignment="1" applyProtection="1">
      <alignment horizontal="center" vertical="center" wrapText="1"/>
      <protection/>
    </xf>
    <xf numFmtId="1" fontId="34" fillId="0" borderId="124" xfId="60" applyNumberFormat="1" applyFont="1" applyFill="1" applyBorder="1" applyAlignment="1" applyProtection="1">
      <alignment horizontal="center" vertical="center" wrapText="1"/>
      <protection/>
    </xf>
    <xf numFmtId="0" fontId="12" fillId="0" borderId="134" xfId="54" applyFont="1" applyBorder="1" applyAlignment="1">
      <alignment horizontal="center" vertical="center" wrapText="1"/>
      <protection/>
    </xf>
    <xf numFmtId="0" fontId="5" fillId="0" borderId="0" xfId="54" applyFont="1" applyFill="1" applyBorder="1" applyAlignment="1">
      <alignment horizontal="left"/>
      <protection/>
    </xf>
    <xf numFmtId="9" fontId="10" fillId="35" borderId="135" xfId="60" applyFont="1" applyFill="1" applyBorder="1" applyAlignment="1" applyProtection="1">
      <alignment horizontal="center" vertical="center"/>
      <protection/>
    </xf>
    <xf numFmtId="9" fontId="0" fillId="33" borderId="99" xfId="60" applyFont="1" applyFill="1" applyBorder="1" applyAlignment="1" applyProtection="1">
      <alignment horizontal="center" vertical="center"/>
      <protection/>
    </xf>
    <xf numFmtId="9" fontId="0" fillId="33" borderId="136" xfId="60" applyFont="1" applyFill="1" applyBorder="1" applyAlignment="1" applyProtection="1">
      <alignment horizontal="center" vertical="center"/>
      <protection/>
    </xf>
    <xf numFmtId="0" fontId="76" fillId="0" borderId="0" xfId="46" applyNumberFormat="1" applyFont="1" applyFill="1" applyBorder="1" applyAlignment="1" applyProtection="1">
      <alignment horizontal="left"/>
      <protection/>
    </xf>
    <xf numFmtId="1" fontId="0" fillId="0" borderId="116" xfId="0" applyNumberFormat="1" applyFont="1" applyFill="1" applyBorder="1" applyAlignment="1" applyProtection="1">
      <alignment vertical="center"/>
      <protection/>
    </xf>
    <xf numFmtId="0" fontId="76" fillId="0" borderId="117" xfId="46" applyNumberFormat="1" applyFont="1" applyFill="1" applyBorder="1" applyAlignment="1" applyProtection="1">
      <alignment horizontal="left"/>
      <protection/>
    </xf>
    <xf numFmtId="1" fontId="0" fillId="0" borderId="137" xfId="0" applyNumberFormat="1" applyFont="1" applyFill="1" applyBorder="1" applyAlignment="1" applyProtection="1">
      <alignment vertical="center"/>
      <protection/>
    </xf>
    <xf numFmtId="1" fontId="0" fillId="0" borderId="120" xfId="0" applyNumberFormat="1" applyFont="1" applyFill="1" applyBorder="1" applyAlignment="1" applyProtection="1">
      <alignment vertical="center"/>
      <protection/>
    </xf>
    <xf numFmtId="1" fontId="0" fillId="0" borderId="138" xfId="0" applyNumberFormat="1" applyFont="1" applyFill="1" applyBorder="1" applyAlignment="1" applyProtection="1">
      <alignment vertical="center"/>
      <protection/>
    </xf>
    <xf numFmtId="0" fontId="76" fillId="0" borderId="90" xfId="46" applyNumberFormat="1" applyFont="1" applyFill="1" applyBorder="1" applyAlignment="1" applyProtection="1">
      <alignment horizontal="left"/>
      <protection/>
    </xf>
    <xf numFmtId="0" fontId="8" fillId="35" borderId="119" xfId="56" applyFont="1" applyFill="1" applyBorder="1" applyAlignment="1" applyProtection="1">
      <alignment horizontal="left" vertical="center"/>
      <protection/>
    </xf>
    <xf numFmtId="0" fontId="8" fillId="35" borderId="97" xfId="56" applyFont="1" applyFill="1" applyBorder="1" applyAlignment="1" applyProtection="1">
      <alignment horizontal="left" vertical="center"/>
      <protection/>
    </xf>
    <xf numFmtId="0" fontId="7" fillId="0" borderId="139" xfId="0" applyNumberFormat="1" applyFont="1" applyBorder="1" applyAlignment="1" applyProtection="1">
      <alignment horizontal="center" vertical="center" wrapText="1"/>
      <protection/>
    </xf>
    <xf numFmtId="0" fontId="7" fillId="0" borderId="138" xfId="0" applyNumberFormat="1" applyFont="1" applyBorder="1" applyAlignment="1" applyProtection="1">
      <alignment horizontal="center" vertical="center" wrapText="1"/>
      <protection/>
    </xf>
    <xf numFmtId="0" fontId="7" fillId="0" borderId="86" xfId="0" applyNumberFormat="1" applyFont="1" applyBorder="1" applyAlignment="1" applyProtection="1">
      <alignment horizontal="center" vertical="center" wrapText="1"/>
      <protection/>
    </xf>
    <xf numFmtId="0" fontId="7" fillId="0" borderId="88" xfId="0" applyNumberFormat="1" applyFont="1" applyBorder="1" applyAlignment="1" applyProtection="1">
      <alignment horizontal="center" vertical="center" wrapText="1"/>
      <protection/>
    </xf>
    <xf numFmtId="181" fontId="21" fillId="44" borderId="82" xfId="0" applyNumberFormat="1" applyFont="1" applyFill="1" applyBorder="1" applyAlignment="1" applyProtection="1">
      <alignment horizontal="center" vertical="center"/>
      <protection/>
    </xf>
    <xf numFmtId="9" fontId="0" fillId="33" borderId="140" xfId="60" applyFont="1" applyFill="1" applyBorder="1" applyAlignment="1" applyProtection="1">
      <alignment horizontal="center" vertical="center"/>
      <protection/>
    </xf>
    <xf numFmtId="0" fontId="0" fillId="0" borderId="90" xfId="56" applyFont="1" applyBorder="1" applyAlignment="1" applyProtection="1">
      <alignment horizontal="left"/>
      <protection/>
    </xf>
    <xf numFmtId="181" fontId="21" fillId="44" borderId="25" xfId="0" applyNumberFormat="1" applyFont="1" applyFill="1" applyBorder="1" applyAlignment="1" applyProtection="1">
      <alignment horizontal="center" vertical="center"/>
      <protection/>
    </xf>
    <xf numFmtId="181" fontId="7" fillId="0" borderId="141" xfId="0" applyNumberFormat="1" applyFont="1" applyBorder="1" applyAlignment="1" applyProtection="1">
      <alignment horizontal="center" vertical="center"/>
      <protection/>
    </xf>
    <xf numFmtId="181" fontId="21" fillId="44" borderId="14" xfId="0" applyNumberFormat="1" applyFont="1" applyFill="1" applyBorder="1" applyAlignment="1" applyProtection="1">
      <alignment horizontal="center" vertical="center"/>
      <protection/>
    </xf>
    <xf numFmtId="181" fontId="7" fillId="0" borderId="142" xfId="0" applyNumberFormat="1" applyFont="1" applyBorder="1" applyAlignment="1" applyProtection="1">
      <alignment horizontal="center" vertical="center"/>
      <protection/>
    </xf>
    <xf numFmtId="1" fontId="7" fillId="0" borderId="111" xfId="0" applyNumberFormat="1" applyFont="1" applyBorder="1" applyAlignment="1" applyProtection="1">
      <alignment horizontal="center" vertical="center"/>
      <protection/>
    </xf>
    <xf numFmtId="1" fontId="7" fillId="0" borderId="134" xfId="0" applyNumberFormat="1" applyFont="1" applyBorder="1" applyAlignment="1" applyProtection="1">
      <alignment horizontal="center" vertical="center"/>
      <protection/>
    </xf>
    <xf numFmtId="9" fontId="6" fillId="0" borderId="39" xfId="60" applyFont="1" applyFill="1" applyBorder="1" applyAlignment="1" applyProtection="1">
      <alignment horizontal="center" textRotation="60" wrapText="1"/>
      <protection/>
    </xf>
    <xf numFmtId="9" fontId="6" fillId="0" borderId="40" xfId="60" applyFont="1" applyFill="1" applyBorder="1" applyAlignment="1" applyProtection="1">
      <alignment horizontal="center" textRotation="60" wrapText="1"/>
      <protection/>
    </xf>
    <xf numFmtId="0" fontId="6" fillId="0" borderId="40" xfId="54" applyFont="1" applyBorder="1" applyAlignment="1">
      <alignment horizontal="center" textRotation="60" wrapText="1"/>
      <protection/>
    </xf>
    <xf numFmtId="0" fontId="6" fillId="0" borderId="41" xfId="54" applyFont="1" applyBorder="1" applyAlignment="1">
      <alignment horizontal="center" textRotation="60" wrapText="1"/>
      <protection/>
    </xf>
    <xf numFmtId="0" fontId="6" fillId="0" borderId="42" xfId="54" applyFont="1" applyBorder="1" applyAlignment="1">
      <alignment horizontal="center" textRotation="60" wrapText="1"/>
      <protection/>
    </xf>
    <xf numFmtId="0" fontId="6" fillId="0" borderId="40" xfId="54" applyFont="1" applyBorder="1" applyAlignment="1">
      <alignment horizontal="left" textRotation="60" wrapText="1"/>
      <protection/>
    </xf>
    <xf numFmtId="0" fontId="6" fillId="0" borderId="42" xfId="54" applyFont="1" applyBorder="1" applyAlignment="1">
      <alignment horizontal="left" textRotation="60" wrapText="1"/>
      <protection/>
    </xf>
    <xf numFmtId="0" fontId="6" fillId="0" borderId="25" xfId="54" applyFont="1" applyBorder="1" applyAlignment="1">
      <alignment horizontal="center" vertical="top" textRotation="60"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Plan Mensual " xfId="55"/>
    <cellStyle name="Normal_Plan Mensual (2)" xfId="56"/>
    <cellStyle name="Notas" xfId="57"/>
    <cellStyle name="Percent" xfId="58"/>
    <cellStyle name="Porcentual 2" xfId="59"/>
    <cellStyle name="Porcentual 3"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79">
    <dxf>
      <font>
        <b/>
        <i val="0"/>
        <color indexed="9"/>
      </font>
      <fill>
        <patternFill patternType="solid">
          <fgColor indexed="60"/>
          <bgColor indexed="10"/>
        </patternFill>
      </fill>
    </dxf>
    <dxf>
      <font>
        <b/>
        <i val="0"/>
      </font>
      <fill>
        <patternFill patternType="solid">
          <fgColor indexed="49"/>
          <bgColor indexed="11"/>
        </patternFill>
      </fill>
    </dxf>
    <dxf>
      <font>
        <b/>
        <i val="0"/>
      </font>
      <fill>
        <patternFill patternType="solid">
          <fgColor indexed="34"/>
          <bgColor indexed="13"/>
        </patternFill>
      </fill>
    </dxf>
    <dxf>
      <font>
        <b/>
        <i val="0"/>
        <color indexed="9"/>
      </font>
      <fill>
        <patternFill patternType="solid">
          <fgColor indexed="60"/>
          <bgColor indexed="10"/>
        </patternFill>
      </fill>
    </dxf>
    <dxf>
      <font>
        <b/>
        <i val="0"/>
      </font>
      <fill>
        <patternFill patternType="solid">
          <fgColor indexed="27"/>
          <bgColor indexed="42"/>
        </patternFill>
      </fill>
    </dxf>
    <dxf>
      <font>
        <b/>
        <i val="0"/>
        <color indexed="9"/>
      </font>
      <fill>
        <patternFill patternType="solid">
          <fgColor indexed="60"/>
          <bgColor indexed="10"/>
        </patternFill>
      </fill>
    </dxf>
    <dxf>
      <font>
        <b/>
        <i val="0"/>
      </font>
      <fill>
        <patternFill patternType="solid">
          <fgColor indexed="49"/>
          <bgColor indexed="11"/>
        </patternFill>
      </fill>
    </dxf>
    <dxf>
      <font>
        <b/>
        <i val="0"/>
      </font>
      <fill>
        <patternFill patternType="solid">
          <fgColor indexed="34"/>
          <bgColor indexed="13"/>
        </patternFill>
      </fill>
    </dxf>
    <dxf>
      <font>
        <b/>
        <i val="0"/>
        <color indexed="9"/>
      </font>
      <fill>
        <patternFill patternType="solid">
          <fgColor indexed="60"/>
          <bgColor indexed="10"/>
        </patternFill>
      </fill>
    </dxf>
    <dxf>
      <font>
        <b/>
        <i val="0"/>
      </font>
      <fill>
        <patternFill patternType="solid">
          <fgColor indexed="49"/>
          <bgColor indexed="11"/>
        </patternFill>
      </fill>
    </dxf>
    <dxf>
      <font>
        <b/>
        <i val="0"/>
      </font>
      <fill>
        <patternFill patternType="solid">
          <fgColor indexed="34"/>
          <bgColor indexed="13"/>
        </patternFill>
      </fill>
    </dxf>
    <dxf>
      <font>
        <b/>
        <i val="0"/>
        <color indexed="9"/>
      </font>
      <fill>
        <patternFill patternType="solid">
          <fgColor indexed="60"/>
          <bgColor indexed="10"/>
        </patternFill>
      </fill>
    </dxf>
    <dxf>
      <font>
        <b/>
        <i val="0"/>
      </font>
      <fill>
        <patternFill patternType="solid">
          <fgColor indexed="49"/>
          <bgColor indexed="11"/>
        </patternFill>
      </fill>
    </dxf>
    <dxf>
      <font>
        <b/>
        <i val="0"/>
      </font>
      <fill>
        <patternFill patternType="solid">
          <fgColor indexed="34"/>
          <bgColor indexed="13"/>
        </patternFill>
      </fill>
    </dxf>
    <dxf>
      <font>
        <b/>
        <i val="0"/>
        <color indexed="9"/>
      </font>
      <fill>
        <patternFill patternType="solid">
          <fgColor indexed="60"/>
          <bgColor indexed="10"/>
        </patternFill>
      </fill>
    </dxf>
    <dxf>
      <font>
        <b/>
        <i val="0"/>
      </font>
      <fill>
        <patternFill patternType="solid">
          <fgColor indexed="49"/>
          <bgColor indexed="11"/>
        </patternFill>
      </fill>
    </dxf>
    <dxf>
      <font>
        <b/>
        <i val="0"/>
      </font>
      <fill>
        <patternFill patternType="solid">
          <fgColor indexed="34"/>
          <bgColor indexed="13"/>
        </patternFill>
      </fill>
    </dxf>
    <dxf>
      <font>
        <b/>
        <i val="0"/>
        <color indexed="9"/>
      </font>
      <fill>
        <patternFill patternType="solid">
          <fgColor indexed="60"/>
          <bgColor indexed="10"/>
        </patternFill>
      </fill>
    </dxf>
    <dxf>
      <font>
        <b/>
        <i val="0"/>
      </font>
      <fill>
        <patternFill patternType="solid">
          <fgColor indexed="49"/>
          <bgColor indexed="11"/>
        </patternFill>
      </fill>
    </dxf>
    <dxf>
      <font>
        <b/>
        <i val="0"/>
      </font>
      <fill>
        <patternFill patternType="solid">
          <fgColor indexed="34"/>
          <bgColor indexed="13"/>
        </patternFill>
      </fill>
    </dxf>
    <dxf>
      <font>
        <b/>
        <i val="0"/>
        <color indexed="9"/>
      </font>
      <fill>
        <patternFill patternType="solid">
          <fgColor indexed="60"/>
          <bgColor indexed="10"/>
        </patternFill>
      </fill>
    </dxf>
    <dxf>
      <font>
        <b/>
        <i val="0"/>
      </font>
      <fill>
        <patternFill patternType="solid">
          <fgColor indexed="49"/>
          <bgColor indexed="11"/>
        </patternFill>
      </fill>
    </dxf>
    <dxf>
      <font>
        <b/>
        <i val="0"/>
      </font>
      <fill>
        <patternFill patternType="solid">
          <fgColor indexed="34"/>
          <bgColor indexed="13"/>
        </patternFill>
      </fill>
    </dxf>
    <dxf>
      <font>
        <b/>
        <i val="0"/>
        <color indexed="9"/>
      </font>
      <fill>
        <patternFill patternType="solid">
          <fgColor indexed="60"/>
          <bgColor indexed="10"/>
        </patternFill>
      </fill>
    </dxf>
    <dxf>
      <font>
        <b/>
        <i val="0"/>
      </font>
      <fill>
        <patternFill patternType="solid">
          <fgColor indexed="49"/>
          <bgColor indexed="11"/>
        </patternFill>
      </fill>
    </dxf>
    <dxf>
      <font>
        <b/>
        <i val="0"/>
      </font>
      <fill>
        <patternFill patternType="solid">
          <fgColor indexed="34"/>
          <bgColor indexed="13"/>
        </patternFill>
      </fill>
    </dxf>
    <dxf>
      <font>
        <b/>
        <i val="0"/>
        <color indexed="9"/>
      </font>
      <fill>
        <patternFill patternType="solid">
          <fgColor indexed="60"/>
          <bgColor indexed="10"/>
        </patternFill>
      </fill>
    </dxf>
    <dxf>
      <font>
        <b/>
        <i val="0"/>
      </font>
      <fill>
        <patternFill patternType="solid">
          <fgColor indexed="27"/>
          <bgColor indexed="42"/>
        </patternFill>
      </fill>
    </dxf>
    <dxf>
      <font>
        <b/>
        <i val="0"/>
        <color indexed="8"/>
      </font>
    </dxf>
    <dxf>
      <font>
        <b/>
        <i val="0"/>
        <color indexed="50"/>
      </font>
    </dxf>
    <dxf>
      <font>
        <b/>
        <i val="0"/>
        <color indexed="10"/>
      </font>
    </dxf>
    <dxf>
      <font>
        <b val="0"/>
        <color indexed="8"/>
      </font>
    </dxf>
    <dxf>
      <font>
        <b val="0"/>
        <i val="0"/>
        <color indexed="57"/>
      </font>
      <fill>
        <patternFill patternType="none">
          <fgColor indexed="64"/>
          <bgColor indexed="65"/>
        </patternFill>
      </fill>
    </dxf>
    <dxf>
      <font>
        <b val="0"/>
        <i val="0"/>
        <color indexed="10"/>
      </font>
      <fill>
        <patternFill patternType="none">
          <fgColor indexed="64"/>
          <bgColor indexed="65"/>
        </patternFill>
      </fill>
    </dxf>
    <dxf>
      <font>
        <b val="0"/>
        <color indexed="8"/>
      </font>
    </dxf>
    <dxf>
      <font>
        <b val="0"/>
        <i val="0"/>
        <color indexed="57"/>
      </font>
      <fill>
        <patternFill patternType="none">
          <fgColor indexed="64"/>
          <bgColor indexed="65"/>
        </patternFill>
      </fill>
    </dxf>
    <dxf>
      <font>
        <b val="0"/>
        <i val="0"/>
        <color indexed="10"/>
      </font>
      <fill>
        <patternFill patternType="none">
          <fgColor indexed="64"/>
          <bgColor indexed="65"/>
        </patternFill>
      </fill>
    </dxf>
    <dxf>
      <font>
        <b val="0"/>
        <color indexed="8"/>
      </font>
    </dxf>
    <dxf>
      <font>
        <b val="0"/>
        <i val="0"/>
        <color indexed="57"/>
      </font>
      <fill>
        <patternFill patternType="none">
          <fgColor indexed="64"/>
          <bgColor indexed="65"/>
        </patternFill>
      </fill>
    </dxf>
    <dxf>
      <font>
        <b val="0"/>
        <i val="0"/>
        <color indexed="10"/>
      </font>
      <fill>
        <patternFill patternType="none">
          <fgColor indexed="64"/>
          <bgColor indexed="65"/>
        </patternFill>
      </fill>
    </dxf>
    <dxf>
      <font>
        <b val="0"/>
        <color indexed="8"/>
      </font>
    </dxf>
    <dxf>
      <font>
        <b val="0"/>
        <i val="0"/>
        <color indexed="57"/>
      </font>
      <fill>
        <patternFill patternType="none">
          <fgColor indexed="64"/>
          <bgColor indexed="65"/>
        </patternFill>
      </fill>
    </dxf>
    <dxf>
      <font>
        <b val="0"/>
        <i val="0"/>
        <color indexed="10"/>
      </font>
      <fill>
        <patternFill patternType="none">
          <fgColor indexed="64"/>
          <bgColor indexed="65"/>
        </patternFill>
      </fill>
    </dxf>
    <dxf>
      <font>
        <b val="0"/>
        <color indexed="8"/>
      </font>
    </dxf>
    <dxf>
      <font>
        <b val="0"/>
        <i val="0"/>
        <color indexed="57"/>
      </font>
      <fill>
        <patternFill patternType="none">
          <fgColor indexed="64"/>
          <bgColor indexed="65"/>
        </patternFill>
      </fill>
    </dxf>
    <dxf>
      <font>
        <b val="0"/>
        <i val="0"/>
        <color indexed="10"/>
      </font>
      <fill>
        <patternFill patternType="none">
          <fgColor indexed="64"/>
          <bgColor indexed="65"/>
        </patternFill>
      </fill>
    </dxf>
    <dxf>
      <font>
        <b/>
        <i val="0"/>
        <color indexed="17"/>
      </font>
      <fill>
        <patternFill patternType="none">
          <fgColor indexed="64"/>
          <bgColor indexed="65"/>
        </patternFill>
      </fill>
    </dxf>
    <dxf>
      <font>
        <b val="0"/>
        <i val="0"/>
        <color indexed="10"/>
      </font>
      <fill>
        <patternFill patternType="none">
          <fgColor indexed="64"/>
          <bgColor indexed="65"/>
        </patternFill>
      </fill>
    </dxf>
    <dxf>
      <font>
        <b val="0"/>
        <color indexed="8"/>
      </font>
    </dxf>
    <dxf>
      <font>
        <b val="0"/>
        <i val="0"/>
        <color indexed="57"/>
      </font>
      <fill>
        <patternFill patternType="none">
          <fgColor indexed="64"/>
          <bgColor indexed="65"/>
        </patternFill>
      </fill>
    </dxf>
    <dxf>
      <font>
        <b val="0"/>
        <i val="0"/>
        <color indexed="10"/>
      </font>
      <fill>
        <patternFill patternType="none">
          <fgColor indexed="64"/>
          <bgColor indexed="65"/>
        </patternFill>
      </fill>
    </dxf>
    <dxf>
      <font>
        <b val="0"/>
        <color indexed="8"/>
      </font>
    </dxf>
    <dxf>
      <font>
        <b val="0"/>
        <i val="0"/>
        <color indexed="57"/>
      </font>
      <fill>
        <patternFill patternType="none">
          <fgColor indexed="64"/>
          <bgColor indexed="65"/>
        </patternFill>
      </fill>
    </dxf>
    <dxf>
      <font>
        <b val="0"/>
        <i val="0"/>
        <color indexed="10"/>
      </font>
      <fill>
        <patternFill patternType="none">
          <fgColor indexed="64"/>
          <bgColor indexed="65"/>
        </patternFill>
      </fill>
    </dxf>
    <dxf>
      <font>
        <b val="0"/>
        <color indexed="8"/>
      </font>
    </dxf>
    <dxf>
      <font>
        <b val="0"/>
        <i val="0"/>
        <color indexed="57"/>
      </font>
      <fill>
        <patternFill patternType="none">
          <fgColor indexed="64"/>
          <bgColor indexed="65"/>
        </patternFill>
      </fill>
    </dxf>
    <dxf>
      <font>
        <b val="0"/>
        <i val="0"/>
        <color indexed="10"/>
      </font>
      <fill>
        <patternFill patternType="none">
          <fgColor indexed="64"/>
          <bgColor indexed="65"/>
        </patternFill>
      </fill>
    </dxf>
    <dxf>
      <font>
        <b val="0"/>
        <color indexed="8"/>
      </font>
    </dxf>
    <dxf>
      <font>
        <b val="0"/>
        <i val="0"/>
        <color indexed="57"/>
      </font>
      <fill>
        <patternFill patternType="none">
          <fgColor indexed="64"/>
          <bgColor indexed="65"/>
        </patternFill>
      </fill>
    </dxf>
    <dxf>
      <font>
        <b val="0"/>
        <i val="0"/>
        <color indexed="10"/>
      </font>
      <fill>
        <patternFill patternType="none">
          <fgColor indexed="64"/>
          <bgColor indexed="65"/>
        </patternFill>
      </fill>
    </dxf>
    <dxf>
      <font>
        <b/>
        <i val="0"/>
        <color indexed="17"/>
      </font>
      <fill>
        <patternFill patternType="none">
          <fgColor indexed="64"/>
          <bgColor indexed="65"/>
        </patternFill>
      </fill>
    </dxf>
    <dxf>
      <font>
        <b val="0"/>
        <i val="0"/>
        <color indexed="10"/>
      </font>
      <fill>
        <patternFill patternType="none">
          <fgColor indexed="64"/>
          <bgColor indexed="65"/>
        </patternFill>
      </fill>
    </dxf>
    <dxf>
      <font>
        <b/>
        <i val="0"/>
        <color indexed="17"/>
      </font>
      <fill>
        <patternFill patternType="none">
          <fgColor indexed="64"/>
          <bgColor indexed="65"/>
        </patternFill>
      </fill>
    </dxf>
    <dxf>
      <font>
        <b val="0"/>
        <i val="0"/>
        <color indexed="10"/>
      </font>
      <fill>
        <patternFill patternType="none">
          <fgColor indexed="64"/>
          <bgColor indexed="65"/>
        </patternFill>
      </fill>
    </dxf>
    <dxf>
      <font>
        <b/>
        <i val="0"/>
        <color indexed="9"/>
      </font>
      <fill>
        <patternFill patternType="solid">
          <fgColor indexed="60"/>
          <bgColor indexed="10"/>
        </patternFill>
      </fill>
    </dxf>
    <dxf>
      <font>
        <b/>
        <i val="0"/>
      </font>
      <fill>
        <patternFill patternType="solid">
          <fgColor indexed="49"/>
          <bgColor indexed="11"/>
        </patternFill>
      </fill>
    </dxf>
    <dxf>
      <font>
        <b val="0"/>
        <color indexed="8"/>
      </font>
    </dxf>
    <dxf>
      <font>
        <b val="0"/>
        <i val="0"/>
        <color indexed="57"/>
      </font>
      <fill>
        <patternFill patternType="none">
          <fgColor indexed="64"/>
          <bgColor indexed="65"/>
        </patternFill>
      </fill>
    </dxf>
    <dxf>
      <font>
        <b val="0"/>
        <i val="0"/>
        <color indexed="10"/>
      </font>
      <fill>
        <patternFill patternType="none">
          <fgColor indexed="64"/>
          <bgColor indexed="65"/>
        </patternFill>
      </fill>
    </dxf>
    <dxf>
      <font>
        <b/>
        <i val="0"/>
        <color indexed="10"/>
      </font>
    </dxf>
    <dxf>
      <font>
        <b/>
        <i val="0"/>
        <color indexed="17"/>
      </font>
    </dxf>
    <dxf>
      <font>
        <b val="0"/>
        <i val="0"/>
      </font>
    </dxf>
    <dxf>
      <font>
        <b/>
        <i val="0"/>
        <color indexed="9"/>
      </font>
      <fill>
        <patternFill patternType="solid">
          <fgColor indexed="60"/>
          <bgColor indexed="10"/>
        </patternFill>
      </fill>
    </dxf>
    <dxf>
      <font>
        <b/>
        <i val="0"/>
      </font>
      <fill>
        <patternFill patternType="solid">
          <fgColor indexed="27"/>
          <bgColor indexed="42"/>
        </patternFill>
      </fill>
    </dxf>
    <dxf>
      <font>
        <b/>
        <i val="0"/>
        <color indexed="10"/>
      </font>
    </dxf>
    <dxf>
      <font>
        <b/>
        <i val="0"/>
        <color indexed="17"/>
      </font>
    </dxf>
    <dxf>
      <font>
        <b val="0"/>
        <i val="0"/>
      </font>
    </dxf>
    <dxf>
      <font>
        <b/>
        <i val="0"/>
        <color indexed="9"/>
      </font>
      <fill>
        <patternFill patternType="solid">
          <fgColor indexed="60"/>
          <bgColor indexed="10"/>
        </patternFill>
      </fill>
    </dxf>
    <dxf>
      <font>
        <b/>
        <i val="0"/>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FF33"/>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AVANCE DEL PLAN DE IMPLANTACIÓN</a:t>
            </a:r>
          </a:p>
        </c:rich>
      </c:tx>
      <c:layout>
        <c:manualLayout>
          <c:xMode val="factor"/>
          <c:yMode val="factor"/>
          <c:x val="-0.01325"/>
          <c:y val="-0.0085"/>
        </c:manualLayout>
      </c:layout>
      <c:spPr>
        <a:noFill/>
        <a:ln>
          <a:noFill/>
        </a:ln>
      </c:spPr>
    </c:title>
    <c:plotArea>
      <c:layout>
        <c:manualLayout>
          <c:xMode val="edge"/>
          <c:yMode val="edge"/>
          <c:x val="0.015"/>
          <c:y val="0.023"/>
          <c:w val="0.973"/>
          <c:h val="0.9675"/>
        </c:manualLayout>
      </c:layout>
      <c:barChart>
        <c:barDir val="col"/>
        <c:grouping val="clustered"/>
        <c:varyColors val="0"/>
        <c:ser>
          <c:idx val="0"/>
          <c:order val="0"/>
          <c:spPr>
            <a:solidFill>
              <a:srgbClr val="66FF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0000"/>
              </a:solidFill>
              <a:ln w="3175">
                <a:noFill/>
              </a:ln>
            </c:spPr>
          </c:dPt>
          <c:dPt>
            <c:idx val="3"/>
            <c:invertIfNegative val="0"/>
            <c:spPr>
              <a:solidFill>
                <a:srgbClr val="FF0000"/>
              </a:solidFill>
              <a:ln w="3175">
                <a:noFill/>
              </a:ln>
            </c:spPr>
          </c:dPt>
          <c:dPt>
            <c:idx val="4"/>
            <c:invertIfNegative val="0"/>
            <c:spPr>
              <a:solidFill>
                <a:srgbClr val="FF0000"/>
              </a:solidFill>
              <a:ln w="3175">
                <a:noFill/>
              </a:ln>
            </c:spPr>
          </c:dPt>
          <c:dPt>
            <c:idx val="5"/>
            <c:invertIfNegative val="0"/>
            <c:spPr>
              <a:solidFill>
                <a:srgbClr val="FF0000"/>
              </a:solidFill>
              <a:ln w="3175">
                <a:noFill/>
              </a:ln>
            </c:spPr>
          </c:dPt>
          <c:dPt>
            <c:idx val="6"/>
            <c:invertIfNegative val="0"/>
            <c:spPr>
              <a:solidFill>
                <a:srgbClr val="FF0000"/>
              </a:solidFill>
              <a:ln w="3175">
                <a:noFill/>
              </a:ln>
            </c:spPr>
          </c:dPt>
          <c:dLbls>
            <c:dLbl>
              <c:idx val="2"/>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4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'Resumen de Datos'!$C$5:$C$11</c:f>
              <c:strCache>
                <c:ptCount val="7"/>
                <c:pt idx="0">
                  <c:v>Diagnostico</c:v>
                </c:pt>
                <c:pt idx="1">
                  <c:v>Clausula 7</c:v>
                </c:pt>
                <c:pt idx="2">
                  <c:v>Clausula 4</c:v>
                </c:pt>
                <c:pt idx="3">
                  <c:v>Clausula 8</c:v>
                </c:pt>
                <c:pt idx="4">
                  <c:v>Clausula 6</c:v>
                </c:pt>
                <c:pt idx="5">
                  <c:v>Certificación</c:v>
                </c:pt>
                <c:pt idx="6">
                  <c:v>Clausula 5</c:v>
                </c:pt>
              </c:strCache>
            </c:strRef>
          </c:cat>
          <c:val>
            <c:numRef>
              <c:f>'Resumen de Datos'!$D$5:$D$11</c:f>
              <c:numCache>
                <c:ptCount val="7"/>
                <c:pt idx="0">
                  <c:v>0</c:v>
                </c:pt>
                <c:pt idx="1">
                  <c:v>0</c:v>
                </c:pt>
                <c:pt idx="2">
                  <c:v>0</c:v>
                </c:pt>
                <c:pt idx="3">
                  <c:v>0</c:v>
                </c:pt>
                <c:pt idx="4">
                  <c:v>0</c:v>
                </c:pt>
                <c:pt idx="5">
                  <c:v>0</c:v>
                </c:pt>
                <c:pt idx="6">
                  <c:v>0</c:v>
                </c:pt>
              </c:numCache>
            </c:numRef>
          </c:val>
        </c:ser>
        <c:gapWidth val="75"/>
        <c:axId val="50444690"/>
        <c:axId val="51349027"/>
      </c:barChart>
      <c:lineChart>
        <c:grouping val="standard"/>
        <c:varyColors val="0"/>
        <c:ser>
          <c:idx val="0"/>
          <c:order val="1"/>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993366"/>
              </a:solidFill>
              <a:ln>
                <a:solidFill>
                  <a:srgbClr val="993366"/>
                </a:solidFill>
              </a:ln>
            </c:spPr>
          </c:marker>
          <c:cat>
            <c:strRef>
              <c:f>'Resumen de Datos'!$C$5:$C$11</c:f>
              <c:strCache>
                <c:ptCount val="7"/>
                <c:pt idx="0">
                  <c:v>Diagnostico</c:v>
                </c:pt>
                <c:pt idx="1">
                  <c:v>Clausula 7</c:v>
                </c:pt>
                <c:pt idx="2">
                  <c:v>Clausula 4</c:v>
                </c:pt>
                <c:pt idx="3">
                  <c:v>Clausula 8</c:v>
                </c:pt>
                <c:pt idx="4">
                  <c:v>Clausula 6</c:v>
                </c:pt>
                <c:pt idx="5">
                  <c:v>Certificación</c:v>
                </c:pt>
                <c:pt idx="6">
                  <c:v>Clausula 5</c:v>
                </c:pt>
              </c:strCache>
            </c:strRef>
          </c:cat>
          <c:val>
            <c:numRef>
              <c:f>'Resumen de Datos'!$E$5:$E$11</c:f>
              <c:numCache>
                <c:ptCount val="7"/>
                <c:pt idx="0">
                  <c:v>0</c:v>
                </c:pt>
                <c:pt idx="1">
                  <c:v>0</c:v>
                </c:pt>
                <c:pt idx="2">
                  <c:v>0</c:v>
                </c:pt>
                <c:pt idx="3">
                  <c:v>0</c:v>
                </c:pt>
                <c:pt idx="4">
                  <c:v>0</c:v>
                </c:pt>
                <c:pt idx="5">
                  <c:v>0</c:v>
                </c:pt>
                <c:pt idx="6">
                  <c:v>0</c:v>
                </c:pt>
              </c:numCache>
            </c:numRef>
          </c:val>
          <c:smooth val="0"/>
        </c:ser>
        <c:axId val="50444690"/>
        <c:axId val="51349027"/>
      </c:lineChart>
      <c:catAx>
        <c:axId val="5044469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51349027"/>
        <c:crossesAt val="0"/>
        <c:auto val="1"/>
        <c:lblOffset val="100"/>
        <c:tickLblSkip val="1"/>
        <c:noMultiLvlLbl val="0"/>
      </c:catAx>
      <c:valAx>
        <c:axId val="51349027"/>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44469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CONTROL DE AVANCE DOCUMENTAL</a:t>
            </a:r>
          </a:p>
        </c:rich>
      </c:tx>
      <c:layout>
        <c:manualLayout>
          <c:xMode val="factor"/>
          <c:yMode val="factor"/>
          <c:x val="-0.01225"/>
          <c:y val="-0.007"/>
        </c:manualLayout>
      </c:layout>
      <c:spPr>
        <a:noFill/>
        <a:ln>
          <a:noFill/>
        </a:ln>
      </c:spPr>
    </c:title>
    <c:plotArea>
      <c:layout>
        <c:manualLayout>
          <c:xMode val="edge"/>
          <c:yMode val="edge"/>
          <c:x val="0.014"/>
          <c:y val="0.02675"/>
          <c:w val="0.96975"/>
          <c:h val="0.96375"/>
        </c:manualLayout>
      </c:layout>
      <c:barChart>
        <c:barDir val="col"/>
        <c:grouping val="clustered"/>
        <c:varyColors val="0"/>
        <c:ser>
          <c:idx val="0"/>
          <c:order val="0"/>
          <c:spPr>
            <a:gradFill rotWithShape="1">
              <a:gsLst>
                <a:gs pos="0">
                  <a:srgbClr val="333399"/>
                </a:gs>
                <a:gs pos="100000">
                  <a:srgbClr val="0066CC"/>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66FF33"/>
              </a:solidFill>
              <a:ln w="3175">
                <a:noFill/>
              </a:ln>
            </c:spPr>
          </c:dPt>
          <c:dPt>
            <c:idx val="1"/>
            <c:invertIfNegative val="0"/>
            <c:spPr>
              <a:solidFill>
                <a:srgbClr val="66FF33"/>
              </a:solidFill>
              <a:ln w="3175">
                <a:noFill/>
              </a:ln>
            </c:spPr>
          </c:dPt>
          <c:dPt>
            <c:idx val="2"/>
            <c:invertIfNegative val="0"/>
            <c:spPr>
              <a:solidFill>
                <a:srgbClr val="66FF33"/>
              </a:solidFill>
              <a:ln w="3175">
                <a:noFill/>
              </a:ln>
            </c:spPr>
          </c:dPt>
          <c:dPt>
            <c:idx val="3"/>
            <c:invertIfNegative val="0"/>
            <c:spPr>
              <a:solidFill>
                <a:srgbClr val="66FF33"/>
              </a:solidFill>
              <a:ln w="3175">
                <a:noFill/>
              </a:ln>
            </c:spPr>
          </c:dPt>
          <c:dPt>
            <c:idx val="4"/>
            <c:invertIfNegative val="0"/>
            <c:spPr>
              <a:solidFill>
                <a:srgbClr val="FF0000"/>
              </a:solidFill>
              <a:ln w="3175">
                <a:noFill/>
              </a:ln>
            </c:spPr>
          </c:dPt>
          <c:dPt>
            <c:idx val="5"/>
            <c:invertIfNegative val="0"/>
            <c:spPr>
              <a:solidFill>
                <a:srgbClr val="FF0000"/>
              </a:solidFill>
              <a:ln w="3175">
                <a:noFill/>
              </a:ln>
            </c:spPr>
          </c:dPt>
          <c:dPt>
            <c:idx val="6"/>
            <c:invertIfNegative val="0"/>
            <c:spPr>
              <a:solidFill>
                <a:srgbClr val="FF0000"/>
              </a:solidFill>
              <a:ln w="3175">
                <a:noFill/>
              </a:ln>
            </c:spPr>
          </c:dPt>
          <c:dPt>
            <c:idx val="7"/>
            <c:invertIfNegative val="0"/>
            <c:spPr>
              <a:solidFill>
                <a:srgbClr val="FF0000"/>
              </a:solidFill>
              <a:ln w="3175">
                <a:noFill/>
              </a:ln>
            </c:spPr>
          </c:dPt>
          <c:dPt>
            <c:idx val="8"/>
            <c:invertIfNegative val="0"/>
            <c:spPr>
              <a:solidFill>
                <a:srgbClr val="FF0000"/>
              </a:solidFill>
              <a:ln w="3175">
                <a:noFill/>
              </a:ln>
            </c:spPr>
          </c:dPt>
          <c:dPt>
            <c:idx val="9"/>
            <c:invertIfNegative val="0"/>
            <c:spPr>
              <a:solidFill>
                <a:srgbClr val="FF0000"/>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'Resumen de Datos'!$C$15:$C$24</c:f>
              <c:strCache>
                <c:ptCount val="10"/>
                <c:pt idx="0">
                  <c:v>Gerencia</c:v>
                </c:pt>
                <c:pt idx="1">
                  <c:v>Recursos Humanos</c:v>
                </c:pt>
                <c:pt idx="2">
                  <c:v>Operaciones</c:v>
                </c:pt>
                <c:pt idx="3">
                  <c:v>Financiero</c:v>
                </c:pt>
                <c:pt idx="4">
                  <c:v>Legal</c:v>
                </c:pt>
                <c:pt idx="5">
                  <c:v>#¡REF!</c:v>
                </c:pt>
                <c:pt idx="6">
                  <c:v>#¡REF!</c:v>
                </c:pt>
                <c:pt idx="7">
                  <c:v>#¡REF!</c:v>
                </c:pt>
                <c:pt idx="8">
                  <c:v>#¡REF!</c:v>
                </c:pt>
                <c:pt idx="9">
                  <c:v>#¡REF!</c:v>
                </c:pt>
              </c:strCache>
            </c:strRef>
          </c:cat>
          <c:val>
            <c:numRef>
              <c:f>'Resumen de Datos'!$D$15:$D$24</c:f>
              <c:numCache>
                <c:ptCount val="10"/>
                <c:pt idx="0">
                  <c:v>0.05263157894736842</c:v>
                </c:pt>
                <c:pt idx="1">
                  <c:v>0.05263157894736842</c:v>
                </c:pt>
                <c:pt idx="2">
                  <c:v>0.05263157894736842</c:v>
                </c:pt>
                <c:pt idx="3">
                  <c:v>0.05263157894736842</c:v>
                </c:pt>
                <c:pt idx="4">
                  <c:v>0.05263157894736842</c:v>
                </c:pt>
                <c:pt idx="5">
                  <c:v>0</c:v>
                </c:pt>
                <c:pt idx="6">
                  <c:v>0</c:v>
                </c:pt>
                <c:pt idx="7">
                  <c:v>0</c:v>
                </c:pt>
                <c:pt idx="8">
                  <c:v>0</c:v>
                </c:pt>
                <c:pt idx="9">
                  <c:v>0</c:v>
                </c:pt>
              </c:numCache>
            </c:numRef>
          </c:val>
        </c:ser>
        <c:axId val="59488060"/>
        <c:axId val="65630493"/>
      </c:barChart>
      <c:lineChart>
        <c:grouping val="standard"/>
        <c:varyColors val="0"/>
        <c:ser>
          <c:idx val="0"/>
          <c:order val="1"/>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993366"/>
              </a:solidFill>
              <a:ln>
                <a:solidFill>
                  <a:srgbClr val="993366"/>
                </a:solidFill>
              </a:ln>
            </c:spPr>
          </c:marker>
          <c:cat>
            <c:strRef>
              <c:f>'Resumen de Datos'!$C$15:$C$24</c:f>
              <c:strCache>
                <c:ptCount val="10"/>
                <c:pt idx="0">
                  <c:v>Gerencia</c:v>
                </c:pt>
                <c:pt idx="1">
                  <c:v>Recursos Humanos</c:v>
                </c:pt>
                <c:pt idx="2">
                  <c:v>Operaciones</c:v>
                </c:pt>
                <c:pt idx="3">
                  <c:v>Financiero</c:v>
                </c:pt>
                <c:pt idx="4">
                  <c:v>Legal</c:v>
                </c:pt>
                <c:pt idx="5">
                  <c:v>#¡REF!</c:v>
                </c:pt>
                <c:pt idx="6">
                  <c:v>#¡REF!</c:v>
                </c:pt>
                <c:pt idx="7">
                  <c:v>#¡REF!</c:v>
                </c:pt>
                <c:pt idx="8">
                  <c:v>#¡REF!</c:v>
                </c:pt>
                <c:pt idx="9">
                  <c:v>#¡REF!</c:v>
                </c:pt>
              </c:strCache>
            </c:strRef>
          </c:cat>
          <c:val>
            <c:numRef>
              <c:f>'Resumen de Datos'!$E$15:$E$24</c:f>
              <c:numCache>
                <c:ptCount val="10"/>
                <c:pt idx="0">
                  <c:v>0</c:v>
                </c:pt>
                <c:pt idx="1">
                  <c:v>0</c:v>
                </c:pt>
                <c:pt idx="2">
                  <c:v>0</c:v>
                </c:pt>
                <c:pt idx="3">
                  <c:v>0</c:v>
                </c:pt>
                <c:pt idx="4">
                  <c:v>0</c:v>
                </c:pt>
                <c:pt idx="5">
                  <c:v>0</c:v>
                </c:pt>
                <c:pt idx="6">
                  <c:v>0</c:v>
                </c:pt>
                <c:pt idx="7">
                  <c:v>0</c:v>
                </c:pt>
                <c:pt idx="8">
                  <c:v>0</c:v>
                </c:pt>
                <c:pt idx="9">
                  <c:v>0</c:v>
                </c:pt>
              </c:numCache>
            </c:numRef>
          </c:val>
          <c:smooth val="0"/>
        </c:ser>
        <c:axId val="59488060"/>
        <c:axId val="65630493"/>
      </c:lineChart>
      <c:catAx>
        <c:axId val="5948806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5630493"/>
        <c:crossesAt val="0"/>
        <c:auto val="1"/>
        <c:lblOffset val="100"/>
        <c:tickLblSkip val="2"/>
        <c:noMultiLvlLbl val="0"/>
      </c:catAx>
      <c:valAx>
        <c:axId val="65630493"/>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48806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CONTROL DE AVANCE DOCUMENTAL NORMATIVO</a:t>
            </a:r>
          </a:p>
        </c:rich>
      </c:tx>
      <c:layout>
        <c:manualLayout>
          <c:xMode val="factor"/>
          <c:yMode val="factor"/>
          <c:x val="-0.0155"/>
          <c:y val="-0.00975"/>
        </c:manualLayout>
      </c:layout>
      <c:spPr>
        <a:noFill/>
        <a:ln>
          <a:noFill/>
        </a:ln>
      </c:spPr>
    </c:title>
    <c:plotArea>
      <c:layout>
        <c:manualLayout>
          <c:xMode val="edge"/>
          <c:yMode val="edge"/>
          <c:x val="0.01675"/>
          <c:y val="0.02075"/>
          <c:w val="0.969"/>
          <c:h val="0.979"/>
        </c:manualLayout>
      </c:layout>
      <c:barChart>
        <c:barDir val="col"/>
        <c:grouping val="clustered"/>
        <c:varyColors val="0"/>
        <c:ser>
          <c:idx val="0"/>
          <c:order val="0"/>
          <c:spPr>
            <a:solidFill>
              <a:srgbClr val="66FF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0000"/>
              </a:solidFill>
              <a:ln w="3175">
                <a:noFill/>
              </a:ln>
            </c:spPr>
          </c:dPt>
          <c:dPt>
            <c:idx val="6"/>
            <c:invertIfNegative val="0"/>
            <c:spPr>
              <a:solidFill>
                <a:srgbClr val="FF0000"/>
              </a:solidFill>
              <a:ln w="3175">
                <a:noFill/>
              </a:ln>
            </c:spPr>
          </c:dPt>
          <c:dPt>
            <c:idx val="7"/>
            <c:invertIfNegative val="0"/>
            <c:spPr>
              <a:solidFill>
                <a:srgbClr val="FF0000"/>
              </a:solidFill>
              <a:ln w="3175">
                <a:noFill/>
              </a:ln>
            </c:spPr>
          </c:dPt>
          <c:dLbls>
            <c:dLbl>
              <c:idx val="5"/>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'Resumen de Datos'!$C$28:$C$35</c:f>
              <c:strCache>
                <c:ptCount val="8"/>
                <c:pt idx="0">
                  <c:v>SISTEMAS</c:v>
                </c:pt>
                <c:pt idx="1">
                  <c:v>MANTENIMIENTO</c:v>
                </c:pt>
                <c:pt idx="2">
                  <c:v>VENTAS</c:v>
                </c:pt>
                <c:pt idx="3">
                  <c:v>BODEGA</c:v>
                </c:pt>
                <c:pt idx="4">
                  <c:v>PRODUCCION</c:v>
                </c:pt>
                <c:pt idx="5">
                  <c:v>RECURSOS HUMANOS</c:v>
                </c:pt>
                <c:pt idx="6">
                  <c:v>ADMINISTRACION</c:v>
                </c:pt>
                <c:pt idx="7">
                  <c:v>ADQUISICIONES</c:v>
                </c:pt>
              </c:strCache>
            </c:strRef>
          </c:cat>
          <c:val>
            <c:numRef>
              <c:f>'Resumen de Datos'!$D$28:$D$35</c:f>
              <c:numCache>
                <c:ptCount val="8"/>
                <c:pt idx="0">
                  <c:v>0.11666666666666665</c:v>
                </c:pt>
                <c:pt idx="1">
                  <c:v>0.11333333333333334</c:v>
                </c:pt>
                <c:pt idx="2">
                  <c:v>0.1111111111111111</c:v>
                </c:pt>
                <c:pt idx="3">
                  <c:v>0.11</c:v>
                </c:pt>
                <c:pt idx="4">
                  <c:v>0.09642857142857143</c:v>
                </c:pt>
                <c:pt idx="5">
                  <c:v>0.08181818181818182</c:v>
                </c:pt>
                <c:pt idx="6">
                  <c:v>0.075</c:v>
                </c:pt>
                <c:pt idx="7">
                  <c:v>0.0475</c:v>
                </c:pt>
              </c:numCache>
            </c:numRef>
          </c:val>
        </c:ser>
        <c:axId val="53803526"/>
        <c:axId val="14469687"/>
      </c:barChart>
      <c:lineChart>
        <c:grouping val="standard"/>
        <c:varyColors val="0"/>
        <c:ser>
          <c:idx val="0"/>
          <c:order val="1"/>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13"/>
            <c:spPr>
              <a:solidFill>
                <a:srgbClr val="993366"/>
              </a:solidFill>
              <a:ln>
                <a:solidFill>
                  <a:srgbClr val="993366"/>
                </a:solidFill>
              </a:ln>
            </c:spPr>
          </c:marker>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'Resumen de Datos'!$C$28:$C$35</c:f>
              <c:strCache>
                <c:ptCount val="8"/>
                <c:pt idx="0">
                  <c:v>SISTEMAS</c:v>
                </c:pt>
                <c:pt idx="1">
                  <c:v>MANTENIMIENTO</c:v>
                </c:pt>
                <c:pt idx="2">
                  <c:v>VENTAS</c:v>
                </c:pt>
                <c:pt idx="3">
                  <c:v>BODEGA</c:v>
                </c:pt>
                <c:pt idx="4">
                  <c:v>PRODUCCION</c:v>
                </c:pt>
                <c:pt idx="5">
                  <c:v>RECURSOS HUMANOS</c:v>
                </c:pt>
                <c:pt idx="6">
                  <c:v>ADMINISTRACION</c:v>
                </c:pt>
                <c:pt idx="7">
                  <c:v>ADQUISICIONES</c:v>
                </c:pt>
              </c:strCache>
            </c:strRef>
          </c:cat>
          <c:val>
            <c:numRef>
              <c:f>'Resumen de Datos'!$E$28:$E$35</c:f>
              <c:numCache>
                <c:ptCount val="8"/>
                <c:pt idx="0">
                  <c:v>0.09398223304473304</c:v>
                </c:pt>
                <c:pt idx="1">
                  <c:v>0.09398223304473304</c:v>
                </c:pt>
                <c:pt idx="2">
                  <c:v>0.09398223304473304</c:v>
                </c:pt>
                <c:pt idx="3">
                  <c:v>0.09398223304473304</c:v>
                </c:pt>
                <c:pt idx="4">
                  <c:v>0.09398223304473304</c:v>
                </c:pt>
                <c:pt idx="5">
                  <c:v>0.09398223304473304</c:v>
                </c:pt>
                <c:pt idx="6">
                  <c:v>0.09398223304473304</c:v>
                </c:pt>
                <c:pt idx="7">
                  <c:v>0.09398223304473304</c:v>
                </c:pt>
              </c:numCache>
            </c:numRef>
          </c:val>
          <c:smooth val="0"/>
        </c:ser>
        <c:axId val="53803526"/>
        <c:axId val="14469687"/>
      </c:lineChart>
      <c:catAx>
        <c:axId val="5380352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14469687"/>
        <c:crossesAt val="0"/>
        <c:auto val="1"/>
        <c:lblOffset val="100"/>
        <c:tickLblSkip val="1"/>
        <c:noMultiLvlLbl val="0"/>
      </c:catAx>
      <c:valAx>
        <c:axId val="14469687"/>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80352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CONTROL DE AVANCE DE FUNCIONES Y COMPETENCIAS</a:t>
            </a:r>
          </a:p>
        </c:rich>
      </c:tx>
      <c:layout>
        <c:manualLayout>
          <c:xMode val="factor"/>
          <c:yMode val="factor"/>
          <c:x val="-0.00875"/>
          <c:y val="-0.00875"/>
        </c:manualLayout>
      </c:layout>
      <c:spPr>
        <a:noFill/>
        <a:ln>
          <a:noFill/>
        </a:ln>
      </c:spPr>
    </c:title>
    <c:plotArea>
      <c:layout>
        <c:manualLayout>
          <c:xMode val="edge"/>
          <c:yMode val="edge"/>
          <c:x val="0.015"/>
          <c:y val="0.02425"/>
          <c:w val="0.972"/>
          <c:h val="0.96575"/>
        </c:manualLayout>
      </c:layout>
      <c:barChart>
        <c:barDir val="col"/>
        <c:grouping val="clustered"/>
        <c:varyColors val="0"/>
        <c:ser>
          <c:idx val="0"/>
          <c:order val="0"/>
          <c:spPr>
            <a:solidFill>
              <a:srgbClr val="66FF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0000"/>
              </a:solidFill>
              <a:ln w="3175">
                <a:noFill/>
              </a:ln>
            </c:spPr>
          </c:dPt>
          <c:dPt>
            <c:idx val="4"/>
            <c:invertIfNegative val="0"/>
            <c:spPr>
              <a:solidFill>
                <a:srgbClr val="FF0000"/>
              </a:solidFill>
              <a:ln w="3175">
                <a:noFill/>
              </a:ln>
            </c:spPr>
          </c:dPt>
          <c:dPt>
            <c:idx val="5"/>
            <c:invertIfNegative val="0"/>
            <c:spPr>
              <a:solidFill>
                <a:srgbClr val="FF0000"/>
              </a:solidFill>
              <a:ln w="3175">
                <a:noFill/>
              </a:ln>
            </c:spPr>
          </c:dPt>
          <c:dPt>
            <c:idx val="6"/>
            <c:invertIfNegative val="0"/>
            <c:spPr>
              <a:solidFill>
                <a:srgbClr val="FF0000"/>
              </a:solidFill>
              <a:ln w="3175">
                <a:noFill/>
              </a:ln>
            </c:spPr>
          </c:dPt>
          <c:dPt>
            <c:idx val="7"/>
            <c:invertIfNegative val="0"/>
            <c:spPr>
              <a:solidFill>
                <a:srgbClr val="FF0000"/>
              </a:solidFill>
              <a:ln w="3175">
                <a:noFill/>
              </a:ln>
            </c:spPr>
          </c:dPt>
          <c:dLbls>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'Resumen de Datos'!$C$39:$C$46</c:f>
              <c:strCache>
                <c:ptCount val="8"/>
                <c:pt idx="0">
                  <c:v>CONTABILIDAD</c:v>
                </c:pt>
                <c:pt idx="1">
                  <c:v>#¡REF!</c:v>
                </c:pt>
                <c:pt idx="2">
                  <c:v>BODEGA Y ACTIVOA FIJOS</c:v>
                </c:pt>
                <c:pt idx="3">
                  <c:v>RECURSOS HUMANOS</c:v>
                </c:pt>
                <c:pt idx="4">
                  <c:v>ADMINISTRACION FINANCIERA</c:v>
                </c:pt>
                <c:pt idx="5">
                  <c:v>#¡REF!</c:v>
                </c:pt>
                <c:pt idx="6">
                  <c:v>TESORERIA</c:v>
                </c:pt>
                <c:pt idx="7">
                  <c:v>DIRECCION MEDICA</c:v>
                </c:pt>
              </c:strCache>
            </c:strRef>
          </c:cat>
          <c:val>
            <c:numRef>
              <c:f>'Resumen de Datos'!$D$39:$D$46</c:f>
              <c:numCache>
                <c:ptCount val="8"/>
                <c:pt idx="0">
                  <c:v>0.3125</c:v>
                </c:pt>
                <c:pt idx="1">
                  <c:v>0</c:v>
                </c:pt>
                <c:pt idx="2">
                  <c:v>0.3125</c:v>
                </c:pt>
                <c:pt idx="3">
                  <c:v>0</c:v>
                </c:pt>
                <c:pt idx="4">
                  <c:v>0.28125</c:v>
                </c:pt>
                <c:pt idx="5">
                  <c:v>0</c:v>
                </c:pt>
                <c:pt idx="6">
                  <c:v>0.25</c:v>
                </c:pt>
                <c:pt idx="7">
                  <c:v>0.5</c:v>
                </c:pt>
              </c:numCache>
            </c:numRef>
          </c:val>
        </c:ser>
        <c:axId val="63118320"/>
        <c:axId val="31193969"/>
      </c:barChart>
      <c:lineChart>
        <c:grouping val="standard"/>
        <c:varyColors val="0"/>
        <c:ser>
          <c:idx val="0"/>
          <c:order val="1"/>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993366"/>
              </a:solidFill>
              <a:ln>
                <a:solidFill>
                  <a:srgbClr val="993366"/>
                </a:solidFill>
              </a:ln>
            </c:spPr>
          </c:marker>
          <c:cat>
            <c:strRef>
              <c:f>'Resumen de Datos'!$C$39:$C$46</c:f>
              <c:strCache>
                <c:ptCount val="8"/>
                <c:pt idx="0">
                  <c:v>CONTABILIDAD</c:v>
                </c:pt>
                <c:pt idx="1">
                  <c:v>#¡REF!</c:v>
                </c:pt>
                <c:pt idx="2">
                  <c:v>BODEGA Y ACTIVOA FIJOS</c:v>
                </c:pt>
                <c:pt idx="3">
                  <c:v>RECURSOS HUMANOS</c:v>
                </c:pt>
                <c:pt idx="4">
                  <c:v>ADMINISTRACION FINANCIERA</c:v>
                </c:pt>
                <c:pt idx="5">
                  <c:v>#¡REF!</c:v>
                </c:pt>
                <c:pt idx="6">
                  <c:v>TESORERIA</c:v>
                </c:pt>
                <c:pt idx="7">
                  <c:v>DIRECCION MEDICA</c:v>
                </c:pt>
              </c:strCache>
            </c:strRef>
          </c:cat>
          <c:val>
            <c:numRef>
              <c:f>'Resumen de Datos'!$E$39:$E$46</c:f>
              <c:numCache>
                <c:ptCount val="8"/>
                <c:pt idx="0">
                  <c:v>0</c:v>
                </c:pt>
                <c:pt idx="1">
                  <c:v>0</c:v>
                </c:pt>
                <c:pt idx="2">
                  <c:v>0</c:v>
                </c:pt>
                <c:pt idx="3">
                  <c:v>0</c:v>
                </c:pt>
                <c:pt idx="4">
                  <c:v>0</c:v>
                </c:pt>
                <c:pt idx="5">
                  <c:v>0</c:v>
                </c:pt>
                <c:pt idx="6">
                  <c:v>0</c:v>
                </c:pt>
                <c:pt idx="7">
                  <c:v>0</c:v>
                </c:pt>
              </c:numCache>
            </c:numRef>
          </c:val>
          <c:smooth val="0"/>
        </c:ser>
        <c:axId val="63118320"/>
        <c:axId val="31193969"/>
      </c:lineChart>
      <c:catAx>
        <c:axId val="6311832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1193969"/>
        <c:crossesAt val="0"/>
        <c:auto val="1"/>
        <c:lblOffset val="100"/>
        <c:tickLblSkip val="1"/>
        <c:noMultiLvlLbl val="0"/>
      </c:catAx>
      <c:valAx>
        <c:axId val="31193969"/>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31183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CONTROL DE AVANCES DE INDICADORES</a:t>
            </a:r>
          </a:p>
        </c:rich>
      </c:tx>
      <c:layout>
        <c:manualLayout>
          <c:xMode val="factor"/>
          <c:yMode val="factor"/>
          <c:x val="-0.00875"/>
          <c:y val="-0.0095"/>
        </c:manualLayout>
      </c:layout>
      <c:spPr>
        <a:noFill/>
        <a:ln>
          <a:noFill/>
        </a:ln>
      </c:spPr>
    </c:title>
    <c:plotArea>
      <c:layout>
        <c:manualLayout>
          <c:xMode val="edge"/>
          <c:yMode val="edge"/>
          <c:x val="0.015"/>
          <c:y val="0.01975"/>
          <c:w val="0.973"/>
          <c:h val="0.9715"/>
        </c:manualLayout>
      </c:layout>
      <c:barChart>
        <c:barDir val="col"/>
        <c:grouping val="clustered"/>
        <c:varyColors val="0"/>
        <c:ser>
          <c:idx val="0"/>
          <c:order val="0"/>
          <c:spPr>
            <a:solidFill>
              <a:srgbClr val="66FF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FF0000"/>
              </a:solidFill>
              <a:ln w="3175">
                <a:noFill/>
              </a:ln>
            </c:spPr>
          </c:dPt>
          <c:dPt>
            <c:idx val="5"/>
            <c:invertIfNegative val="0"/>
            <c:spPr>
              <a:solidFill>
                <a:srgbClr val="FF0000"/>
              </a:solidFill>
              <a:ln w="3175">
                <a:noFill/>
              </a:ln>
            </c:spPr>
          </c:dPt>
          <c:dPt>
            <c:idx val="6"/>
            <c:invertIfNegative val="0"/>
            <c:spPr>
              <a:solidFill>
                <a:srgbClr val="FF0000"/>
              </a:solidFill>
              <a:ln w="3175">
                <a:noFill/>
              </a:ln>
            </c:spPr>
          </c:dPt>
          <c:dPt>
            <c:idx val="7"/>
            <c:invertIfNegative val="0"/>
            <c:spPr>
              <a:solidFill>
                <a:srgbClr val="FF0000"/>
              </a:solidFill>
              <a:ln w="3175">
                <a:noFill/>
              </a:ln>
            </c:spPr>
          </c:dPt>
          <c:dPt>
            <c:idx val="8"/>
            <c:invertIfNegative val="0"/>
            <c:spPr>
              <a:solidFill>
                <a:srgbClr val="FF0000"/>
              </a:solidFill>
              <a:ln w="3175">
                <a:noFill/>
              </a:ln>
            </c:spPr>
          </c:dPt>
          <c:dPt>
            <c:idx val="9"/>
            <c:invertIfNegative val="0"/>
            <c:spPr>
              <a:solidFill>
                <a:srgbClr val="FF0000"/>
              </a:solidFill>
              <a:ln w="3175">
                <a:noFill/>
              </a:ln>
            </c:spPr>
          </c:dPt>
          <c:dLbls>
            <c:dLbl>
              <c:idx val="4"/>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7"/>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'Resumen de Datos'!$C$51:$C$60</c:f>
              <c:strCache>
                <c:ptCount val="10"/>
                <c:pt idx="0">
                  <c:v>ADQUISICIONES</c:v>
                </c:pt>
                <c:pt idx="1">
                  <c:v>PRODUCCION</c:v>
                </c:pt>
                <c:pt idx="2">
                  <c:v>GESTIÓN DE CALIDAD</c:v>
                </c:pt>
                <c:pt idx="3">
                  <c:v>ADMINISTRACION</c:v>
                </c:pt>
                <c:pt idx="4">
                  <c:v>BODEGA</c:v>
                </c:pt>
                <c:pt idx="5">
                  <c:v>CONTROL DE CALIDAD</c:v>
                </c:pt>
                <c:pt idx="6">
                  <c:v>MANTENIMIENTO</c:v>
                </c:pt>
                <c:pt idx="7">
                  <c:v>VENTAS</c:v>
                </c:pt>
                <c:pt idx="8">
                  <c:v>SISTEMAS</c:v>
                </c:pt>
                <c:pt idx="9">
                  <c:v>RECURSOS HUMANOS</c:v>
                </c:pt>
              </c:strCache>
            </c:strRef>
          </c:cat>
          <c:val>
            <c:numRef>
              <c:f>'Resumen de Datos'!$D$51:$D$60</c:f>
              <c:numCache>
                <c:ptCount val="10"/>
                <c:pt idx="0">
                  <c:v>0.038461538461538464</c:v>
                </c:pt>
                <c:pt idx="1">
                  <c:v>0.038461538461538464</c:v>
                </c:pt>
                <c:pt idx="2">
                  <c:v>0.02692307692307692</c:v>
                </c:pt>
                <c:pt idx="3">
                  <c:v>0.023076923076923075</c:v>
                </c:pt>
                <c:pt idx="4">
                  <c:v>0.01730769230769231</c:v>
                </c:pt>
                <c:pt idx="5">
                  <c:v>0.015384615384615385</c:v>
                </c:pt>
                <c:pt idx="6">
                  <c:v>0.011538461538461537</c:v>
                </c:pt>
                <c:pt idx="7">
                  <c:v>0.011538461538461537</c:v>
                </c:pt>
                <c:pt idx="8">
                  <c:v>0.007692307692307693</c:v>
                </c:pt>
                <c:pt idx="9">
                  <c:v>0.007692307692307693</c:v>
                </c:pt>
              </c:numCache>
            </c:numRef>
          </c:val>
        </c:ser>
        <c:axId val="12310266"/>
        <c:axId val="43683531"/>
      </c:barChart>
      <c:lineChart>
        <c:grouping val="standard"/>
        <c:varyColors val="0"/>
        <c:ser>
          <c:idx val="0"/>
          <c:order val="1"/>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13"/>
            <c:spPr>
              <a:solidFill>
                <a:srgbClr val="993366"/>
              </a:solidFill>
              <a:ln>
                <a:solidFill>
                  <a:srgbClr val="993366"/>
                </a:solidFill>
              </a:ln>
            </c:spPr>
          </c:marker>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'Resumen de Datos'!$C$51:$C$60</c:f>
              <c:strCache>
                <c:ptCount val="10"/>
                <c:pt idx="0">
                  <c:v>ADQUISICIONES</c:v>
                </c:pt>
                <c:pt idx="1">
                  <c:v>PRODUCCION</c:v>
                </c:pt>
                <c:pt idx="2">
                  <c:v>GESTIÓN DE CALIDAD</c:v>
                </c:pt>
                <c:pt idx="3">
                  <c:v>ADMINISTRACION</c:v>
                </c:pt>
                <c:pt idx="4">
                  <c:v>BODEGA</c:v>
                </c:pt>
                <c:pt idx="5">
                  <c:v>CONTROL DE CALIDAD</c:v>
                </c:pt>
                <c:pt idx="6">
                  <c:v>MANTENIMIENTO</c:v>
                </c:pt>
                <c:pt idx="7">
                  <c:v>VENTAS</c:v>
                </c:pt>
                <c:pt idx="8">
                  <c:v>SISTEMAS</c:v>
                </c:pt>
                <c:pt idx="9">
                  <c:v>RECURSOS HUMANOS</c:v>
                </c:pt>
              </c:strCache>
            </c:strRef>
          </c:cat>
          <c:val>
            <c:numRef>
              <c:f>'Resumen de Datos'!$E$51:$E$60</c:f>
              <c:numCache>
                <c:ptCount val="10"/>
                <c:pt idx="0">
                  <c:v>0.019807692307692304</c:v>
                </c:pt>
                <c:pt idx="1">
                  <c:v>0.019807692307692304</c:v>
                </c:pt>
                <c:pt idx="2">
                  <c:v>0.019807692307692304</c:v>
                </c:pt>
                <c:pt idx="3">
                  <c:v>0.019807692307692304</c:v>
                </c:pt>
                <c:pt idx="4">
                  <c:v>0.019807692307692304</c:v>
                </c:pt>
                <c:pt idx="5">
                  <c:v>0.019807692307692304</c:v>
                </c:pt>
                <c:pt idx="6">
                  <c:v>0.019807692307692304</c:v>
                </c:pt>
                <c:pt idx="7">
                  <c:v>0.019807692307692304</c:v>
                </c:pt>
                <c:pt idx="8">
                  <c:v>0.019807692307692304</c:v>
                </c:pt>
                <c:pt idx="9">
                  <c:v>0.019807692307692304</c:v>
                </c:pt>
              </c:numCache>
            </c:numRef>
          </c:val>
          <c:smooth val="0"/>
        </c:ser>
        <c:axId val="12310266"/>
        <c:axId val="43683531"/>
      </c:lineChart>
      <c:catAx>
        <c:axId val="1231026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3683531"/>
        <c:crossesAt val="0"/>
        <c:auto val="1"/>
        <c:lblOffset val="100"/>
        <c:tickLblSkip val="1"/>
        <c:noMultiLvlLbl val="0"/>
      </c:catAx>
      <c:valAx>
        <c:axId val="43683531"/>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231026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Avance documental Area Académica</a:t>
            </a:r>
          </a:p>
        </c:rich>
      </c:tx>
      <c:layout>
        <c:manualLayout>
          <c:xMode val="factor"/>
          <c:yMode val="factor"/>
          <c:x val="-0.0115"/>
          <c:y val="0"/>
        </c:manualLayout>
      </c:layout>
      <c:spPr>
        <a:noFill/>
        <a:ln>
          <a:noFill/>
        </a:ln>
      </c:spPr>
    </c:title>
    <c:plotArea>
      <c:layout>
        <c:manualLayout>
          <c:xMode val="edge"/>
          <c:yMode val="edge"/>
          <c:x val="0.0075"/>
          <c:y val="0.06"/>
          <c:w val="0.87825"/>
          <c:h val="0.939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'Control de mediciones'!$AG$9:$AG$17</c:f>
              <c:strCache/>
            </c:strRef>
          </c:cat>
          <c:val>
            <c:numRef>
              <c:f>'Control de mediciones'!$AH$10:$AH$17</c:f>
              <c:numCache/>
            </c:numRef>
          </c:val>
        </c:ser>
        <c:axId val="57607460"/>
        <c:axId val="48705093"/>
      </c:barChart>
      <c:catAx>
        <c:axId val="57607460"/>
        <c:scaling>
          <c:orientation val="minMax"/>
        </c:scaling>
        <c:axPos val="b"/>
        <c:delete val="0"/>
        <c:numFmt formatCode="General" sourceLinked="1"/>
        <c:majorTickMark val="out"/>
        <c:minorTickMark val="none"/>
        <c:tickLblPos val="nextTo"/>
        <c:spPr>
          <a:ln w="3175">
            <a:solidFill>
              <a:srgbClr val="000000"/>
            </a:solidFill>
          </a:ln>
        </c:spPr>
        <c:crossAx val="48705093"/>
        <c:crossesAt val="0"/>
        <c:auto val="1"/>
        <c:lblOffset val="100"/>
        <c:tickLblSkip val="2"/>
        <c:noMultiLvlLbl val="0"/>
      </c:catAx>
      <c:valAx>
        <c:axId val="487050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607460"/>
        <c:crossesAt val="1"/>
        <c:crossBetween val="between"/>
        <c:dispUnits/>
      </c:valAx>
      <c:spPr>
        <a:solidFill>
          <a:srgbClr val="C0C0C0"/>
        </a:solidFill>
        <a:ln w="12700">
          <a:solidFill>
            <a:srgbClr val="808080"/>
          </a:solidFill>
        </a:ln>
      </c:spPr>
    </c:plotArea>
    <c:legend>
      <c:legendPos val="r"/>
      <c:layout>
        <c:manualLayout>
          <c:xMode val="edge"/>
          <c:yMode val="edge"/>
          <c:x val="0.82975"/>
          <c:y val="0.4465"/>
          <c:w val="0.06775"/>
          <c:h val="0.0745"/>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37</xdr:row>
      <xdr:rowOff>57150</xdr:rowOff>
    </xdr:from>
    <xdr:to>
      <xdr:col>4</xdr:col>
      <xdr:colOff>171450</xdr:colOff>
      <xdr:row>38</xdr:row>
      <xdr:rowOff>0</xdr:rowOff>
    </xdr:to>
    <xdr:pic>
      <xdr:nvPicPr>
        <xdr:cNvPr id="1" name="Picture 9"/>
        <xdr:cNvPicPr preferRelativeResize="1">
          <a:picLocks noChangeAspect="1"/>
        </xdr:cNvPicPr>
      </xdr:nvPicPr>
      <xdr:blipFill>
        <a:blip r:embed="rId1"/>
        <a:stretch>
          <a:fillRect/>
        </a:stretch>
      </xdr:blipFill>
      <xdr:spPr>
        <a:xfrm>
          <a:off x="1485900" y="8534400"/>
          <a:ext cx="104775"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104775</xdr:rowOff>
    </xdr:from>
    <xdr:to>
      <xdr:col>11</xdr:col>
      <xdr:colOff>600075</xdr:colOff>
      <xdr:row>29</xdr:row>
      <xdr:rowOff>38100</xdr:rowOff>
    </xdr:to>
    <xdr:graphicFrame>
      <xdr:nvGraphicFramePr>
        <xdr:cNvPr id="1" name="Chart 1"/>
        <xdr:cNvGraphicFramePr/>
      </xdr:nvGraphicFramePr>
      <xdr:xfrm>
        <a:off x="257175" y="104775"/>
        <a:ext cx="8724900" cy="462915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29</xdr:row>
      <xdr:rowOff>85725</xdr:rowOff>
    </xdr:from>
    <xdr:to>
      <xdr:col>11</xdr:col>
      <xdr:colOff>542925</xdr:colOff>
      <xdr:row>55</xdr:row>
      <xdr:rowOff>85725</xdr:rowOff>
    </xdr:to>
    <xdr:graphicFrame>
      <xdr:nvGraphicFramePr>
        <xdr:cNvPr id="2" name="Chart 2"/>
        <xdr:cNvGraphicFramePr/>
      </xdr:nvGraphicFramePr>
      <xdr:xfrm>
        <a:off x="257175" y="4781550"/>
        <a:ext cx="8667750" cy="4210050"/>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55</xdr:row>
      <xdr:rowOff>123825</xdr:rowOff>
    </xdr:from>
    <xdr:to>
      <xdr:col>11</xdr:col>
      <xdr:colOff>552450</xdr:colOff>
      <xdr:row>86</xdr:row>
      <xdr:rowOff>38100</xdr:rowOff>
    </xdr:to>
    <xdr:graphicFrame>
      <xdr:nvGraphicFramePr>
        <xdr:cNvPr id="3" name="Chart 3"/>
        <xdr:cNvGraphicFramePr/>
      </xdr:nvGraphicFramePr>
      <xdr:xfrm>
        <a:off x="247650" y="9029700"/>
        <a:ext cx="8686800" cy="4933950"/>
      </xdr:xfrm>
      <a:graphic>
        <a:graphicData uri="http://schemas.openxmlformats.org/drawingml/2006/chart">
          <c:chart xmlns:c="http://schemas.openxmlformats.org/drawingml/2006/chart" r:id="rId3"/>
        </a:graphicData>
      </a:graphic>
    </xdr:graphicFrame>
    <xdr:clientData/>
  </xdr:twoCellAnchor>
  <xdr:twoCellAnchor>
    <xdr:from>
      <xdr:col>0</xdr:col>
      <xdr:colOff>247650</xdr:colOff>
      <xdr:row>86</xdr:row>
      <xdr:rowOff>114300</xdr:rowOff>
    </xdr:from>
    <xdr:to>
      <xdr:col>11</xdr:col>
      <xdr:colOff>571500</xdr:colOff>
      <xdr:row>114</xdr:row>
      <xdr:rowOff>38100</xdr:rowOff>
    </xdr:to>
    <xdr:graphicFrame>
      <xdr:nvGraphicFramePr>
        <xdr:cNvPr id="4" name="Chart 4"/>
        <xdr:cNvGraphicFramePr/>
      </xdr:nvGraphicFramePr>
      <xdr:xfrm>
        <a:off x="247650" y="14039850"/>
        <a:ext cx="8705850" cy="4457700"/>
      </xdr:xfrm>
      <a:graphic>
        <a:graphicData uri="http://schemas.openxmlformats.org/drawingml/2006/chart">
          <c:chart xmlns:c="http://schemas.openxmlformats.org/drawingml/2006/chart" r:id="rId4"/>
        </a:graphicData>
      </a:graphic>
    </xdr:graphicFrame>
    <xdr:clientData/>
  </xdr:twoCellAnchor>
  <xdr:twoCellAnchor>
    <xdr:from>
      <xdr:col>0</xdr:col>
      <xdr:colOff>228600</xdr:colOff>
      <xdr:row>114</xdr:row>
      <xdr:rowOff>133350</xdr:rowOff>
    </xdr:from>
    <xdr:to>
      <xdr:col>11</xdr:col>
      <xdr:colOff>571500</xdr:colOff>
      <xdr:row>146</xdr:row>
      <xdr:rowOff>104775</xdr:rowOff>
    </xdr:to>
    <xdr:graphicFrame>
      <xdr:nvGraphicFramePr>
        <xdr:cNvPr id="5" name="Chart 5"/>
        <xdr:cNvGraphicFramePr/>
      </xdr:nvGraphicFramePr>
      <xdr:xfrm>
        <a:off x="228600" y="18592800"/>
        <a:ext cx="8724900" cy="515302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647700</xdr:colOff>
      <xdr:row>14</xdr:row>
      <xdr:rowOff>95250</xdr:rowOff>
    </xdr:from>
    <xdr:to>
      <xdr:col>73</xdr:col>
      <xdr:colOff>476250</xdr:colOff>
      <xdr:row>20</xdr:row>
      <xdr:rowOff>0</xdr:rowOff>
    </xdr:to>
    <xdr:graphicFrame>
      <xdr:nvGraphicFramePr>
        <xdr:cNvPr id="1" name="Chart 1"/>
        <xdr:cNvGraphicFramePr/>
      </xdr:nvGraphicFramePr>
      <xdr:xfrm>
        <a:off x="44129325" y="6534150"/>
        <a:ext cx="6686550" cy="213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CARPETA%20GENERAL%20DE%20CALIDAD%20DE%20SOLCA\J%20AVANCES%20DE%20IMPLANTACION%20SOLCA%20MACHALA\Control%20Avance%20de%20Tareas%2006%2004%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estion%20de%20Calidad\Escritorio\PUBLICAR%2017%2006%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de Implantacion"/>
      <sheetName val="GRAFICOS"/>
      <sheetName val="Control Documental"/>
      <sheetName val="Avance Documental Normativo"/>
      <sheetName val="Control Funciones y Competencia"/>
      <sheetName val="Control de mediciones"/>
      <sheetName val="Resumen de 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Funciones y Competencia"/>
      <sheetName val="Control Document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54"/>
  </sheetPr>
  <dimension ref="B2:AJ170"/>
  <sheetViews>
    <sheetView showGridLines="0" view="pageBreakPreview" zoomScale="60" zoomScaleNormal="95" zoomScalePageLayoutView="0" workbookViewId="0" topLeftCell="E1">
      <selection activeCell="K55" sqref="K55"/>
    </sheetView>
  </sheetViews>
  <sheetFormatPr defaultColWidth="11.421875" defaultRowHeight="12.75"/>
  <cols>
    <col min="1" max="1" width="2.421875" style="1" customWidth="1"/>
    <col min="2" max="2" width="1.8515625" style="2" customWidth="1"/>
    <col min="3" max="3" width="7.00390625" style="3" customWidth="1"/>
    <col min="4" max="4" width="10.00390625" style="4" customWidth="1"/>
    <col min="5" max="5" width="2.57421875" style="1" customWidth="1"/>
    <col min="6" max="6" width="56.57421875" style="1" customWidth="1"/>
    <col min="7" max="7" width="34.140625" style="1" customWidth="1"/>
    <col min="8" max="8" width="2.00390625" style="1" customWidth="1"/>
    <col min="9" max="9" width="7.28125" style="5" customWidth="1"/>
    <col min="10" max="10" width="3.00390625" style="6" customWidth="1"/>
    <col min="11" max="11" width="11.421875" style="7" customWidth="1"/>
    <col min="12" max="12" width="12.421875" style="7" customWidth="1"/>
    <col min="13" max="13" width="19.28125" style="1" customWidth="1"/>
    <col min="14" max="14" width="8.421875" style="8" customWidth="1"/>
    <col min="15" max="18" width="8.421875" style="1" customWidth="1"/>
    <col min="19" max="16384" width="11.421875" style="1" customWidth="1"/>
  </cols>
  <sheetData>
    <row r="1" ht="13.5" thickBot="1"/>
    <row r="2" spans="2:14" ht="38.25" customHeight="1">
      <c r="B2" s="409" t="s">
        <v>0</v>
      </c>
      <c r="C2" s="409"/>
      <c r="D2" s="409"/>
      <c r="E2" s="409"/>
      <c r="F2" s="409"/>
      <c r="G2" s="409"/>
      <c r="H2" s="409"/>
      <c r="I2" s="409"/>
      <c r="J2" s="409"/>
      <c r="K2" s="409"/>
      <c r="L2" s="409"/>
      <c r="M2" s="409"/>
      <c r="N2" s="409"/>
    </row>
    <row r="3" spans="2:14" ht="12.75" customHeight="1" thickBot="1">
      <c r="B3" s="410"/>
      <c r="C3" s="410"/>
      <c r="D3" s="410"/>
      <c r="E3" s="410"/>
      <c r="F3" s="410"/>
      <c r="G3" s="410"/>
      <c r="H3" s="410"/>
      <c r="I3" s="410"/>
      <c r="J3" s="410"/>
      <c r="K3" s="410"/>
      <c r="L3" s="410"/>
      <c r="M3" s="410"/>
      <c r="N3" s="9"/>
    </row>
    <row r="4" spans="2:13" ht="12.75" customHeight="1">
      <c r="B4" s="10"/>
      <c r="C4" s="6"/>
      <c r="D4" s="11"/>
      <c r="E4" s="12"/>
      <c r="F4" s="12"/>
      <c r="G4" s="12" t="s">
        <v>2</v>
      </c>
      <c r="H4" s="12"/>
      <c r="J4" s="12"/>
      <c r="K4" s="13"/>
      <c r="L4" s="13"/>
      <c r="M4" s="12"/>
    </row>
    <row r="5" spans="2:14" s="14" customFormat="1" ht="12.75" customHeight="1">
      <c r="B5" s="15"/>
      <c r="C5" s="16"/>
      <c r="D5" s="17"/>
      <c r="E5" s="16"/>
      <c r="F5" s="16"/>
      <c r="G5" s="18"/>
      <c r="H5" s="18"/>
      <c r="I5" s="19"/>
      <c r="J5" s="20"/>
      <c r="K5" s="21"/>
      <c r="L5" s="21"/>
      <c r="N5" s="8"/>
    </row>
    <row r="6" spans="3:14" s="10" customFormat="1" ht="12.75" customHeight="1" thickBot="1">
      <c r="C6" s="24"/>
      <c r="D6" s="25"/>
      <c r="I6" s="27"/>
      <c r="K6" s="28"/>
      <c r="L6" s="28"/>
      <c r="N6" s="23"/>
    </row>
    <row r="7" spans="2:14" s="10" customFormat="1" ht="24" customHeight="1" thickBot="1">
      <c r="B7" s="29"/>
      <c r="C7" s="411" t="s">
        <v>3</v>
      </c>
      <c r="D7" s="411"/>
      <c r="E7" s="411"/>
      <c r="F7" s="411"/>
      <c r="G7" s="411"/>
      <c r="H7" s="30"/>
      <c r="I7" s="407">
        <f>AVERAGE(I12,I24,I40,I55,I65,I81,I101)</f>
        <v>0.16904761904761906</v>
      </c>
      <c r="J7" s="31"/>
      <c r="K7" s="28"/>
      <c r="L7" s="28"/>
      <c r="N7" s="23"/>
    </row>
    <row r="8" spans="2:14" s="10" customFormat="1" ht="21" customHeight="1">
      <c r="B8" s="29"/>
      <c r="C8" s="24"/>
      <c r="D8" s="25"/>
      <c r="F8" s="12"/>
      <c r="I8" s="5"/>
      <c r="K8" s="28"/>
      <c r="L8" s="28"/>
      <c r="N8" s="23"/>
    </row>
    <row r="9" spans="2:14" s="2" customFormat="1" ht="42.75" customHeight="1">
      <c r="B9" s="1"/>
      <c r="C9" s="32" t="s">
        <v>4</v>
      </c>
      <c r="D9" s="33"/>
      <c r="F9" s="1"/>
      <c r="I9" s="34"/>
      <c r="J9" s="10"/>
      <c r="K9" s="35"/>
      <c r="L9" s="35"/>
      <c r="N9" s="23"/>
    </row>
    <row r="10" spans="2:14" s="36" customFormat="1" ht="22.5" customHeight="1">
      <c r="B10" s="37"/>
      <c r="C10" s="38" t="s">
        <v>353</v>
      </c>
      <c r="D10" s="39"/>
      <c r="F10" s="37"/>
      <c r="I10" s="40"/>
      <c r="J10" s="41"/>
      <c r="K10" s="42"/>
      <c r="L10" s="42"/>
      <c r="N10" s="23"/>
    </row>
    <row r="11" spans="2:17" s="36" customFormat="1" ht="14.25" customHeight="1" thickBot="1">
      <c r="B11" s="37"/>
      <c r="C11" s="43"/>
      <c r="D11" s="44"/>
      <c r="F11" s="37"/>
      <c r="G11" s="45"/>
      <c r="H11" s="45"/>
      <c r="I11" s="27"/>
      <c r="J11" s="41"/>
      <c r="K11" s="412"/>
      <c r="L11" s="412"/>
      <c r="M11" s="413"/>
      <c r="N11" s="8"/>
      <c r="O11" s="1"/>
      <c r="P11" s="1"/>
      <c r="Q11" s="1"/>
    </row>
    <row r="12" spans="2:19" s="36" customFormat="1" ht="14.25" customHeight="1" thickBot="1">
      <c r="B12" s="37"/>
      <c r="C12" s="43"/>
      <c r="D12" s="44"/>
      <c r="F12" s="37"/>
      <c r="G12" s="47" t="s">
        <v>5</v>
      </c>
      <c r="H12" s="45"/>
      <c r="I12" s="405">
        <f>+I15</f>
        <v>0.6</v>
      </c>
      <c r="J12" s="41"/>
      <c r="K12" s="48"/>
      <c r="L12" s="48"/>
      <c r="M12" s="413"/>
      <c r="N12" s="8"/>
      <c r="O12" s="1"/>
      <c r="P12" s="1"/>
      <c r="Q12" s="1"/>
      <c r="R12" s="1"/>
      <c r="S12" s="1"/>
    </row>
    <row r="13" spans="2:19" s="36" customFormat="1" ht="14.25" customHeight="1" thickBot="1">
      <c r="B13" s="37"/>
      <c r="C13" s="43"/>
      <c r="D13" s="44"/>
      <c r="F13" s="49"/>
      <c r="G13" s="50"/>
      <c r="H13" s="45"/>
      <c r="I13" s="27"/>
      <c r="J13" s="41"/>
      <c r="K13" s="48"/>
      <c r="L13" s="48"/>
      <c r="M13" s="46"/>
      <c r="N13" s="8"/>
      <c r="O13" s="1"/>
      <c r="P13" s="1"/>
      <c r="Q13" s="1"/>
      <c r="R13" s="1"/>
      <c r="S13" s="1"/>
    </row>
    <row r="14" spans="2:19" s="10" customFormat="1" ht="12.75" customHeight="1" thickBot="1">
      <c r="B14" s="12"/>
      <c r="C14" s="62"/>
      <c r="D14" s="63"/>
      <c r="E14" s="58"/>
      <c r="F14" s="58"/>
      <c r="I14" s="64"/>
      <c r="K14" s="504" t="s">
        <v>6</v>
      </c>
      <c r="L14" s="511"/>
      <c r="M14" s="506" t="s">
        <v>7</v>
      </c>
      <c r="N14" s="60"/>
      <c r="O14" s="20"/>
      <c r="P14" s="20"/>
      <c r="Q14" s="20"/>
      <c r="R14" s="14"/>
      <c r="S14" s="14"/>
    </row>
    <row r="15" spans="2:19" ht="27.75" customHeight="1" thickBot="1">
      <c r="B15" s="1"/>
      <c r="C15" s="57"/>
      <c r="D15" s="490" t="s">
        <v>8</v>
      </c>
      <c r="E15" s="491" t="s">
        <v>12</v>
      </c>
      <c r="F15" s="492"/>
      <c r="G15" s="493"/>
      <c r="H15" s="12"/>
      <c r="I15" s="489">
        <f>AVERAGE(I16:I20)</f>
        <v>0.6</v>
      </c>
      <c r="K15" s="509" t="s">
        <v>9</v>
      </c>
      <c r="L15" s="512" t="s">
        <v>10</v>
      </c>
      <c r="M15" s="510"/>
      <c r="N15" s="60">
        <v>1</v>
      </c>
      <c r="O15" s="65"/>
      <c r="P15" s="65"/>
      <c r="Q15" s="65"/>
      <c r="R15" s="66"/>
      <c r="S15" s="66"/>
    </row>
    <row r="16" spans="2:19" ht="12.75" customHeight="1" thickBot="1">
      <c r="B16" s="1"/>
      <c r="C16" s="57"/>
      <c r="D16" s="494" t="s">
        <v>11</v>
      </c>
      <c r="E16" s="74"/>
      <c r="F16" s="75" t="s">
        <v>13</v>
      </c>
      <c r="G16" s="495"/>
      <c r="H16" s="12"/>
      <c r="I16" s="72">
        <v>1</v>
      </c>
      <c r="K16" s="59">
        <v>2010</v>
      </c>
      <c r="L16" s="513">
        <v>2010</v>
      </c>
      <c r="M16" s="508" t="s">
        <v>354</v>
      </c>
      <c r="N16" s="60"/>
      <c r="O16" s="65"/>
      <c r="P16" s="65"/>
      <c r="Q16" s="65"/>
      <c r="R16" s="66"/>
      <c r="S16" s="66"/>
    </row>
    <row r="17" spans="2:18" s="14" customFormat="1" ht="13.5" customHeight="1" thickBot="1">
      <c r="B17" s="22"/>
      <c r="C17" s="57"/>
      <c r="D17" s="494"/>
      <c r="E17" s="69"/>
      <c r="F17" s="73" t="s">
        <v>14</v>
      </c>
      <c r="G17" s="496"/>
      <c r="I17" s="501">
        <v>1</v>
      </c>
      <c r="J17" s="20"/>
      <c r="K17" s="59">
        <v>2010</v>
      </c>
      <c r="L17" s="513">
        <v>2010</v>
      </c>
      <c r="M17" s="508" t="s">
        <v>354</v>
      </c>
      <c r="N17" s="60"/>
      <c r="O17" s="20"/>
      <c r="P17" s="20"/>
      <c r="Q17" s="20"/>
      <c r="R17" s="20"/>
    </row>
    <row r="18" spans="2:14" s="66" customFormat="1" ht="16.5" customHeight="1" thickBot="1">
      <c r="B18" s="83"/>
      <c r="C18" s="57"/>
      <c r="D18" s="494"/>
      <c r="E18" s="84"/>
      <c r="F18" s="73" t="s">
        <v>15</v>
      </c>
      <c r="G18" s="71"/>
      <c r="H18" s="14"/>
      <c r="I18" s="72">
        <v>1</v>
      </c>
      <c r="J18" s="20"/>
      <c r="K18" s="59">
        <v>2010</v>
      </c>
      <c r="L18" s="513">
        <v>2010</v>
      </c>
      <c r="M18" s="507" t="s">
        <v>354</v>
      </c>
      <c r="N18" s="8"/>
    </row>
    <row r="19" spans="2:14" s="66" customFormat="1" ht="12.75" customHeight="1" thickBot="1">
      <c r="B19" s="83"/>
      <c r="C19" s="57"/>
      <c r="D19" s="494"/>
      <c r="E19" s="84"/>
      <c r="F19" s="73" t="s">
        <v>16</v>
      </c>
      <c r="G19" s="71"/>
      <c r="H19" s="14"/>
      <c r="I19" s="85">
        <v>0</v>
      </c>
      <c r="J19" s="20"/>
      <c r="K19" s="519">
        <v>40544</v>
      </c>
      <c r="L19" s="519">
        <v>40603</v>
      </c>
      <c r="M19" s="507" t="s">
        <v>355</v>
      </c>
      <c r="N19" s="8"/>
    </row>
    <row r="20" spans="2:18" s="14" customFormat="1" ht="12.75" customHeight="1" thickBot="1">
      <c r="B20" s="22"/>
      <c r="C20" s="57"/>
      <c r="D20" s="497"/>
      <c r="E20" s="498"/>
      <c r="F20" s="499" t="s">
        <v>351</v>
      </c>
      <c r="G20" s="500"/>
      <c r="I20" s="72">
        <v>0</v>
      </c>
      <c r="J20" s="20"/>
      <c r="K20" s="519">
        <v>40544</v>
      </c>
      <c r="L20" s="519">
        <v>40603</v>
      </c>
      <c r="M20" s="507" t="s">
        <v>355</v>
      </c>
      <c r="N20" s="60"/>
      <c r="O20" s="20"/>
      <c r="P20" s="20"/>
      <c r="Q20" s="20"/>
      <c r="R20" s="20"/>
    </row>
    <row r="21" spans="2:18" s="14" customFormat="1" ht="12.75" customHeight="1">
      <c r="B21" s="22"/>
      <c r="C21" s="62"/>
      <c r="D21" s="80"/>
      <c r="E21" s="58"/>
      <c r="F21" s="76"/>
      <c r="I21" s="5"/>
      <c r="J21" s="20"/>
      <c r="K21" s="21"/>
      <c r="L21" s="21"/>
      <c r="M21" s="81"/>
      <c r="N21" s="60"/>
      <c r="O21" s="20"/>
      <c r="P21" s="20"/>
      <c r="Q21" s="20"/>
      <c r="R21" s="20"/>
    </row>
    <row r="22" spans="2:19" s="2" customFormat="1" ht="14.25" customHeight="1">
      <c r="B22" s="1"/>
      <c r="C22" s="57"/>
      <c r="D22" s="86"/>
      <c r="E22" s="58"/>
      <c r="F22" s="70"/>
      <c r="G22" s="10"/>
      <c r="H22" s="10"/>
      <c r="I22" s="5"/>
      <c r="J22" s="10"/>
      <c r="K22" s="21"/>
      <c r="L22" s="21"/>
      <c r="M22" s="81"/>
      <c r="N22" s="60"/>
      <c r="O22" s="65"/>
      <c r="P22" s="65"/>
      <c r="Q22" s="65"/>
      <c r="R22" s="66"/>
      <c r="S22" s="66"/>
    </row>
    <row r="23" spans="2:14" s="36" customFormat="1" ht="27" customHeight="1" thickBot="1">
      <c r="B23" s="37"/>
      <c r="C23" s="38" t="s">
        <v>17</v>
      </c>
      <c r="D23" s="39"/>
      <c r="F23" s="37"/>
      <c r="I23" s="40"/>
      <c r="J23" s="41"/>
      <c r="K23" s="42"/>
      <c r="L23" s="42"/>
      <c r="N23" s="23"/>
    </row>
    <row r="24" spans="2:19" s="36" customFormat="1" ht="14.25" customHeight="1" thickBot="1">
      <c r="B24" s="37"/>
      <c r="C24" s="43"/>
      <c r="D24" s="44"/>
      <c r="F24" s="37"/>
      <c r="G24" s="47" t="s">
        <v>18</v>
      </c>
      <c r="H24" s="45"/>
      <c r="I24" s="405">
        <f>+I26</f>
        <v>0.5</v>
      </c>
      <c r="J24" s="41"/>
      <c r="K24" s="48"/>
      <c r="L24" s="48"/>
      <c r="N24" s="8"/>
      <c r="O24" s="1"/>
      <c r="P24" s="1"/>
      <c r="Q24" s="1"/>
      <c r="R24" s="1"/>
      <c r="S24" s="1"/>
    </row>
    <row r="25" spans="2:19" s="36" customFormat="1" ht="14.25" customHeight="1" thickBot="1">
      <c r="B25" s="37"/>
      <c r="C25" s="43"/>
      <c r="D25" s="44"/>
      <c r="F25" s="37"/>
      <c r="G25" s="47"/>
      <c r="H25" s="45"/>
      <c r="I25" s="87"/>
      <c r="J25" s="41"/>
      <c r="K25" s="48"/>
      <c r="L25" s="48"/>
      <c r="N25" s="8"/>
      <c r="O25" s="1"/>
      <c r="P25" s="1"/>
      <c r="Q25" s="1"/>
      <c r="R25" s="1"/>
      <c r="S25" s="1"/>
    </row>
    <row r="26" spans="2:14" s="36" customFormat="1" ht="27" customHeight="1" thickBot="1">
      <c r="B26" s="37"/>
      <c r="C26" s="38"/>
      <c r="D26" s="417" t="s">
        <v>19</v>
      </c>
      <c r="E26" s="417"/>
      <c r="F26" s="417"/>
      <c r="G26" s="417"/>
      <c r="I26" s="406">
        <f>AVERAGE(I28,I34)</f>
        <v>0.5</v>
      </c>
      <c r="J26" s="41"/>
      <c r="K26" s="42"/>
      <c r="L26" s="42"/>
      <c r="N26" s="23"/>
    </row>
    <row r="27" spans="2:19" s="41" customFormat="1" ht="14.25" customHeight="1" thickBot="1">
      <c r="B27" s="51"/>
      <c r="C27" s="52"/>
      <c r="D27" s="53"/>
      <c r="F27" s="51"/>
      <c r="G27" s="45"/>
      <c r="H27" s="45"/>
      <c r="I27" s="27"/>
      <c r="K27" s="414" t="s">
        <v>6</v>
      </c>
      <c r="L27" s="414"/>
      <c r="M27" s="415" t="s">
        <v>7</v>
      </c>
      <c r="N27" s="8"/>
      <c r="O27" s="12"/>
      <c r="P27" s="12"/>
      <c r="Q27" s="12"/>
      <c r="R27" s="12"/>
      <c r="S27" s="12"/>
    </row>
    <row r="28" spans="2:19" s="41" customFormat="1" ht="33.75" customHeight="1" thickBot="1">
      <c r="B28" s="51"/>
      <c r="C28" s="52"/>
      <c r="D28" s="54" t="s">
        <v>8</v>
      </c>
      <c r="E28" s="418" t="s">
        <v>20</v>
      </c>
      <c r="F28" s="418"/>
      <c r="G28" s="418"/>
      <c r="H28" s="14"/>
      <c r="I28" s="489">
        <f>AVERAGE(I29:I31)</f>
        <v>1</v>
      </c>
      <c r="K28" s="56" t="s">
        <v>9</v>
      </c>
      <c r="L28" s="56" t="s">
        <v>10</v>
      </c>
      <c r="M28" s="415"/>
      <c r="N28" s="8">
        <v>1</v>
      </c>
      <c r="O28" s="12"/>
      <c r="P28" s="12"/>
      <c r="Q28" s="12"/>
      <c r="R28" s="12"/>
      <c r="S28" s="12"/>
    </row>
    <row r="29" spans="2:14" s="66" customFormat="1" ht="12.75">
      <c r="B29" s="83"/>
      <c r="C29" s="57"/>
      <c r="D29" s="514">
        <v>4.1</v>
      </c>
      <c r="E29" s="84"/>
      <c r="F29" s="58" t="s">
        <v>21</v>
      </c>
      <c r="G29" s="71"/>
      <c r="H29" s="14"/>
      <c r="I29" s="517">
        <v>1</v>
      </c>
      <c r="J29" s="20"/>
      <c r="K29" s="519">
        <v>40422</v>
      </c>
      <c r="L29" s="519">
        <v>40513</v>
      </c>
      <c r="M29" s="520" t="s">
        <v>354</v>
      </c>
      <c r="N29" s="8"/>
    </row>
    <row r="30" spans="2:14" s="66" customFormat="1" ht="12.75">
      <c r="B30" s="83"/>
      <c r="C30" s="57"/>
      <c r="D30" s="515"/>
      <c r="E30" s="84"/>
      <c r="F30" s="58" t="s">
        <v>22</v>
      </c>
      <c r="G30" s="71"/>
      <c r="H30" s="14"/>
      <c r="I30" s="517">
        <v>1</v>
      </c>
      <c r="J30" s="20"/>
      <c r="K30" s="519">
        <v>40422</v>
      </c>
      <c r="L30" s="519">
        <v>40513</v>
      </c>
      <c r="M30" s="508" t="s">
        <v>354</v>
      </c>
      <c r="N30" s="8"/>
    </row>
    <row r="31" spans="2:14" s="66" customFormat="1" ht="13.5" thickBot="1">
      <c r="B31" s="83"/>
      <c r="C31" s="57"/>
      <c r="D31" s="516"/>
      <c r="E31" s="88"/>
      <c r="F31" s="61" t="s">
        <v>23</v>
      </c>
      <c r="G31" s="79"/>
      <c r="H31" s="14"/>
      <c r="I31" s="518">
        <v>1</v>
      </c>
      <c r="J31" s="20"/>
      <c r="K31" s="519">
        <v>40422</v>
      </c>
      <c r="L31" s="519">
        <v>40513</v>
      </c>
      <c r="M31" s="521" t="s">
        <v>354</v>
      </c>
      <c r="N31" s="8"/>
    </row>
    <row r="32" spans="2:14" s="66" customFormat="1" ht="16.5" thickBot="1">
      <c r="B32" s="83"/>
      <c r="C32" s="57"/>
      <c r="D32" s="80"/>
      <c r="E32" s="14"/>
      <c r="F32" s="58"/>
      <c r="G32" s="14"/>
      <c r="H32" s="14"/>
      <c r="I32" s="5"/>
      <c r="J32" s="20"/>
      <c r="K32" s="21"/>
      <c r="L32" s="21"/>
      <c r="M32" s="81"/>
      <c r="N32" s="8"/>
    </row>
    <row r="33" spans="2:14" s="14" customFormat="1" ht="12.75" customHeight="1" thickBot="1">
      <c r="B33" s="90"/>
      <c r="C33" s="62"/>
      <c r="D33" s="63"/>
      <c r="F33" s="70"/>
      <c r="I33" s="5"/>
      <c r="J33" s="20"/>
      <c r="K33" s="414" t="s">
        <v>6</v>
      </c>
      <c r="L33" s="414"/>
      <c r="M33" s="415" t="s">
        <v>7</v>
      </c>
      <c r="N33" s="8"/>
    </row>
    <row r="34" spans="2:14" s="66" customFormat="1" ht="31.5" customHeight="1" thickBot="1">
      <c r="B34" s="83"/>
      <c r="C34" s="57"/>
      <c r="D34" s="490" t="s">
        <v>8</v>
      </c>
      <c r="E34" s="522" t="s">
        <v>24</v>
      </c>
      <c r="F34" s="522"/>
      <c r="G34" s="523"/>
      <c r="H34" s="14"/>
      <c r="I34" s="489">
        <f>AVERAGE(I35:I38)</f>
        <v>0</v>
      </c>
      <c r="J34" s="20"/>
      <c r="K34" s="56" t="s">
        <v>9</v>
      </c>
      <c r="L34" s="56" t="s">
        <v>10</v>
      </c>
      <c r="M34" s="415"/>
      <c r="N34" s="8">
        <v>1</v>
      </c>
    </row>
    <row r="35" spans="2:14" s="66" customFormat="1" ht="16.5" customHeight="1" thickBot="1">
      <c r="B35" s="83"/>
      <c r="C35" s="57"/>
      <c r="D35" s="524" t="s">
        <v>356</v>
      </c>
      <c r="E35" s="84"/>
      <c r="F35" s="58" t="s">
        <v>25</v>
      </c>
      <c r="G35" s="496"/>
      <c r="H35" s="14"/>
      <c r="I35" s="91">
        <v>0</v>
      </c>
      <c r="J35" s="20"/>
      <c r="K35" s="519">
        <v>40909</v>
      </c>
      <c r="L35" s="519">
        <v>41091</v>
      </c>
      <c r="M35" s="508" t="s">
        <v>355</v>
      </c>
      <c r="N35" s="8"/>
    </row>
    <row r="36" spans="2:14" s="66" customFormat="1" ht="16.5" customHeight="1" thickBot="1">
      <c r="B36" s="83"/>
      <c r="C36" s="57"/>
      <c r="D36" s="524"/>
      <c r="E36" s="84"/>
      <c r="F36" s="58" t="s">
        <v>26</v>
      </c>
      <c r="G36" s="496"/>
      <c r="H36" s="14"/>
      <c r="I36" s="92">
        <v>0</v>
      </c>
      <c r="J36" s="20"/>
      <c r="K36" s="519">
        <v>40544</v>
      </c>
      <c r="L36" s="519">
        <v>40725</v>
      </c>
      <c r="M36" s="508" t="s">
        <v>355</v>
      </c>
      <c r="N36" s="8"/>
    </row>
    <row r="37" spans="2:14" s="66" customFormat="1" ht="12.75" customHeight="1" thickBot="1">
      <c r="B37" s="83"/>
      <c r="C37" s="57"/>
      <c r="D37" s="524"/>
      <c r="E37" s="84"/>
      <c r="F37" s="58" t="s">
        <v>28</v>
      </c>
      <c r="G37" s="496"/>
      <c r="H37" s="14"/>
      <c r="I37" s="92">
        <v>0</v>
      </c>
      <c r="J37" s="20"/>
      <c r="K37" s="519">
        <v>40544</v>
      </c>
      <c r="L37" s="519">
        <v>40725</v>
      </c>
      <c r="M37" s="508" t="s">
        <v>355</v>
      </c>
      <c r="N37" s="8"/>
    </row>
    <row r="38" spans="2:14" s="66" customFormat="1" ht="12.75" customHeight="1" thickBot="1">
      <c r="B38" s="83"/>
      <c r="C38" s="57"/>
      <c r="D38" s="525"/>
      <c r="E38" s="526"/>
      <c r="F38" s="527" t="s">
        <v>29</v>
      </c>
      <c r="G38" s="500"/>
      <c r="H38" s="14"/>
      <c r="I38" s="92">
        <v>0</v>
      </c>
      <c r="J38" s="20"/>
      <c r="K38" s="519">
        <v>40725</v>
      </c>
      <c r="L38" s="519">
        <v>40878</v>
      </c>
      <c r="M38" s="508" t="s">
        <v>355</v>
      </c>
      <c r="N38" s="8"/>
    </row>
    <row r="39" spans="2:14" s="36" customFormat="1" ht="27" customHeight="1" thickBot="1">
      <c r="B39" s="37"/>
      <c r="D39" s="39"/>
      <c r="F39" s="37"/>
      <c r="I39" s="40"/>
      <c r="J39" s="41"/>
      <c r="K39" s="42"/>
      <c r="L39" s="42"/>
      <c r="N39" s="23"/>
    </row>
    <row r="40" spans="2:14" s="36" customFormat="1" ht="27" customHeight="1" thickBot="1">
      <c r="B40" s="37"/>
      <c r="C40" s="38"/>
      <c r="D40" s="417" t="s">
        <v>30</v>
      </c>
      <c r="E40" s="417"/>
      <c r="F40" s="417"/>
      <c r="G40" s="417"/>
      <c r="I40" s="406">
        <f>+I43</f>
        <v>0</v>
      </c>
      <c r="J40" s="41"/>
      <c r="K40" s="42"/>
      <c r="L40" s="42"/>
      <c r="N40" s="23"/>
    </row>
    <row r="41" spans="2:14" s="36" customFormat="1" ht="18.75" thickBot="1">
      <c r="B41" s="37"/>
      <c r="C41" s="38"/>
      <c r="D41" s="39"/>
      <c r="F41" s="37"/>
      <c r="I41" s="40"/>
      <c r="J41" s="41"/>
      <c r="K41" s="42"/>
      <c r="L41" s="42"/>
      <c r="N41" s="23"/>
    </row>
    <row r="42" spans="2:19" s="10" customFormat="1" ht="14.25" customHeight="1" thickBot="1">
      <c r="B42" s="12"/>
      <c r="C42" s="62"/>
      <c r="D42" s="63"/>
      <c r="E42" s="58"/>
      <c r="F42" s="58"/>
      <c r="I42" s="64"/>
      <c r="K42" s="414" t="s">
        <v>6</v>
      </c>
      <c r="L42" s="414"/>
      <c r="M42" s="415" t="s">
        <v>7</v>
      </c>
      <c r="N42" s="60"/>
      <c r="O42" s="20"/>
      <c r="P42" s="20"/>
      <c r="Q42" s="20"/>
      <c r="R42" s="14"/>
      <c r="S42" s="14"/>
    </row>
    <row r="43" spans="2:19" ht="24.75" customHeight="1" thickBot="1">
      <c r="B43" s="1"/>
      <c r="C43" s="57"/>
      <c r="D43" s="93" t="s">
        <v>8</v>
      </c>
      <c r="E43" s="419" t="s">
        <v>31</v>
      </c>
      <c r="F43" s="419"/>
      <c r="G43" s="419"/>
      <c r="H43" s="12"/>
      <c r="I43" s="82">
        <f>AVERAGE(I44:I52)</f>
        <v>0</v>
      </c>
      <c r="K43" s="56" t="s">
        <v>9</v>
      </c>
      <c r="L43" s="56" t="s">
        <v>10</v>
      </c>
      <c r="M43" s="415"/>
      <c r="N43" s="60"/>
      <c r="O43" s="65"/>
      <c r="P43" s="65"/>
      <c r="Q43" s="65"/>
      <c r="R43" s="66"/>
      <c r="S43" s="66"/>
    </row>
    <row r="44" spans="2:18" s="14" customFormat="1" ht="12.75" customHeight="1" thickBot="1">
      <c r="B44" s="22"/>
      <c r="C44" s="57"/>
      <c r="D44" s="420" t="s">
        <v>32</v>
      </c>
      <c r="E44" s="94"/>
      <c r="F44" s="95" t="s">
        <v>33</v>
      </c>
      <c r="G44" s="96"/>
      <c r="I44" s="72">
        <v>0</v>
      </c>
      <c r="J44" s="20"/>
      <c r="K44" s="519">
        <v>40544</v>
      </c>
      <c r="L44" s="519">
        <v>41091</v>
      </c>
      <c r="M44" s="508" t="s">
        <v>355</v>
      </c>
      <c r="N44" s="60">
        <v>1</v>
      </c>
      <c r="O44" s="20"/>
      <c r="P44" s="20"/>
      <c r="Q44" s="20"/>
      <c r="R44" s="20"/>
    </row>
    <row r="45" spans="2:18" s="14" customFormat="1" ht="12.75" customHeight="1" thickBot="1">
      <c r="B45" s="22"/>
      <c r="C45" s="57"/>
      <c r="D45" s="420"/>
      <c r="E45" s="69"/>
      <c r="F45" s="76" t="s">
        <v>34</v>
      </c>
      <c r="G45" s="71"/>
      <c r="I45" s="72">
        <v>0</v>
      </c>
      <c r="J45" s="20"/>
      <c r="K45" s="519">
        <v>40544</v>
      </c>
      <c r="L45" s="519">
        <v>41091</v>
      </c>
      <c r="M45" s="508" t="s">
        <v>355</v>
      </c>
      <c r="N45" s="60">
        <v>1</v>
      </c>
      <c r="O45" s="20"/>
      <c r="P45" s="20"/>
      <c r="Q45" s="20"/>
      <c r="R45" s="20"/>
    </row>
    <row r="46" spans="2:18" s="14" customFormat="1" ht="12.75" customHeight="1" thickBot="1">
      <c r="B46" s="22"/>
      <c r="C46" s="57"/>
      <c r="D46" s="420"/>
      <c r="E46" s="69"/>
      <c r="F46" s="76" t="s">
        <v>35</v>
      </c>
      <c r="G46" s="71"/>
      <c r="I46" s="85">
        <v>0</v>
      </c>
      <c r="J46" s="20"/>
      <c r="K46" s="519">
        <v>40695</v>
      </c>
      <c r="L46" s="519">
        <v>40878</v>
      </c>
      <c r="M46" s="508" t="s">
        <v>355</v>
      </c>
      <c r="N46" s="60">
        <v>1</v>
      </c>
      <c r="O46" s="20"/>
      <c r="P46" s="20"/>
      <c r="Q46" s="20"/>
      <c r="R46" s="20"/>
    </row>
    <row r="47" spans="2:18" s="14" customFormat="1" ht="12.75" customHeight="1" thickBot="1">
      <c r="B47" s="22"/>
      <c r="C47" s="57"/>
      <c r="D47" s="420"/>
      <c r="E47" s="69"/>
      <c r="F47" s="76" t="s">
        <v>36</v>
      </c>
      <c r="G47" s="71"/>
      <c r="I47" s="85">
        <v>0</v>
      </c>
      <c r="J47" s="20"/>
      <c r="K47" s="519">
        <v>40695</v>
      </c>
      <c r="L47" s="519">
        <v>40878</v>
      </c>
      <c r="M47" s="508" t="s">
        <v>355</v>
      </c>
      <c r="N47" s="60">
        <v>1</v>
      </c>
      <c r="O47" s="20"/>
      <c r="P47" s="20"/>
      <c r="Q47" s="20"/>
      <c r="R47" s="20"/>
    </row>
    <row r="48" spans="2:18" s="14" customFormat="1" ht="12.75" customHeight="1" thickBot="1">
      <c r="B48" s="22"/>
      <c r="C48" s="57"/>
      <c r="D48" s="420"/>
      <c r="E48" s="69"/>
      <c r="F48" s="76" t="s">
        <v>37</v>
      </c>
      <c r="G48" s="71"/>
      <c r="I48" s="72">
        <v>0</v>
      </c>
      <c r="J48" s="20"/>
      <c r="K48" s="519">
        <v>40695</v>
      </c>
      <c r="L48" s="519">
        <v>40878</v>
      </c>
      <c r="M48" s="508" t="s">
        <v>355</v>
      </c>
      <c r="N48" s="60">
        <v>1</v>
      </c>
      <c r="O48" s="20"/>
      <c r="P48" s="20"/>
      <c r="Q48" s="20"/>
      <c r="R48" s="20"/>
    </row>
    <row r="49" spans="2:18" s="14" customFormat="1" ht="12.75" customHeight="1" thickBot="1">
      <c r="B49" s="22"/>
      <c r="C49" s="57"/>
      <c r="D49" s="420"/>
      <c r="E49" s="69"/>
      <c r="F49" s="76" t="s">
        <v>38</v>
      </c>
      <c r="G49" s="71"/>
      <c r="I49" s="72">
        <v>0</v>
      </c>
      <c r="J49" s="20"/>
      <c r="K49" s="519">
        <v>40422</v>
      </c>
      <c r="L49" s="519">
        <v>40725</v>
      </c>
      <c r="M49" s="508" t="s">
        <v>355</v>
      </c>
      <c r="N49" s="60"/>
      <c r="O49" s="20"/>
      <c r="P49" s="20"/>
      <c r="Q49" s="20"/>
      <c r="R49" s="20"/>
    </row>
    <row r="50" spans="2:18" s="14" customFormat="1" ht="12.75" customHeight="1" thickBot="1">
      <c r="B50" s="22"/>
      <c r="C50" s="57"/>
      <c r="D50" s="420"/>
      <c r="E50" s="69"/>
      <c r="F50" s="76" t="s">
        <v>39</v>
      </c>
      <c r="G50" s="71"/>
      <c r="I50" s="72">
        <v>0</v>
      </c>
      <c r="J50" s="20"/>
      <c r="K50" s="519">
        <v>40422</v>
      </c>
      <c r="L50" s="519">
        <v>40725</v>
      </c>
      <c r="M50" s="508" t="s">
        <v>355</v>
      </c>
      <c r="N50" s="60"/>
      <c r="O50" s="20"/>
      <c r="P50" s="20"/>
      <c r="Q50" s="20"/>
      <c r="R50" s="20"/>
    </row>
    <row r="51" spans="2:18" s="14" customFormat="1" ht="12.75" customHeight="1" thickBot="1">
      <c r="B51" s="22"/>
      <c r="C51" s="57"/>
      <c r="D51" s="420"/>
      <c r="E51" s="69"/>
      <c r="F51" s="76" t="s">
        <v>40</v>
      </c>
      <c r="G51" s="71"/>
      <c r="I51" s="85">
        <v>0</v>
      </c>
      <c r="J51" s="20"/>
      <c r="K51" s="519">
        <v>40695</v>
      </c>
      <c r="L51" s="519">
        <v>40878</v>
      </c>
      <c r="M51" s="508" t="s">
        <v>355</v>
      </c>
      <c r="N51" s="60">
        <v>1</v>
      </c>
      <c r="O51" s="20"/>
      <c r="P51" s="20"/>
      <c r="Q51" s="20"/>
      <c r="R51" s="20"/>
    </row>
    <row r="52" spans="2:18" s="14" customFormat="1" ht="12.75" customHeight="1" thickBot="1">
      <c r="B52" s="22"/>
      <c r="C52" s="57"/>
      <c r="D52" s="420"/>
      <c r="E52" s="77"/>
      <c r="F52" s="78" t="s">
        <v>41</v>
      </c>
      <c r="G52" s="79"/>
      <c r="I52" s="97">
        <v>0</v>
      </c>
      <c r="J52" s="20"/>
      <c r="K52" s="519">
        <v>41091</v>
      </c>
      <c r="L52" s="519">
        <v>41091</v>
      </c>
      <c r="M52" s="508" t="s">
        <v>355</v>
      </c>
      <c r="N52" s="60">
        <v>1</v>
      </c>
      <c r="O52" s="20"/>
      <c r="P52" s="20"/>
      <c r="Q52" s="20"/>
      <c r="R52" s="20"/>
    </row>
    <row r="53" spans="2:36" s="66" customFormat="1" ht="12.75" customHeight="1">
      <c r="B53" s="98"/>
      <c r="C53" s="57"/>
      <c r="D53" s="86"/>
      <c r="E53" s="99"/>
      <c r="F53" s="99"/>
      <c r="G53" s="14"/>
      <c r="H53" s="14"/>
      <c r="I53" s="5"/>
      <c r="J53" s="20"/>
      <c r="K53" s="21"/>
      <c r="L53" s="21"/>
      <c r="M53" s="20"/>
      <c r="N53" s="60"/>
      <c r="O53" s="20"/>
      <c r="P53" s="20"/>
      <c r="Q53" s="20"/>
      <c r="R53" s="14"/>
      <c r="S53" s="14"/>
      <c r="T53" s="14"/>
      <c r="U53" s="14"/>
      <c r="V53" s="14"/>
      <c r="W53" s="14"/>
      <c r="X53" s="14"/>
      <c r="Y53" s="14"/>
      <c r="Z53" s="14"/>
      <c r="AA53" s="14"/>
      <c r="AB53" s="14"/>
      <c r="AC53" s="14"/>
      <c r="AD53" s="14"/>
      <c r="AE53" s="14"/>
      <c r="AF53" s="14"/>
      <c r="AG53" s="14"/>
      <c r="AH53" s="14"/>
      <c r="AI53" s="14"/>
      <c r="AJ53" s="14"/>
    </row>
    <row r="54" spans="2:36" s="66" customFormat="1" ht="12.75" customHeight="1" thickBot="1">
      <c r="B54" s="98"/>
      <c r="C54" s="38"/>
      <c r="D54" s="39"/>
      <c r="E54" s="99"/>
      <c r="F54" s="14"/>
      <c r="G54" s="14"/>
      <c r="H54" s="14"/>
      <c r="I54" s="5"/>
      <c r="J54" s="20"/>
      <c r="K54" s="21"/>
      <c r="L54" s="21"/>
      <c r="M54" s="20"/>
      <c r="N54" s="60"/>
      <c r="O54" s="20"/>
      <c r="P54" s="20"/>
      <c r="Q54" s="20"/>
      <c r="R54" s="14"/>
      <c r="S54" s="14"/>
      <c r="T54" s="14"/>
      <c r="U54" s="14"/>
      <c r="V54" s="14"/>
      <c r="W54" s="14"/>
      <c r="X54" s="14"/>
      <c r="Y54" s="14"/>
      <c r="Z54" s="14"/>
      <c r="AA54" s="14"/>
      <c r="AB54" s="14"/>
      <c r="AC54" s="14"/>
      <c r="AD54" s="14"/>
      <c r="AE54" s="14"/>
      <c r="AF54" s="14"/>
      <c r="AG54" s="14"/>
      <c r="AH54" s="14"/>
      <c r="AI54" s="14"/>
      <c r="AJ54" s="14"/>
    </row>
    <row r="55" spans="2:14" s="36" customFormat="1" ht="27" customHeight="1" thickBot="1">
      <c r="B55" s="37"/>
      <c r="C55" s="38"/>
      <c r="D55" s="417" t="s">
        <v>42</v>
      </c>
      <c r="E55" s="417"/>
      <c r="F55" s="417"/>
      <c r="G55" s="417"/>
      <c r="I55" s="406">
        <f>+I58</f>
        <v>0</v>
      </c>
      <c r="J55" s="41"/>
      <c r="K55" s="42"/>
      <c r="L55" s="42"/>
      <c r="N55" s="23"/>
    </row>
    <row r="56" spans="2:14" s="14" customFormat="1" ht="12.75" customHeight="1" thickBot="1">
      <c r="B56" s="90"/>
      <c r="C56" s="62"/>
      <c r="D56" s="63"/>
      <c r="F56" s="70"/>
      <c r="I56" s="5"/>
      <c r="J56" s="20"/>
      <c r="K56" s="21"/>
      <c r="L56" s="21"/>
      <c r="N56" s="8"/>
    </row>
    <row r="57" spans="2:14" s="14" customFormat="1" ht="12.75" customHeight="1" thickBot="1">
      <c r="B57" s="90"/>
      <c r="C57" s="62"/>
      <c r="D57" s="63"/>
      <c r="F57" s="70"/>
      <c r="I57" s="5"/>
      <c r="J57" s="20"/>
      <c r="K57" s="414" t="s">
        <v>6</v>
      </c>
      <c r="L57" s="414"/>
      <c r="M57" s="416" t="s">
        <v>7</v>
      </c>
      <c r="N57" s="8"/>
    </row>
    <row r="58" spans="2:14" s="66" customFormat="1" ht="30.75" customHeight="1" thickBot="1">
      <c r="B58" s="83"/>
      <c r="C58" s="57"/>
      <c r="D58" s="490" t="s">
        <v>8</v>
      </c>
      <c r="E58" s="610" t="s">
        <v>43</v>
      </c>
      <c r="F58" s="610"/>
      <c r="G58" s="611"/>
      <c r="H58" s="14"/>
      <c r="I58" s="600">
        <f>AVERAGE(I59:I63)</f>
        <v>0</v>
      </c>
      <c r="J58" s="20"/>
      <c r="K58" s="56" t="s">
        <v>9</v>
      </c>
      <c r="L58" s="56" t="s">
        <v>10</v>
      </c>
      <c r="M58" s="416"/>
      <c r="N58" s="8"/>
    </row>
    <row r="59" spans="2:14" s="66" customFormat="1" ht="16.5" customHeight="1" thickBot="1">
      <c r="B59" s="83"/>
      <c r="C59" s="57"/>
      <c r="D59" s="612">
        <v>6</v>
      </c>
      <c r="E59" s="604"/>
      <c r="F59" s="605" t="s">
        <v>365</v>
      </c>
      <c r="G59" s="606"/>
      <c r="H59" s="14"/>
      <c r="I59" s="601">
        <v>0</v>
      </c>
      <c r="J59" s="20"/>
      <c r="K59" s="519">
        <v>40544</v>
      </c>
      <c r="L59" s="519">
        <v>41091</v>
      </c>
      <c r="M59" s="508" t="s">
        <v>355</v>
      </c>
      <c r="N59" s="8"/>
    </row>
    <row r="60" spans="2:14" s="66" customFormat="1" ht="16.5" customHeight="1" thickBot="1">
      <c r="B60" s="83"/>
      <c r="C60" s="57"/>
      <c r="D60" s="612"/>
      <c r="E60" s="607"/>
      <c r="F60" s="603" t="s">
        <v>366</v>
      </c>
      <c r="G60" s="496"/>
      <c r="H60" s="14"/>
      <c r="I60" s="601">
        <v>0</v>
      </c>
      <c r="J60" s="20"/>
      <c r="K60" s="519">
        <v>40544</v>
      </c>
      <c r="L60" s="519">
        <v>41091</v>
      </c>
      <c r="M60" s="508" t="s">
        <v>355</v>
      </c>
      <c r="N60" s="8"/>
    </row>
    <row r="61" spans="2:14" s="66" customFormat="1" ht="16.5" customHeight="1" thickBot="1">
      <c r="B61" s="83"/>
      <c r="C61" s="57"/>
      <c r="D61" s="612"/>
      <c r="E61" s="607"/>
      <c r="F61" s="603" t="s">
        <v>368</v>
      </c>
      <c r="G61" s="496"/>
      <c r="H61" s="14"/>
      <c r="I61" s="601">
        <v>0</v>
      </c>
      <c r="J61" s="20"/>
      <c r="K61" s="519">
        <v>40544</v>
      </c>
      <c r="L61" s="519">
        <v>41091</v>
      </c>
      <c r="M61" s="508" t="s">
        <v>355</v>
      </c>
      <c r="N61" s="8"/>
    </row>
    <row r="62" spans="2:14" s="66" customFormat="1" ht="16.5" customHeight="1" thickBot="1">
      <c r="B62" s="83"/>
      <c r="C62" s="57"/>
      <c r="D62" s="612"/>
      <c r="E62" s="607"/>
      <c r="F62" s="603" t="s">
        <v>367</v>
      </c>
      <c r="G62" s="496"/>
      <c r="H62" s="14"/>
      <c r="I62" s="601">
        <v>0</v>
      </c>
      <c r="J62" s="20"/>
      <c r="K62" s="519">
        <v>40544</v>
      </c>
      <c r="L62" s="519">
        <v>41091</v>
      </c>
      <c r="M62" s="508" t="s">
        <v>355</v>
      </c>
      <c r="N62" s="8"/>
    </row>
    <row r="63" spans="2:14" s="66" customFormat="1" ht="16.5" customHeight="1" thickBot="1">
      <c r="B63" s="83"/>
      <c r="C63" s="57"/>
      <c r="D63" s="613"/>
      <c r="E63" s="608"/>
      <c r="F63" s="609" t="s">
        <v>369</v>
      </c>
      <c r="G63" s="500"/>
      <c r="H63" s="14"/>
      <c r="I63" s="601">
        <v>0</v>
      </c>
      <c r="J63" s="20"/>
      <c r="K63" s="519">
        <v>40544</v>
      </c>
      <c r="L63" s="519">
        <v>41091</v>
      </c>
      <c r="M63" s="508" t="s">
        <v>355</v>
      </c>
      <c r="N63" s="8"/>
    </row>
    <row r="64" spans="2:14" s="14" customFormat="1" ht="21" customHeight="1" thickBot="1">
      <c r="B64" s="90"/>
      <c r="C64" s="62"/>
      <c r="D64" s="63"/>
      <c r="F64" s="100"/>
      <c r="I64" s="5"/>
      <c r="J64" s="20"/>
      <c r="K64" s="21"/>
      <c r="L64" s="21"/>
      <c r="N64" s="8"/>
    </row>
    <row r="65" spans="2:14" s="36" customFormat="1" ht="27" customHeight="1" thickBot="1">
      <c r="B65" s="37"/>
      <c r="C65" s="38"/>
      <c r="D65" s="417" t="s">
        <v>48</v>
      </c>
      <c r="E65" s="417"/>
      <c r="F65" s="417"/>
      <c r="G65" s="417"/>
      <c r="I65" s="406">
        <f>+I68</f>
        <v>0</v>
      </c>
      <c r="J65" s="41"/>
      <c r="K65" s="42"/>
      <c r="L65" s="42"/>
      <c r="N65" s="23"/>
    </row>
    <row r="66" spans="2:14" s="36" customFormat="1" ht="18.75" thickBot="1">
      <c r="B66" s="37"/>
      <c r="C66" s="38"/>
      <c r="D66" s="101"/>
      <c r="E66" s="101"/>
      <c r="F66" s="101"/>
      <c r="G66" s="101"/>
      <c r="I66" s="40"/>
      <c r="J66" s="41"/>
      <c r="K66" s="42"/>
      <c r="L66" s="42"/>
      <c r="N66" s="23"/>
    </row>
    <row r="67" spans="2:14" s="14" customFormat="1" ht="12.75" customHeight="1" thickBot="1">
      <c r="B67" s="90"/>
      <c r="C67" s="62"/>
      <c r="D67" s="63"/>
      <c r="F67" s="70"/>
      <c r="I67" s="5"/>
      <c r="J67" s="20"/>
      <c r="K67" s="616" t="s">
        <v>6</v>
      </c>
      <c r="L67" s="502"/>
      <c r="M67" s="416" t="s">
        <v>7</v>
      </c>
      <c r="N67" s="8"/>
    </row>
    <row r="68" spans="2:14" s="66" customFormat="1" ht="30.75" customHeight="1" thickBot="1">
      <c r="B68" s="83"/>
      <c r="C68" s="57"/>
      <c r="D68" s="490" t="s">
        <v>8</v>
      </c>
      <c r="E68" s="522" t="s">
        <v>49</v>
      </c>
      <c r="F68" s="522"/>
      <c r="G68" s="523"/>
      <c r="H68" s="14"/>
      <c r="I68" s="600">
        <f>AVERAGE(I69:I79)</f>
        <v>0</v>
      </c>
      <c r="J68" s="20"/>
      <c r="K68" s="505" t="s">
        <v>9</v>
      </c>
      <c r="L68" s="503" t="s">
        <v>10</v>
      </c>
      <c r="M68" s="416"/>
      <c r="N68" s="8"/>
    </row>
    <row r="69" spans="2:14" s="66" customFormat="1" ht="16.5" customHeight="1" thickBot="1">
      <c r="B69" s="83"/>
      <c r="C69" s="57"/>
      <c r="D69" s="614">
        <v>7</v>
      </c>
      <c r="E69" s="84"/>
      <c r="F69" s="603" t="s">
        <v>180</v>
      </c>
      <c r="G69" s="496"/>
      <c r="H69" s="14"/>
      <c r="I69" s="601">
        <v>0</v>
      </c>
      <c r="J69" s="20"/>
      <c r="K69" s="519">
        <v>40544</v>
      </c>
      <c r="L69" s="519">
        <v>41091</v>
      </c>
      <c r="M69" s="508" t="s">
        <v>355</v>
      </c>
      <c r="N69" s="8"/>
    </row>
    <row r="70" spans="2:14" s="66" customFormat="1" ht="16.5" customHeight="1" thickBot="1">
      <c r="B70" s="83"/>
      <c r="C70" s="57"/>
      <c r="D70" s="614"/>
      <c r="E70" s="84"/>
      <c r="F70" s="603" t="s">
        <v>181</v>
      </c>
      <c r="G70" s="496"/>
      <c r="H70" s="14"/>
      <c r="I70" s="601">
        <v>0</v>
      </c>
      <c r="J70" s="20"/>
      <c r="K70" s="519">
        <v>40544</v>
      </c>
      <c r="L70" s="519">
        <v>41091</v>
      </c>
      <c r="M70" s="508" t="s">
        <v>355</v>
      </c>
      <c r="N70" s="8"/>
    </row>
    <row r="71" spans="2:14" s="66" customFormat="1" ht="16.5" customHeight="1" thickBot="1">
      <c r="B71" s="83"/>
      <c r="C71" s="57"/>
      <c r="D71" s="614"/>
      <c r="E71" s="84"/>
      <c r="F71" s="603" t="s">
        <v>370</v>
      </c>
      <c r="G71" s="496"/>
      <c r="H71" s="14"/>
      <c r="I71" s="601">
        <v>0</v>
      </c>
      <c r="J71" s="20"/>
      <c r="K71" s="519">
        <v>40544</v>
      </c>
      <c r="L71" s="519">
        <v>41091</v>
      </c>
      <c r="M71" s="508" t="s">
        <v>355</v>
      </c>
      <c r="N71" s="8"/>
    </row>
    <row r="72" spans="2:14" s="66" customFormat="1" ht="16.5" customHeight="1" thickBot="1">
      <c r="B72" s="83"/>
      <c r="C72" s="57"/>
      <c r="D72" s="614"/>
      <c r="E72" s="84"/>
      <c r="F72" s="603" t="s">
        <v>377</v>
      </c>
      <c r="G72" s="496"/>
      <c r="H72" s="14"/>
      <c r="I72" s="601">
        <v>0</v>
      </c>
      <c r="J72" s="20"/>
      <c r="K72" s="519">
        <v>40544</v>
      </c>
      <c r="L72" s="519">
        <v>41091</v>
      </c>
      <c r="M72" s="508" t="s">
        <v>355</v>
      </c>
      <c r="N72" s="8"/>
    </row>
    <row r="73" spans="2:14" s="66" customFormat="1" ht="16.5" customHeight="1" thickBot="1">
      <c r="B73" s="83"/>
      <c r="C73" s="57"/>
      <c r="D73" s="614"/>
      <c r="E73" s="84"/>
      <c r="F73" s="603" t="s">
        <v>371</v>
      </c>
      <c r="G73" s="496"/>
      <c r="H73" s="14"/>
      <c r="I73" s="601">
        <v>0</v>
      </c>
      <c r="J73" s="20"/>
      <c r="K73" s="519">
        <v>40544</v>
      </c>
      <c r="L73" s="519">
        <v>41091</v>
      </c>
      <c r="M73" s="508" t="s">
        <v>355</v>
      </c>
      <c r="N73" s="8"/>
    </row>
    <row r="74" spans="2:14" s="66" customFormat="1" ht="16.5" customHeight="1" thickBot="1">
      <c r="B74" s="83"/>
      <c r="C74" s="57"/>
      <c r="D74" s="614"/>
      <c r="E74" s="84"/>
      <c r="F74" s="603" t="s">
        <v>372</v>
      </c>
      <c r="G74" s="496"/>
      <c r="H74" s="14"/>
      <c r="I74" s="601">
        <v>0</v>
      </c>
      <c r="J74" s="20"/>
      <c r="K74" s="519">
        <v>40544</v>
      </c>
      <c r="L74" s="519">
        <v>41091</v>
      </c>
      <c r="M74" s="508" t="s">
        <v>355</v>
      </c>
      <c r="N74" s="8"/>
    </row>
    <row r="75" spans="2:14" s="66" customFormat="1" ht="16.5" customHeight="1" thickBot="1">
      <c r="B75" s="83"/>
      <c r="C75" s="57"/>
      <c r="D75" s="614"/>
      <c r="E75" s="84"/>
      <c r="F75" s="603" t="s">
        <v>376</v>
      </c>
      <c r="G75" s="496"/>
      <c r="H75" s="14"/>
      <c r="I75" s="601">
        <v>0</v>
      </c>
      <c r="J75" s="20"/>
      <c r="K75" s="519">
        <v>40544</v>
      </c>
      <c r="L75" s="519">
        <v>41091</v>
      </c>
      <c r="M75" s="508" t="s">
        <v>355</v>
      </c>
      <c r="N75" s="8"/>
    </row>
    <row r="76" spans="2:14" s="66" customFormat="1" ht="16.5" customHeight="1" thickBot="1">
      <c r="B76" s="83"/>
      <c r="C76" s="57"/>
      <c r="D76" s="614"/>
      <c r="E76" s="84"/>
      <c r="F76" s="603" t="s">
        <v>373</v>
      </c>
      <c r="G76" s="496"/>
      <c r="H76" s="14"/>
      <c r="I76" s="601">
        <v>0</v>
      </c>
      <c r="J76" s="20"/>
      <c r="K76" s="519">
        <v>40544</v>
      </c>
      <c r="L76" s="519">
        <v>41091</v>
      </c>
      <c r="M76" s="508" t="s">
        <v>355</v>
      </c>
      <c r="N76" s="8"/>
    </row>
    <row r="77" spans="2:14" s="66" customFormat="1" ht="16.5" customHeight="1" thickBot="1">
      <c r="B77" s="83"/>
      <c r="C77" s="57"/>
      <c r="D77" s="614"/>
      <c r="E77" s="84"/>
      <c r="F77" s="603" t="s">
        <v>374</v>
      </c>
      <c r="G77" s="496"/>
      <c r="H77" s="14"/>
      <c r="I77" s="601">
        <v>0</v>
      </c>
      <c r="J77" s="20"/>
      <c r="K77" s="519">
        <v>40544</v>
      </c>
      <c r="L77" s="519">
        <v>41091</v>
      </c>
      <c r="M77" s="508" t="s">
        <v>355</v>
      </c>
      <c r="N77" s="8"/>
    </row>
    <row r="78" spans="2:14" s="66" customFormat="1" ht="16.5" customHeight="1" thickBot="1">
      <c r="B78" s="83"/>
      <c r="C78" s="57"/>
      <c r="D78" s="614"/>
      <c r="E78" s="84"/>
      <c r="F78" s="603" t="s">
        <v>375</v>
      </c>
      <c r="G78" s="496"/>
      <c r="H78" s="14"/>
      <c r="I78" s="601">
        <v>0</v>
      </c>
      <c r="J78" s="20"/>
      <c r="K78" s="519">
        <v>40544</v>
      </c>
      <c r="L78" s="519">
        <v>41091</v>
      </c>
      <c r="M78" s="508" t="s">
        <v>355</v>
      </c>
      <c r="N78" s="8"/>
    </row>
    <row r="79" spans="2:14" s="66" customFormat="1" ht="16.5" customHeight="1" thickBot="1">
      <c r="B79" s="83"/>
      <c r="C79" s="57"/>
      <c r="D79" s="615"/>
      <c r="E79" s="526"/>
      <c r="F79" s="609" t="s">
        <v>148</v>
      </c>
      <c r="G79" s="500"/>
      <c r="H79" s="14"/>
      <c r="I79" s="602">
        <v>0</v>
      </c>
      <c r="J79" s="20"/>
      <c r="K79" s="519">
        <v>40544</v>
      </c>
      <c r="L79" s="519">
        <v>41091</v>
      </c>
      <c r="M79" s="508" t="s">
        <v>355</v>
      </c>
      <c r="N79" s="8"/>
    </row>
    <row r="80" spans="2:14" s="36" customFormat="1" ht="27" customHeight="1" thickBot="1">
      <c r="B80" s="37"/>
      <c r="C80" s="38"/>
      <c r="D80" s="101"/>
      <c r="E80" s="101"/>
      <c r="F80" s="101"/>
      <c r="G80" s="101"/>
      <c r="I80" s="40"/>
      <c r="J80" s="41"/>
      <c r="K80" s="42"/>
      <c r="L80" s="42"/>
      <c r="N80" s="23"/>
    </row>
    <row r="81" spans="2:14" s="36" customFormat="1" ht="27" customHeight="1" thickBot="1">
      <c r="B81" s="37"/>
      <c r="C81" s="38"/>
      <c r="D81" s="417" t="s">
        <v>53</v>
      </c>
      <c r="E81" s="417"/>
      <c r="F81" s="417"/>
      <c r="G81" s="417"/>
      <c r="I81" s="406">
        <f>+I84</f>
        <v>0.08333333333333333</v>
      </c>
      <c r="J81" s="41"/>
      <c r="K81" s="42"/>
      <c r="L81" s="42"/>
      <c r="N81" s="23"/>
    </row>
    <row r="82" spans="2:14" s="36" customFormat="1" ht="27" customHeight="1" thickBot="1">
      <c r="B82" s="37"/>
      <c r="C82" s="38"/>
      <c r="D82" s="101"/>
      <c r="E82" s="101"/>
      <c r="F82" s="101"/>
      <c r="G82" s="101"/>
      <c r="I82" s="40"/>
      <c r="J82" s="41"/>
      <c r="K82" s="42"/>
      <c r="L82" s="42"/>
      <c r="N82" s="23"/>
    </row>
    <row r="83" spans="2:14" s="14" customFormat="1" ht="12.75" customHeight="1" thickBot="1">
      <c r="B83" s="90"/>
      <c r="C83" s="62"/>
      <c r="D83" s="63"/>
      <c r="F83" s="70"/>
      <c r="I83" s="5"/>
      <c r="J83" s="20"/>
      <c r="K83" s="414" t="s">
        <v>6</v>
      </c>
      <c r="L83" s="414"/>
      <c r="M83" s="415" t="s">
        <v>7</v>
      </c>
      <c r="N83" s="8"/>
    </row>
    <row r="84" spans="2:14" s="66" customFormat="1" ht="30.75" customHeight="1" thickBot="1">
      <c r="B84" s="83"/>
      <c r="C84" s="57"/>
      <c r="D84" s="490" t="s">
        <v>8</v>
      </c>
      <c r="E84" s="522" t="s">
        <v>54</v>
      </c>
      <c r="F84" s="522"/>
      <c r="G84" s="523"/>
      <c r="H84" s="14"/>
      <c r="I84" s="55">
        <f>AVERAGE(I85:I96)</f>
        <v>0.08333333333333333</v>
      </c>
      <c r="J84" s="20"/>
      <c r="K84" s="56" t="s">
        <v>9</v>
      </c>
      <c r="L84" s="56" t="s">
        <v>10</v>
      </c>
      <c r="M84" s="415"/>
      <c r="N84" s="8"/>
    </row>
    <row r="85" spans="2:14" s="66" customFormat="1" ht="16.5" customHeight="1" thickBot="1">
      <c r="B85" s="83"/>
      <c r="C85" s="57"/>
      <c r="D85" s="614">
        <v>8</v>
      </c>
      <c r="E85" s="84"/>
      <c r="F85" s="102" t="s">
        <v>378</v>
      </c>
      <c r="G85" s="496"/>
      <c r="H85" s="14"/>
      <c r="I85" s="91">
        <v>1</v>
      </c>
      <c r="J85" s="20"/>
      <c r="K85" s="519">
        <v>40422</v>
      </c>
      <c r="L85" s="519">
        <v>40513</v>
      </c>
      <c r="M85" s="508" t="s">
        <v>354</v>
      </c>
      <c r="N85" s="8"/>
    </row>
    <row r="86" spans="2:14" s="66" customFormat="1" ht="16.5" customHeight="1" thickBot="1">
      <c r="B86" s="83"/>
      <c r="C86" s="57"/>
      <c r="D86" s="614"/>
      <c r="E86" s="84"/>
      <c r="F86" s="102" t="s">
        <v>55</v>
      </c>
      <c r="G86" s="496"/>
      <c r="H86" s="14"/>
      <c r="I86" s="91">
        <v>0</v>
      </c>
      <c r="J86" s="20"/>
      <c r="K86" s="519">
        <v>40909</v>
      </c>
      <c r="L86" s="519">
        <v>41091</v>
      </c>
      <c r="M86" s="508" t="s">
        <v>355</v>
      </c>
      <c r="N86" s="8"/>
    </row>
    <row r="87" spans="2:14" s="66" customFormat="1" ht="16.5" customHeight="1" thickBot="1">
      <c r="B87" s="83"/>
      <c r="C87" s="57"/>
      <c r="D87" s="614"/>
      <c r="E87" s="84"/>
      <c r="F87" s="102" t="s">
        <v>56</v>
      </c>
      <c r="G87" s="496"/>
      <c r="H87" s="14"/>
      <c r="I87" s="91">
        <v>0</v>
      </c>
      <c r="J87" s="20"/>
      <c r="K87" s="519">
        <v>40909</v>
      </c>
      <c r="L87" s="519">
        <v>41091</v>
      </c>
      <c r="M87" s="508" t="s">
        <v>355</v>
      </c>
      <c r="N87" s="8"/>
    </row>
    <row r="88" spans="2:14" s="14" customFormat="1" ht="16.5" customHeight="1" thickBot="1">
      <c r="B88" s="90"/>
      <c r="C88" s="62"/>
      <c r="D88" s="614"/>
      <c r="E88" s="84"/>
      <c r="F88" s="102" t="s">
        <v>57</v>
      </c>
      <c r="G88" s="496"/>
      <c r="I88" s="617">
        <v>0</v>
      </c>
      <c r="J88" s="20"/>
      <c r="K88" s="519">
        <v>40909</v>
      </c>
      <c r="L88" s="519">
        <v>41091</v>
      </c>
      <c r="M88" s="508" t="s">
        <v>355</v>
      </c>
      <c r="N88" s="8"/>
    </row>
    <row r="89" spans="2:14" s="66" customFormat="1" ht="16.5" customHeight="1" thickBot="1">
      <c r="B89" s="83"/>
      <c r="C89" s="57"/>
      <c r="D89" s="614"/>
      <c r="E89" s="84"/>
      <c r="F89" s="102" t="s">
        <v>58</v>
      </c>
      <c r="G89" s="496"/>
      <c r="H89" s="14"/>
      <c r="I89" s="91">
        <v>0</v>
      </c>
      <c r="J89" s="20"/>
      <c r="K89" s="519">
        <v>40909</v>
      </c>
      <c r="L89" s="519">
        <v>41091</v>
      </c>
      <c r="M89" s="508" t="s">
        <v>355</v>
      </c>
      <c r="N89" s="8"/>
    </row>
    <row r="90" spans="2:14" s="66" customFormat="1" ht="16.5" customHeight="1" thickBot="1">
      <c r="B90" s="83"/>
      <c r="C90" s="57"/>
      <c r="D90" s="614"/>
      <c r="E90" s="84"/>
      <c r="F90" s="102" t="s">
        <v>59</v>
      </c>
      <c r="G90" s="496"/>
      <c r="H90" s="14"/>
      <c r="I90" s="91">
        <v>0</v>
      </c>
      <c r="J90" s="20"/>
      <c r="K90" s="519">
        <v>40909</v>
      </c>
      <c r="L90" s="519">
        <v>41091</v>
      </c>
      <c r="M90" s="508" t="s">
        <v>355</v>
      </c>
      <c r="N90" s="8"/>
    </row>
    <row r="91" spans="2:14" s="66" customFormat="1" ht="16.5" customHeight="1" thickBot="1">
      <c r="B91" s="83"/>
      <c r="C91" s="57"/>
      <c r="D91" s="614"/>
      <c r="E91" s="84"/>
      <c r="F91" s="102" t="s">
        <v>60</v>
      </c>
      <c r="G91" s="496"/>
      <c r="H91" s="14"/>
      <c r="I91" s="91">
        <v>0</v>
      </c>
      <c r="J91" s="20"/>
      <c r="K91" s="519">
        <v>40909</v>
      </c>
      <c r="L91" s="519">
        <v>41091</v>
      </c>
      <c r="M91" s="508" t="s">
        <v>355</v>
      </c>
      <c r="N91" s="8"/>
    </row>
    <row r="92" spans="2:14" s="66" customFormat="1" ht="16.5" customHeight="1" thickBot="1">
      <c r="B92" s="83"/>
      <c r="C92" s="57"/>
      <c r="D92" s="614"/>
      <c r="E92" s="84"/>
      <c r="F92" s="102" t="s">
        <v>61</v>
      </c>
      <c r="G92" s="496"/>
      <c r="H92" s="14"/>
      <c r="I92" s="91">
        <v>0</v>
      </c>
      <c r="J92" s="20"/>
      <c r="K92" s="519">
        <v>40909</v>
      </c>
      <c r="L92" s="519">
        <v>41091</v>
      </c>
      <c r="M92" s="508" t="s">
        <v>355</v>
      </c>
      <c r="N92" s="8"/>
    </row>
    <row r="93" spans="2:14" s="66" customFormat="1" ht="16.5" customHeight="1" thickBot="1">
      <c r="B93" s="83"/>
      <c r="C93" s="57"/>
      <c r="D93" s="614"/>
      <c r="E93" s="84"/>
      <c r="F93" s="102" t="s">
        <v>62</v>
      </c>
      <c r="G93" s="496"/>
      <c r="H93" s="14"/>
      <c r="I93" s="91">
        <v>0</v>
      </c>
      <c r="J93" s="20"/>
      <c r="K93" s="519">
        <v>40909</v>
      </c>
      <c r="L93" s="519">
        <v>41091</v>
      </c>
      <c r="M93" s="508" t="s">
        <v>355</v>
      </c>
      <c r="N93" s="8"/>
    </row>
    <row r="94" spans="2:14" s="66" customFormat="1" ht="16.5" customHeight="1" thickBot="1">
      <c r="B94" s="83"/>
      <c r="C94" s="57"/>
      <c r="D94" s="614"/>
      <c r="E94" s="84"/>
      <c r="F94" s="102" t="s">
        <v>63</v>
      </c>
      <c r="G94" s="496"/>
      <c r="H94" s="14"/>
      <c r="I94" s="91">
        <v>0</v>
      </c>
      <c r="J94" s="20"/>
      <c r="K94" s="519">
        <v>40909</v>
      </c>
      <c r="L94" s="519">
        <v>41091</v>
      </c>
      <c r="M94" s="508" t="s">
        <v>355</v>
      </c>
      <c r="N94" s="8"/>
    </row>
    <row r="95" spans="2:14" s="66" customFormat="1" ht="16.5" customHeight="1" thickBot="1">
      <c r="B95" s="83"/>
      <c r="C95" s="57"/>
      <c r="D95" s="614"/>
      <c r="E95" s="84"/>
      <c r="F95" s="102" t="s">
        <v>64</v>
      </c>
      <c r="G95" s="496"/>
      <c r="H95" s="14"/>
      <c r="I95" s="91">
        <v>0</v>
      </c>
      <c r="J95" s="20"/>
      <c r="K95" s="519">
        <v>40909</v>
      </c>
      <c r="L95" s="519">
        <v>41091</v>
      </c>
      <c r="M95" s="508" t="s">
        <v>355</v>
      </c>
      <c r="N95" s="8"/>
    </row>
    <row r="96" spans="2:14" s="66" customFormat="1" ht="16.5" customHeight="1" thickBot="1">
      <c r="B96" s="83"/>
      <c r="C96" s="57"/>
      <c r="D96" s="615"/>
      <c r="E96" s="526"/>
      <c r="F96" s="618" t="s">
        <v>65</v>
      </c>
      <c r="G96" s="500"/>
      <c r="H96" s="14"/>
      <c r="I96" s="91">
        <v>0</v>
      </c>
      <c r="J96" s="20"/>
      <c r="K96" s="519">
        <v>40422</v>
      </c>
      <c r="L96" s="519">
        <v>41091</v>
      </c>
      <c r="M96" s="508" t="s">
        <v>355</v>
      </c>
      <c r="N96" s="8"/>
    </row>
    <row r="97" spans="2:14" s="36" customFormat="1" ht="27" customHeight="1">
      <c r="B97" s="37"/>
      <c r="C97" s="38"/>
      <c r="D97" s="101"/>
      <c r="E97" s="101"/>
      <c r="F97" s="101"/>
      <c r="G97" s="101"/>
      <c r="I97" s="40"/>
      <c r="J97" s="41"/>
      <c r="K97" s="42"/>
      <c r="L97" s="42"/>
      <c r="N97" s="23"/>
    </row>
    <row r="98" spans="2:32" s="66" customFormat="1" ht="12.75" customHeight="1">
      <c r="B98" s="83"/>
      <c r="C98" s="57"/>
      <c r="D98" s="86"/>
      <c r="E98" s="12"/>
      <c r="F98" s="12"/>
      <c r="G98" s="12"/>
      <c r="H98" s="12"/>
      <c r="I98" s="5"/>
      <c r="J98" s="6"/>
      <c r="K98" s="7"/>
      <c r="L98" s="7"/>
      <c r="M98" s="1"/>
      <c r="N98" s="8"/>
      <c r="O98" s="1"/>
      <c r="P98" s="1"/>
      <c r="Q98" s="1"/>
      <c r="R98" s="1"/>
      <c r="S98" s="1"/>
      <c r="T98" s="1"/>
      <c r="U98" s="1"/>
      <c r="V98" s="1"/>
      <c r="W98" s="1"/>
      <c r="X98" s="1"/>
      <c r="Y98" s="1"/>
      <c r="Z98" s="1"/>
      <c r="AA98" s="1"/>
      <c r="AB98" s="1"/>
      <c r="AC98" s="1"/>
      <c r="AD98" s="1"/>
      <c r="AE98" s="1"/>
      <c r="AF98" s="1"/>
    </row>
    <row r="99" spans="2:32" s="66" customFormat="1" ht="12.75" customHeight="1">
      <c r="B99" s="83"/>
      <c r="C99" s="38" t="s">
        <v>66</v>
      </c>
      <c r="D99" s="39"/>
      <c r="E99" s="12"/>
      <c r="F99" s="12"/>
      <c r="G99" s="12"/>
      <c r="H99" s="12"/>
      <c r="I99" s="5"/>
      <c r="J99" s="6"/>
      <c r="K99" s="7"/>
      <c r="L99" s="7"/>
      <c r="M99" s="1"/>
      <c r="N99" s="8"/>
      <c r="O99" s="1"/>
      <c r="P99" s="1"/>
      <c r="Q99" s="1"/>
      <c r="R99" s="1"/>
      <c r="S99" s="1"/>
      <c r="T99" s="1"/>
      <c r="U99" s="1"/>
      <c r="V99" s="1"/>
      <c r="W99" s="1"/>
      <c r="X99" s="1"/>
      <c r="Y99" s="1"/>
      <c r="Z99" s="1"/>
      <c r="AA99" s="1"/>
      <c r="AB99" s="1"/>
      <c r="AC99" s="1"/>
      <c r="AD99" s="1"/>
      <c r="AE99" s="1"/>
      <c r="AF99" s="1"/>
    </row>
    <row r="100" spans="2:32" s="66" customFormat="1" ht="12.75" customHeight="1" thickBot="1">
      <c r="B100" s="83"/>
      <c r="D100" s="103"/>
      <c r="E100" s="12"/>
      <c r="F100" s="12"/>
      <c r="G100" s="14"/>
      <c r="H100" s="14"/>
      <c r="I100" s="26"/>
      <c r="J100" s="6"/>
      <c r="K100" s="7"/>
      <c r="L100" s="7"/>
      <c r="M100" s="1"/>
      <c r="N100" s="8"/>
      <c r="O100" s="1"/>
      <c r="P100" s="1"/>
      <c r="Q100" s="1"/>
      <c r="R100" s="1"/>
      <c r="S100" s="1"/>
      <c r="T100" s="1"/>
      <c r="U100" s="1"/>
      <c r="V100" s="1"/>
      <c r="W100" s="1"/>
      <c r="X100" s="1"/>
      <c r="Y100" s="1"/>
      <c r="Z100" s="1"/>
      <c r="AA100" s="1"/>
      <c r="AB100" s="1"/>
      <c r="AC100" s="1"/>
      <c r="AD100" s="1"/>
      <c r="AE100" s="1"/>
      <c r="AF100" s="1"/>
    </row>
    <row r="101" spans="2:19" s="36" customFormat="1" ht="14.25" customHeight="1" thickBot="1">
      <c r="B101" s="37"/>
      <c r="C101" s="43"/>
      <c r="D101" s="44"/>
      <c r="F101" s="37"/>
      <c r="G101" s="47" t="s">
        <v>67</v>
      </c>
      <c r="H101" s="45"/>
      <c r="I101" s="405">
        <f>+I104</f>
        <v>0</v>
      </c>
      <c r="J101" s="41"/>
      <c r="K101" s="48"/>
      <c r="L101" s="48"/>
      <c r="N101" s="8"/>
      <c r="O101" s="1"/>
      <c r="P101" s="1"/>
      <c r="Q101" s="1"/>
      <c r="R101" s="1"/>
      <c r="S101" s="1"/>
    </row>
    <row r="102" spans="2:14" s="66" customFormat="1" ht="12.75" customHeight="1" thickBot="1">
      <c r="B102" s="83"/>
      <c r="C102" s="57"/>
      <c r="D102" s="86"/>
      <c r="E102" s="14"/>
      <c r="F102" s="14"/>
      <c r="G102" s="47"/>
      <c r="H102" s="14"/>
      <c r="I102" s="27"/>
      <c r="J102" s="20"/>
      <c r="K102" s="104"/>
      <c r="L102" s="104"/>
      <c r="N102" s="8"/>
    </row>
    <row r="103" spans="2:14" s="66" customFormat="1" ht="12.75" customHeight="1" thickBot="1">
      <c r="B103" s="83"/>
      <c r="D103" s="103"/>
      <c r="E103" s="14"/>
      <c r="F103" s="14"/>
      <c r="J103" s="20"/>
      <c r="K103" s="619" t="s">
        <v>6</v>
      </c>
      <c r="L103" s="621"/>
      <c r="M103" s="623" t="s">
        <v>7</v>
      </c>
      <c r="N103" s="8"/>
    </row>
    <row r="104" spans="2:14" s="66" customFormat="1" ht="29.25" customHeight="1" thickBot="1">
      <c r="B104" s="83"/>
      <c r="C104" s="43"/>
      <c r="D104" s="54" t="s">
        <v>8</v>
      </c>
      <c r="E104" s="418" t="s">
        <v>68</v>
      </c>
      <c r="F104" s="418"/>
      <c r="G104" s="418"/>
      <c r="H104" s="105"/>
      <c r="I104" s="82">
        <f>AVERAGE(I105:I110)</f>
        <v>0</v>
      </c>
      <c r="J104" s="20"/>
      <c r="K104" s="620" t="s">
        <v>9</v>
      </c>
      <c r="L104" s="622" t="s">
        <v>10</v>
      </c>
      <c r="M104" s="624"/>
      <c r="N104" s="8"/>
    </row>
    <row r="105" spans="2:14" s="66" customFormat="1" ht="12.75" customHeight="1" thickBot="1">
      <c r="B105" s="83"/>
      <c r="C105" s="57"/>
      <c r="D105" s="421" t="s">
        <v>11</v>
      </c>
      <c r="E105" s="67" t="s">
        <v>69</v>
      </c>
      <c r="F105" s="106"/>
      <c r="G105" s="68"/>
      <c r="H105" s="14"/>
      <c r="I105" s="107">
        <v>0</v>
      </c>
      <c r="J105" s="20"/>
      <c r="K105" s="519">
        <v>41091</v>
      </c>
      <c r="L105" s="519">
        <v>41091</v>
      </c>
      <c r="M105" s="508" t="s">
        <v>355</v>
      </c>
      <c r="N105" s="8">
        <v>1</v>
      </c>
    </row>
    <row r="106" spans="2:14" s="66" customFormat="1" ht="12.75" customHeight="1" thickBot="1">
      <c r="B106" s="83"/>
      <c r="C106" s="57"/>
      <c r="D106" s="421"/>
      <c r="E106" s="69" t="s">
        <v>70</v>
      </c>
      <c r="F106" s="108"/>
      <c r="G106" s="71"/>
      <c r="H106" s="14"/>
      <c r="I106" s="109">
        <v>0</v>
      </c>
      <c r="J106" s="20"/>
      <c r="K106" s="519">
        <v>41091</v>
      </c>
      <c r="L106" s="519">
        <v>41091</v>
      </c>
      <c r="M106" s="508" t="s">
        <v>355</v>
      </c>
      <c r="N106" s="8">
        <v>1</v>
      </c>
    </row>
    <row r="107" spans="2:14" s="66" customFormat="1" ht="12.75" customHeight="1" thickBot="1">
      <c r="B107" s="83"/>
      <c r="C107" s="57"/>
      <c r="D107" s="421"/>
      <c r="E107" s="69" t="s">
        <v>71</v>
      </c>
      <c r="F107" s="108"/>
      <c r="G107" s="71"/>
      <c r="H107" s="14"/>
      <c r="I107" s="109">
        <v>0</v>
      </c>
      <c r="J107" s="20"/>
      <c r="K107" s="519">
        <v>41091</v>
      </c>
      <c r="L107" s="519">
        <v>41091</v>
      </c>
      <c r="M107" s="508" t="s">
        <v>355</v>
      </c>
      <c r="N107" s="8">
        <v>1</v>
      </c>
    </row>
    <row r="108" spans="2:14" s="66" customFormat="1" ht="12.75" customHeight="1" thickBot="1">
      <c r="B108" s="83"/>
      <c r="C108" s="57"/>
      <c r="D108" s="421"/>
      <c r="E108" s="69" t="s">
        <v>72</v>
      </c>
      <c r="F108" s="108"/>
      <c r="G108" s="71"/>
      <c r="H108" s="14"/>
      <c r="I108" s="109">
        <v>0</v>
      </c>
      <c r="J108" s="20"/>
      <c r="K108" s="519">
        <v>41091</v>
      </c>
      <c r="L108" s="519">
        <v>41091</v>
      </c>
      <c r="M108" s="508" t="s">
        <v>355</v>
      </c>
      <c r="N108" s="8">
        <v>1</v>
      </c>
    </row>
    <row r="109" spans="2:14" s="66" customFormat="1" ht="12.75" customHeight="1" thickBot="1">
      <c r="B109" s="83"/>
      <c r="C109" s="57"/>
      <c r="D109" s="421"/>
      <c r="E109" s="69" t="s">
        <v>73</v>
      </c>
      <c r="F109" s="108"/>
      <c r="G109" s="71"/>
      <c r="H109" s="14"/>
      <c r="I109" s="109">
        <v>0</v>
      </c>
      <c r="J109" s="20"/>
      <c r="K109" s="519">
        <v>41091</v>
      </c>
      <c r="L109" s="519">
        <v>41091</v>
      </c>
      <c r="M109" s="508" t="s">
        <v>355</v>
      </c>
      <c r="N109" s="8">
        <v>1</v>
      </c>
    </row>
    <row r="110" spans="2:14" s="66" customFormat="1" ht="12.75" customHeight="1" thickBot="1">
      <c r="B110" s="83"/>
      <c r="C110" s="57"/>
      <c r="D110" s="421"/>
      <c r="E110" s="77" t="s">
        <v>74</v>
      </c>
      <c r="F110" s="110"/>
      <c r="G110" s="79"/>
      <c r="H110" s="14"/>
      <c r="I110" s="89">
        <v>0</v>
      </c>
      <c r="J110" s="20"/>
      <c r="K110" s="519">
        <v>41091</v>
      </c>
      <c r="L110" s="519">
        <v>41091</v>
      </c>
      <c r="M110" s="508" t="s">
        <v>355</v>
      </c>
      <c r="N110" s="8">
        <v>1</v>
      </c>
    </row>
    <row r="111" spans="2:8" ht="12.75" customHeight="1">
      <c r="B111" s="83"/>
      <c r="C111" s="62"/>
      <c r="D111" s="63"/>
      <c r="E111" s="12"/>
      <c r="F111" s="12"/>
      <c r="G111" s="12"/>
      <c r="H111" s="12"/>
    </row>
    <row r="112" spans="2:4" ht="12.75" customHeight="1">
      <c r="B112" s="83"/>
      <c r="C112" s="57"/>
      <c r="D112" s="86"/>
    </row>
    <row r="113" spans="2:4" ht="12.75" customHeight="1">
      <c r="B113" s="83"/>
      <c r="C113" s="57"/>
      <c r="D113" s="86"/>
    </row>
    <row r="114" spans="2:4" ht="12.75" customHeight="1">
      <c r="B114" s="83"/>
      <c r="C114" s="57"/>
      <c r="D114" s="86"/>
    </row>
    <row r="115" spans="2:4" ht="12.75" customHeight="1">
      <c r="B115" s="83"/>
      <c r="C115" s="57"/>
      <c r="D115" s="86"/>
    </row>
    <row r="116" spans="2:4" ht="12.75" customHeight="1">
      <c r="B116" s="83"/>
      <c r="C116" s="57"/>
      <c r="D116" s="86"/>
    </row>
    <row r="117" spans="2:4" ht="12.75" customHeight="1">
      <c r="B117" s="83"/>
      <c r="C117" s="57"/>
      <c r="D117" s="86"/>
    </row>
    <row r="118" spans="2:4" ht="12.75" customHeight="1">
      <c r="B118" s="83"/>
      <c r="C118" s="57"/>
      <c r="D118" s="86"/>
    </row>
    <row r="119" spans="2:4" ht="12.75" customHeight="1">
      <c r="B119" s="83"/>
      <c r="C119" s="57"/>
      <c r="D119" s="86"/>
    </row>
    <row r="120" spans="2:4" ht="12.75" customHeight="1">
      <c r="B120" s="83"/>
      <c r="C120" s="57"/>
      <c r="D120" s="86"/>
    </row>
    <row r="121" spans="2:4" ht="12.75" customHeight="1">
      <c r="B121" s="83"/>
      <c r="C121" s="57"/>
      <c r="D121" s="86"/>
    </row>
    <row r="122" spans="2:4" ht="12.75" customHeight="1">
      <c r="B122" s="83"/>
      <c r="C122" s="57"/>
      <c r="D122" s="86"/>
    </row>
    <row r="123" spans="2:4" ht="12.75" customHeight="1">
      <c r="B123" s="83"/>
      <c r="C123" s="57"/>
      <c r="D123" s="86"/>
    </row>
    <row r="124" spans="2:4" ht="12.75" customHeight="1">
      <c r="B124" s="83"/>
      <c r="C124" s="57"/>
      <c r="D124" s="86"/>
    </row>
    <row r="125" spans="2:4" ht="12.75" customHeight="1">
      <c r="B125" s="83"/>
      <c r="C125" s="57"/>
      <c r="D125" s="86"/>
    </row>
    <row r="126" spans="2:4" ht="12.75" customHeight="1">
      <c r="B126" s="83"/>
      <c r="C126" s="57"/>
      <c r="D126" s="86"/>
    </row>
    <row r="127" spans="2:4" ht="12.75" customHeight="1">
      <c r="B127" s="83"/>
      <c r="C127" s="57"/>
      <c r="D127" s="86"/>
    </row>
    <row r="128" spans="2:4" ht="12.75" customHeight="1">
      <c r="B128" s="83"/>
      <c r="C128" s="57"/>
      <c r="D128" s="86"/>
    </row>
    <row r="129" spans="2:4" ht="12.75" customHeight="1">
      <c r="B129" s="83"/>
      <c r="C129" s="57"/>
      <c r="D129" s="86"/>
    </row>
    <row r="130" spans="2:4" ht="12.75" customHeight="1">
      <c r="B130" s="83"/>
      <c r="C130" s="57"/>
      <c r="D130" s="86"/>
    </row>
    <row r="131" spans="2:4" ht="12.75" customHeight="1">
      <c r="B131" s="83"/>
      <c r="C131" s="57"/>
      <c r="D131" s="86"/>
    </row>
    <row r="132" spans="2:4" ht="12.75" customHeight="1">
      <c r="B132" s="83"/>
      <c r="C132" s="57"/>
      <c r="D132" s="86"/>
    </row>
    <row r="133" spans="2:4" ht="12.75" customHeight="1">
      <c r="B133" s="83"/>
      <c r="C133" s="57"/>
      <c r="D133" s="86"/>
    </row>
    <row r="134" spans="2:4" ht="12.75" customHeight="1">
      <c r="B134" s="83"/>
      <c r="C134" s="57"/>
      <c r="D134" s="86"/>
    </row>
    <row r="135" spans="2:4" ht="12.75" customHeight="1">
      <c r="B135" s="83"/>
      <c r="C135" s="57"/>
      <c r="D135" s="86"/>
    </row>
    <row r="136" spans="2:4" ht="12.75" customHeight="1">
      <c r="B136" s="83"/>
      <c r="C136" s="57"/>
      <c r="D136" s="86"/>
    </row>
    <row r="137" spans="2:4" ht="12.75" customHeight="1">
      <c r="B137" s="83"/>
      <c r="C137" s="57"/>
      <c r="D137" s="86"/>
    </row>
    <row r="138" spans="2:4" ht="12.75" customHeight="1">
      <c r="B138" s="83"/>
      <c r="C138" s="57"/>
      <c r="D138" s="86"/>
    </row>
    <row r="139" spans="2:4" ht="12.75" customHeight="1">
      <c r="B139" s="83"/>
      <c r="C139" s="57"/>
      <c r="D139" s="86"/>
    </row>
    <row r="140" spans="2:4" ht="12.75" customHeight="1">
      <c r="B140" s="83"/>
      <c r="C140" s="57"/>
      <c r="D140" s="86"/>
    </row>
    <row r="141" spans="2:4" ht="12.75" customHeight="1">
      <c r="B141" s="83"/>
      <c r="C141" s="57"/>
      <c r="D141" s="86"/>
    </row>
    <row r="142" spans="2:4" ht="12.75" customHeight="1">
      <c r="B142" s="83"/>
      <c r="C142" s="57"/>
      <c r="D142" s="86"/>
    </row>
    <row r="143" spans="2:4" ht="12.75" customHeight="1">
      <c r="B143" s="83"/>
      <c r="C143" s="57"/>
      <c r="D143" s="86"/>
    </row>
    <row r="144" spans="2:4" ht="12.75" customHeight="1">
      <c r="B144" s="83"/>
      <c r="C144" s="57"/>
      <c r="D144" s="86"/>
    </row>
    <row r="145" spans="2:4" ht="12.75" customHeight="1">
      <c r="B145" s="83"/>
      <c r="C145" s="57"/>
      <c r="D145" s="86"/>
    </row>
    <row r="146" spans="2:4" ht="12.75" customHeight="1">
      <c r="B146" s="83"/>
      <c r="C146" s="57"/>
      <c r="D146" s="86"/>
    </row>
    <row r="147" spans="2:4" ht="12.75" customHeight="1">
      <c r="B147" s="83"/>
      <c r="C147" s="57"/>
      <c r="D147" s="86"/>
    </row>
    <row r="148" spans="2:4" ht="12.75" customHeight="1">
      <c r="B148" s="83"/>
      <c r="C148" s="57"/>
      <c r="D148" s="86"/>
    </row>
    <row r="149" spans="2:4" ht="12.75" customHeight="1">
      <c r="B149" s="83"/>
      <c r="C149" s="57"/>
      <c r="D149" s="86"/>
    </row>
    <row r="150" spans="2:4" ht="12.75" customHeight="1">
      <c r="B150" s="83"/>
      <c r="C150" s="57"/>
      <c r="D150" s="86"/>
    </row>
    <row r="151" spans="2:4" ht="12.75" customHeight="1">
      <c r="B151" s="83"/>
      <c r="C151" s="57"/>
      <c r="D151" s="86"/>
    </row>
    <row r="152" spans="2:4" ht="12.75" customHeight="1">
      <c r="B152" s="83"/>
      <c r="C152" s="57"/>
      <c r="D152" s="86"/>
    </row>
    <row r="153" spans="2:4" ht="12.75" customHeight="1">
      <c r="B153" s="83"/>
      <c r="C153" s="57"/>
      <c r="D153" s="86"/>
    </row>
    <row r="154" spans="2:4" ht="12.75" customHeight="1">
      <c r="B154" s="83"/>
      <c r="C154" s="57"/>
      <c r="D154" s="86"/>
    </row>
    <row r="155" spans="2:4" ht="12.75" customHeight="1">
      <c r="B155" s="83"/>
      <c r="C155" s="57"/>
      <c r="D155" s="86"/>
    </row>
    <row r="156" spans="2:4" ht="12.75" customHeight="1">
      <c r="B156" s="83"/>
      <c r="C156" s="57"/>
      <c r="D156" s="86"/>
    </row>
    <row r="157" spans="2:4" ht="12.75" customHeight="1">
      <c r="B157" s="83"/>
      <c r="C157" s="57"/>
      <c r="D157" s="86"/>
    </row>
    <row r="158" spans="2:4" ht="12.75" customHeight="1">
      <c r="B158" s="83"/>
      <c r="C158" s="57"/>
      <c r="D158" s="86"/>
    </row>
    <row r="159" spans="2:4" ht="12.75" customHeight="1">
      <c r="B159" s="83"/>
      <c r="C159" s="57"/>
      <c r="D159" s="86"/>
    </row>
    <row r="160" spans="2:4" ht="12.75" customHeight="1">
      <c r="B160" s="83"/>
      <c r="C160" s="57"/>
      <c r="D160" s="86"/>
    </row>
    <row r="161" spans="2:4" ht="12.75" customHeight="1">
      <c r="B161" s="83"/>
      <c r="C161" s="57"/>
      <c r="D161" s="86"/>
    </row>
    <row r="162" spans="2:4" ht="12.75" customHeight="1">
      <c r="B162" s="83"/>
      <c r="C162" s="57"/>
      <c r="D162" s="86"/>
    </row>
    <row r="163" spans="2:4" ht="12.75" customHeight="1">
      <c r="B163" s="83"/>
      <c r="C163" s="57"/>
      <c r="D163" s="86"/>
    </row>
    <row r="164" spans="2:4" ht="12.75" customHeight="1">
      <c r="B164" s="83"/>
      <c r="C164" s="57"/>
      <c r="D164" s="86"/>
    </row>
    <row r="165" spans="2:4" ht="12.75" customHeight="1">
      <c r="B165" s="83"/>
      <c r="C165" s="57"/>
      <c r="D165" s="86"/>
    </row>
    <row r="166" spans="2:4" ht="12.75" customHeight="1">
      <c r="B166" s="83"/>
      <c r="C166" s="57"/>
      <c r="D166" s="86"/>
    </row>
    <row r="167" spans="2:4" ht="12.75" customHeight="1">
      <c r="B167" s="83"/>
      <c r="C167" s="57"/>
      <c r="D167" s="86"/>
    </row>
    <row r="168" spans="2:4" ht="12.75" customHeight="1">
      <c r="B168" s="83"/>
      <c r="C168" s="57"/>
      <c r="D168" s="86"/>
    </row>
    <row r="169" spans="2:4" ht="12.75" customHeight="1">
      <c r="B169" s="83"/>
      <c r="C169" s="57"/>
      <c r="D169" s="86"/>
    </row>
    <row r="170" spans="2:4" ht="12.75" customHeight="1">
      <c r="B170" s="83"/>
      <c r="C170" s="57"/>
      <c r="D170" s="86"/>
    </row>
  </sheetData>
  <sheetProtection selectLockedCells="1" selectUnlockedCells="1"/>
  <mergeCells count="41">
    <mergeCell ref="E104:G104"/>
    <mergeCell ref="D105:D110"/>
    <mergeCell ref="K103:L103"/>
    <mergeCell ref="M103:M104"/>
    <mergeCell ref="K83:L83"/>
    <mergeCell ref="M83:M84"/>
    <mergeCell ref="E84:G84"/>
    <mergeCell ref="D85:D96"/>
    <mergeCell ref="E68:G68"/>
    <mergeCell ref="D69:D79"/>
    <mergeCell ref="D81:G81"/>
    <mergeCell ref="K67:L67"/>
    <mergeCell ref="M67:M68"/>
    <mergeCell ref="M57:M58"/>
    <mergeCell ref="E58:G58"/>
    <mergeCell ref="D59:D63"/>
    <mergeCell ref="D65:G65"/>
    <mergeCell ref="D55:G55"/>
    <mergeCell ref="K57:L57"/>
    <mergeCell ref="K42:L42"/>
    <mergeCell ref="M42:M43"/>
    <mergeCell ref="E43:G43"/>
    <mergeCell ref="D44:D52"/>
    <mergeCell ref="E34:G34"/>
    <mergeCell ref="D35:D38"/>
    <mergeCell ref="D40:G40"/>
    <mergeCell ref="K33:L33"/>
    <mergeCell ref="M33:M34"/>
    <mergeCell ref="K27:L27"/>
    <mergeCell ref="M27:M28"/>
    <mergeCell ref="E28:G28"/>
    <mergeCell ref="D26:G26"/>
    <mergeCell ref="D29:D31"/>
    <mergeCell ref="D16:D20"/>
    <mergeCell ref="M14:M15"/>
    <mergeCell ref="K14:L14"/>
    <mergeCell ref="B2:N2"/>
    <mergeCell ref="B3:M3"/>
    <mergeCell ref="C7:G7"/>
    <mergeCell ref="K11:L11"/>
    <mergeCell ref="M11:M12"/>
  </mergeCells>
  <conditionalFormatting sqref="M59:M63 M69:M79 M85:M96 M105:M110 M29:M31 M35:M38 M44:M52 M16:M20">
    <cfRule type="cellIs" priority="1" dxfId="2" operator="equal" stopIfTrue="1">
      <formula>"EN PROCESO"</formula>
    </cfRule>
    <cfRule type="cellIs" priority="2" dxfId="1" operator="equal" stopIfTrue="1">
      <formula>"REALIZADO"</formula>
    </cfRule>
    <cfRule type="cellIs" priority="3" dxfId="0" operator="equal" stopIfTrue="1">
      <formula>"PENDIENTE"</formula>
    </cfRule>
  </conditionalFormatting>
  <hyperlinks>
    <hyperlink ref="F38" location="Control Documental!A1" display="Elaboracion e Implantacion de la documentacion :Promedio Control de Avance Doc. "/>
  </hyperlinks>
  <printOptions horizontalCentered="1" verticalCentered="1"/>
  <pageMargins left="0" right="0" top="0" bottom="0" header="0" footer="0"/>
  <pageSetup horizontalDpi="300" verticalDpi="300" orientation="landscape" paperSize="9" scale="75" r:id="rId2"/>
  <rowBreaks count="2" manualBreakCount="2">
    <brk id="39" max="255" man="1"/>
    <brk id="79" max="255" man="1"/>
  </rowBreaks>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1"/>
  <sheetViews>
    <sheetView showGridLines="0" zoomScale="53" zoomScaleNormal="53" zoomScalePageLayoutView="0" workbookViewId="0" topLeftCell="A70">
      <selection activeCell="O74" sqref="O74"/>
    </sheetView>
  </sheetViews>
  <sheetFormatPr defaultColWidth="11.421875" defaultRowHeight="12.75"/>
  <sheetData/>
  <sheetProtection selectLockedCells="1" selectUnlockedCells="1"/>
  <printOptions/>
  <pageMargins left="0.7083333333333334" right="0.7083333333333334" top="0.7479166666666667" bottom="0.7479166666666667" header="0.5118055555555555" footer="0.5118055555555555"/>
  <pageSetup fitToHeight="1" fitToWidth="1" horizontalDpi="300" verticalDpi="300" orientation="landscape"/>
  <drawing r:id="rId1"/>
</worksheet>
</file>

<file path=xl/worksheets/sheet3.xml><?xml version="1.0" encoding="utf-8"?>
<worksheet xmlns="http://schemas.openxmlformats.org/spreadsheetml/2006/main" xmlns:r="http://schemas.openxmlformats.org/officeDocument/2006/relationships">
  <dimension ref="B2:AL15"/>
  <sheetViews>
    <sheetView showGridLines="0" tabSelected="1" zoomScale="70" zoomScaleNormal="70" zoomScalePageLayoutView="0" workbookViewId="0" topLeftCell="A7">
      <selection activeCell="G15" sqref="G15"/>
    </sheetView>
  </sheetViews>
  <sheetFormatPr defaultColWidth="11.421875" defaultRowHeight="12.75"/>
  <cols>
    <col min="1" max="1" width="8.7109375" style="111" customWidth="1"/>
    <col min="2" max="2" width="11.8515625" style="111" customWidth="1"/>
    <col min="3" max="3" width="27.140625" style="112" customWidth="1"/>
    <col min="4" max="4" width="8.421875" style="528" customWidth="1"/>
    <col min="5" max="5" width="8.421875" style="529" customWidth="1"/>
    <col min="6" max="8" width="8.421875" style="528" customWidth="1"/>
    <col min="9" max="10" width="9.28125" style="111" bestFit="1" customWidth="1"/>
    <col min="11" max="12" width="8.421875" style="111" bestFit="1" customWidth="1"/>
    <col min="13" max="13" width="8.00390625" style="111" customWidth="1"/>
    <col min="14" max="16" width="8.421875" style="111" bestFit="1" customWidth="1"/>
    <col min="17" max="17" width="5.8515625" style="111" bestFit="1" customWidth="1"/>
    <col min="18" max="21" width="7.7109375" style="111" customWidth="1"/>
    <col min="22" max="22" width="15.00390625" style="111" customWidth="1"/>
    <col min="23" max="23" width="15.00390625" style="114" customWidth="1"/>
    <col min="24" max="24" width="10.7109375" style="115" customWidth="1"/>
    <col min="25" max="25" width="25.421875" style="111" customWidth="1"/>
    <col min="26" max="16384" width="11.421875" style="111" customWidth="1"/>
  </cols>
  <sheetData>
    <row r="1" ht="13.5" customHeight="1"/>
    <row r="2" spans="2:25" s="116" customFormat="1" ht="33.75" customHeight="1">
      <c r="B2" s="423" t="s">
        <v>79</v>
      </c>
      <c r="C2" s="423"/>
      <c r="D2" s="423"/>
      <c r="E2" s="423"/>
      <c r="F2" s="423"/>
      <c r="G2" s="423"/>
      <c r="H2" s="423"/>
      <c r="I2" s="423"/>
      <c r="J2" s="423"/>
      <c r="K2" s="423"/>
      <c r="L2" s="423"/>
      <c r="M2" s="423"/>
      <c r="N2" s="423"/>
      <c r="O2" s="423"/>
      <c r="P2" s="423"/>
      <c r="Q2" s="423"/>
      <c r="R2" s="423"/>
      <c r="S2" s="423"/>
      <c r="T2" s="423"/>
      <c r="U2" s="423"/>
      <c r="V2" s="423"/>
      <c r="W2" s="423"/>
      <c r="X2" s="423"/>
      <c r="Y2" s="423"/>
    </row>
    <row r="3" spans="2:25" s="117" customFormat="1" ht="28.5" customHeight="1">
      <c r="B3" s="424"/>
      <c r="C3" s="424"/>
      <c r="D3" s="424"/>
      <c r="E3" s="424"/>
      <c r="F3" s="424"/>
      <c r="G3" s="424"/>
      <c r="H3" s="424"/>
      <c r="I3" s="424"/>
      <c r="J3" s="424"/>
      <c r="K3" s="424"/>
      <c r="L3" s="424"/>
      <c r="M3" s="424"/>
      <c r="N3" s="424"/>
      <c r="O3" s="424"/>
      <c r="P3" s="424"/>
      <c r="Q3" s="424"/>
      <c r="R3" s="424"/>
      <c r="S3" s="424"/>
      <c r="T3" s="424"/>
      <c r="U3" s="424"/>
      <c r="V3" s="424"/>
      <c r="W3" s="424"/>
      <c r="X3" s="424"/>
      <c r="Y3" s="424"/>
    </row>
    <row r="4" spans="2:25" s="117" customFormat="1" ht="13.5" customHeight="1">
      <c r="B4" s="118"/>
      <c r="C4" s="119"/>
      <c r="D4" s="118"/>
      <c r="E4" s="118"/>
      <c r="F4" s="118"/>
      <c r="G4" s="118"/>
      <c r="H4" s="118"/>
      <c r="I4" s="118"/>
      <c r="J4" s="118"/>
      <c r="K4" s="118"/>
      <c r="L4" s="118"/>
      <c r="M4" s="118"/>
      <c r="N4" s="118"/>
      <c r="O4" s="118"/>
      <c r="P4" s="118"/>
      <c r="Q4" s="118"/>
      <c r="R4" s="118"/>
      <c r="S4" s="118"/>
      <c r="T4" s="118"/>
      <c r="U4" s="118"/>
      <c r="V4" s="118"/>
      <c r="W4" s="118"/>
      <c r="X4" s="118"/>
      <c r="Y4" s="118"/>
    </row>
    <row r="5" spans="2:38" s="120" customFormat="1" ht="45.75" customHeight="1">
      <c r="B5" s="122" t="s">
        <v>82</v>
      </c>
      <c r="C5" s="122"/>
      <c r="E5" s="599"/>
      <c r="F5" s="408"/>
      <c r="G5" s="408"/>
      <c r="H5" s="408"/>
      <c r="I5" s="408"/>
      <c r="J5" s="408"/>
      <c r="K5" s="408"/>
      <c r="L5" s="408"/>
      <c r="M5" s="408"/>
      <c r="N5" s="408"/>
      <c r="O5" s="408"/>
      <c r="P5" s="408"/>
      <c r="Q5" s="121"/>
      <c r="R5" s="122"/>
      <c r="W5" s="425"/>
      <c r="X5" s="425"/>
      <c r="Y5" s="123"/>
      <c r="Z5" s="121"/>
      <c r="AA5" s="121"/>
      <c r="AB5" s="121"/>
      <c r="AC5" s="121"/>
      <c r="AD5" s="422"/>
      <c r="AE5" s="422"/>
      <c r="AF5" s="422"/>
      <c r="AG5" s="422"/>
      <c r="AH5" s="422"/>
      <c r="AI5" s="422"/>
      <c r="AJ5" s="422"/>
      <c r="AK5" s="121"/>
      <c r="AL5" s="121"/>
    </row>
    <row r="6" spans="3:24" s="124" customFormat="1" ht="13.5" customHeight="1">
      <c r="C6" s="125"/>
      <c r="D6" s="530"/>
      <c r="E6" s="126"/>
      <c r="F6" s="127"/>
      <c r="G6" s="127"/>
      <c r="H6" s="127"/>
      <c r="I6" s="127"/>
      <c r="J6" s="127"/>
      <c r="K6" s="127"/>
      <c r="L6" s="127"/>
      <c r="M6" s="127"/>
      <c r="N6" s="127"/>
      <c r="O6" s="127"/>
      <c r="P6" s="127"/>
      <c r="Q6" s="127"/>
      <c r="R6" s="127"/>
      <c r="S6" s="127"/>
      <c r="T6" s="127"/>
      <c r="U6" s="127"/>
      <c r="V6" s="127"/>
      <c r="W6" s="127"/>
      <c r="X6" s="128"/>
    </row>
    <row r="7" spans="3:24" s="129" customFormat="1" ht="13.5" customHeight="1" thickBot="1">
      <c r="C7" s="130"/>
      <c r="D7" s="135"/>
      <c r="E7" s="531"/>
      <c r="F7" s="135"/>
      <c r="G7" s="135"/>
      <c r="H7" s="135"/>
      <c r="L7" s="131"/>
      <c r="M7" s="132"/>
      <c r="R7" s="131"/>
      <c r="T7" s="133"/>
      <c r="U7" s="133"/>
      <c r="V7" s="134"/>
      <c r="W7" s="135"/>
      <c r="X7" s="136"/>
    </row>
    <row r="8" spans="2:25" s="137" customFormat="1" ht="310.5" customHeight="1" thickBot="1">
      <c r="B8" s="554"/>
      <c r="C8" s="548" t="s">
        <v>83</v>
      </c>
      <c r="D8" s="625" t="s">
        <v>84</v>
      </c>
      <c r="E8" s="626" t="s">
        <v>357</v>
      </c>
      <c r="F8" s="627" t="s">
        <v>358</v>
      </c>
      <c r="G8" s="628" t="s">
        <v>85</v>
      </c>
      <c r="H8" s="629" t="s">
        <v>86</v>
      </c>
      <c r="I8" s="630" t="s">
        <v>87</v>
      </c>
      <c r="J8" s="630" t="s">
        <v>88</v>
      </c>
      <c r="K8" s="630" t="s">
        <v>89</v>
      </c>
      <c r="L8" s="630" t="s">
        <v>90</v>
      </c>
      <c r="M8" s="631" t="s">
        <v>91</v>
      </c>
      <c r="N8" s="630" t="s">
        <v>92</v>
      </c>
      <c r="O8" s="630" t="s">
        <v>93</v>
      </c>
      <c r="P8" s="630" t="s">
        <v>94</v>
      </c>
      <c r="Q8" s="630" t="s">
        <v>95</v>
      </c>
      <c r="R8" s="630" t="s">
        <v>96</v>
      </c>
      <c r="S8" s="630" t="s">
        <v>97</v>
      </c>
      <c r="T8" s="630" t="s">
        <v>98</v>
      </c>
      <c r="U8" s="630" t="s">
        <v>99</v>
      </c>
      <c r="V8" s="632" t="s">
        <v>100</v>
      </c>
      <c r="W8" s="555"/>
      <c r="X8" s="556"/>
      <c r="Y8" s="593"/>
    </row>
    <row r="9" spans="2:26" s="138" customFormat="1" ht="38.25" customHeight="1" thickBot="1">
      <c r="B9" s="557" t="s">
        <v>101</v>
      </c>
      <c r="C9" s="549" t="s">
        <v>102</v>
      </c>
      <c r="D9" s="558" t="s">
        <v>103</v>
      </c>
      <c r="E9" s="559"/>
      <c r="F9" s="559"/>
      <c r="G9" s="559"/>
      <c r="H9" s="559"/>
      <c r="I9" s="572" t="s">
        <v>104</v>
      </c>
      <c r="J9" s="560"/>
      <c r="K9" s="560"/>
      <c r="L9" s="560"/>
      <c r="M9" s="573"/>
      <c r="N9" s="570" t="s">
        <v>105</v>
      </c>
      <c r="O9" s="561"/>
      <c r="P9" s="561"/>
      <c r="Q9" s="582"/>
      <c r="R9" s="588" t="s">
        <v>106</v>
      </c>
      <c r="S9" s="562"/>
      <c r="T9" s="562"/>
      <c r="U9" s="589"/>
      <c r="V9" s="584" t="s">
        <v>107</v>
      </c>
      <c r="W9" s="563" t="s">
        <v>108</v>
      </c>
      <c r="X9" s="564" t="s">
        <v>109</v>
      </c>
      <c r="Y9" s="594" t="s">
        <v>110</v>
      </c>
      <c r="Z9" s="592" t="s">
        <v>111</v>
      </c>
    </row>
    <row r="10" spans="2:26" s="140" customFormat="1" ht="23.25" customHeight="1" thickBot="1">
      <c r="B10" s="565"/>
      <c r="C10" s="550"/>
      <c r="D10" s="544">
        <f>AVERAGE(D11:H15)</f>
        <v>0.2</v>
      </c>
      <c r="E10" s="532"/>
      <c r="F10" s="532"/>
      <c r="G10" s="532"/>
      <c r="H10" s="532"/>
      <c r="I10" s="574">
        <f>AVERAGE(I11:M15)</f>
        <v>0</v>
      </c>
      <c r="J10" s="427"/>
      <c r="K10" s="427"/>
      <c r="L10" s="427"/>
      <c r="M10" s="575"/>
      <c r="N10" s="571">
        <f>AVERAGE(N11:Q15)</f>
        <v>0</v>
      </c>
      <c r="O10" s="428"/>
      <c r="P10" s="428"/>
      <c r="Q10" s="583"/>
      <c r="R10" s="590">
        <f>AVERAGE(R11:U15)</f>
        <v>0</v>
      </c>
      <c r="S10" s="429"/>
      <c r="T10" s="429"/>
      <c r="U10" s="591"/>
      <c r="V10" s="585">
        <f>AVERAGE(V11:V15)</f>
        <v>0</v>
      </c>
      <c r="W10" s="139">
        <f>AVERAGE(W11:W15)</f>
        <v>0.05263157894736842</v>
      </c>
      <c r="X10" s="566"/>
      <c r="Y10" s="598"/>
      <c r="Z10" s="592"/>
    </row>
    <row r="11" spans="2:26" s="534" customFormat="1" ht="29.25" customHeight="1">
      <c r="B11" s="541" t="s">
        <v>359</v>
      </c>
      <c r="C11" s="551" t="s">
        <v>360</v>
      </c>
      <c r="D11" s="545">
        <v>1</v>
      </c>
      <c r="E11" s="537">
        <v>0</v>
      </c>
      <c r="F11" s="537">
        <v>0</v>
      </c>
      <c r="G11" s="537">
        <v>0</v>
      </c>
      <c r="H11" s="567">
        <v>0</v>
      </c>
      <c r="I11" s="576">
        <v>0</v>
      </c>
      <c r="J11" s="537">
        <v>0</v>
      </c>
      <c r="K11" s="537">
        <v>0</v>
      </c>
      <c r="L11" s="537">
        <v>0</v>
      </c>
      <c r="M11" s="577">
        <v>0</v>
      </c>
      <c r="N11" s="545">
        <v>0</v>
      </c>
      <c r="O11" s="537">
        <v>0</v>
      </c>
      <c r="P11" s="537">
        <v>0</v>
      </c>
      <c r="Q11" s="567">
        <v>0</v>
      </c>
      <c r="R11" s="576">
        <v>0</v>
      </c>
      <c r="S11" s="537">
        <v>0</v>
      </c>
      <c r="T11" s="537">
        <v>0</v>
      </c>
      <c r="U11" s="577">
        <v>0</v>
      </c>
      <c r="V11" s="545">
        <v>0</v>
      </c>
      <c r="W11" s="538">
        <f>AVERAGE(D11:V11)</f>
        <v>0.05263157894736842</v>
      </c>
      <c r="X11" s="595">
        <f>X10+1</f>
        <v>1</v>
      </c>
      <c r="Y11" s="508" t="s">
        <v>352</v>
      </c>
      <c r="Z11" s="533"/>
    </row>
    <row r="12" spans="2:26" s="142" customFormat="1" ht="29.25" customHeight="1">
      <c r="B12" s="542" t="s">
        <v>361</v>
      </c>
      <c r="C12" s="552" t="s">
        <v>78</v>
      </c>
      <c r="D12" s="546">
        <v>1</v>
      </c>
      <c r="E12" s="536">
        <v>0</v>
      </c>
      <c r="F12" s="536">
        <v>0</v>
      </c>
      <c r="G12" s="536">
        <v>0</v>
      </c>
      <c r="H12" s="568">
        <v>0</v>
      </c>
      <c r="I12" s="578">
        <v>0</v>
      </c>
      <c r="J12" s="536">
        <v>0</v>
      </c>
      <c r="K12" s="536">
        <v>0</v>
      </c>
      <c r="L12" s="536">
        <v>0</v>
      </c>
      <c r="M12" s="579">
        <v>0</v>
      </c>
      <c r="N12" s="546">
        <v>0</v>
      </c>
      <c r="O12" s="536">
        <v>0</v>
      </c>
      <c r="P12" s="536">
        <v>0</v>
      </c>
      <c r="Q12" s="568">
        <v>0</v>
      </c>
      <c r="R12" s="578">
        <v>0</v>
      </c>
      <c r="S12" s="536">
        <v>0</v>
      </c>
      <c r="T12" s="536">
        <v>0</v>
      </c>
      <c r="U12" s="579">
        <v>0</v>
      </c>
      <c r="V12" s="586">
        <v>0</v>
      </c>
      <c r="W12" s="535">
        <f>AVERAGE(D12:V12)</f>
        <v>0.05263157894736842</v>
      </c>
      <c r="X12" s="596">
        <f>X11+1</f>
        <v>2</v>
      </c>
      <c r="Y12" s="508" t="s">
        <v>352</v>
      </c>
      <c r="Z12" s="141"/>
    </row>
    <row r="13" spans="2:26" s="142" customFormat="1" ht="29.25" customHeight="1">
      <c r="B13" s="542" t="s">
        <v>76</v>
      </c>
      <c r="C13" s="552" t="s">
        <v>77</v>
      </c>
      <c r="D13" s="546">
        <v>1</v>
      </c>
      <c r="E13" s="536">
        <v>0</v>
      </c>
      <c r="F13" s="536">
        <v>0</v>
      </c>
      <c r="G13" s="536">
        <v>0</v>
      </c>
      <c r="H13" s="568">
        <v>0</v>
      </c>
      <c r="I13" s="578">
        <v>0</v>
      </c>
      <c r="J13" s="536">
        <v>0</v>
      </c>
      <c r="K13" s="536">
        <v>0</v>
      </c>
      <c r="L13" s="536">
        <v>0</v>
      </c>
      <c r="M13" s="579">
        <v>0</v>
      </c>
      <c r="N13" s="546">
        <v>0</v>
      </c>
      <c r="O13" s="536">
        <v>0</v>
      </c>
      <c r="P13" s="536">
        <v>0</v>
      </c>
      <c r="Q13" s="568">
        <v>0</v>
      </c>
      <c r="R13" s="578">
        <v>0</v>
      </c>
      <c r="S13" s="536">
        <v>0</v>
      </c>
      <c r="T13" s="536">
        <v>0</v>
      </c>
      <c r="U13" s="579">
        <v>0</v>
      </c>
      <c r="V13" s="586">
        <v>0</v>
      </c>
      <c r="W13" s="535">
        <f>AVERAGE(D13:V13)</f>
        <v>0.05263157894736842</v>
      </c>
      <c r="X13" s="596">
        <f>X12+1</f>
        <v>3</v>
      </c>
      <c r="Y13" s="508" t="s">
        <v>352</v>
      </c>
      <c r="Z13" s="141"/>
    </row>
    <row r="14" spans="2:26" s="142" customFormat="1" ht="29.25" customHeight="1">
      <c r="B14" s="542" t="s">
        <v>10</v>
      </c>
      <c r="C14" s="552" t="s">
        <v>362</v>
      </c>
      <c r="D14" s="546">
        <v>1</v>
      </c>
      <c r="E14" s="536">
        <v>0</v>
      </c>
      <c r="F14" s="536">
        <v>0</v>
      </c>
      <c r="G14" s="536">
        <v>0</v>
      </c>
      <c r="H14" s="568">
        <v>0</v>
      </c>
      <c r="I14" s="578">
        <v>0</v>
      </c>
      <c r="J14" s="536">
        <v>0</v>
      </c>
      <c r="K14" s="536">
        <v>0</v>
      </c>
      <c r="L14" s="536">
        <v>0</v>
      </c>
      <c r="M14" s="579">
        <v>0</v>
      </c>
      <c r="N14" s="546">
        <v>0</v>
      </c>
      <c r="O14" s="536">
        <v>0</v>
      </c>
      <c r="P14" s="536">
        <v>0</v>
      </c>
      <c r="Q14" s="568">
        <v>0</v>
      </c>
      <c r="R14" s="578">
        <v>0</v>
      </c>
      <c r="S14" s="536">
        <v>0</v>
      </c>
      <c r="T14" s="536">
        <v>0</v>
      </c>
      <c r="U14" s="579">
        <v>0</v>
      </c>
      <c r="V14" s="586">
        <v>0</v>
      </c>
      <c r="W14" s="535">
        <f>AVERAGE(D14:V14)</f>
        <v>0.05263157894736842</v>
      </c>
      <c r="X14" s="596">
        <f>X13+1</f>
        <v>4</v>
      </c>
      <c r="Y14" s="508" t="s">
        <v>352</v>
      </c>
      <c r="Z14" s="141"/>
    </row>
    <row r="15" spans="2:26" s="142" customFormat="1" ht="29.25" customHeight="1" thickBot="1">
      <c r="B15" s="543" t="s">
        <v>364</v>
      </c>
      <c r="C15" s="553" t="s">
        <v>363</v>
      </c>
      <c r="D15" s="547">
        <v>1</v>
      </c>
      <c r="E15" s="539">
        <v>0</v>
      </c>
      <c r="F15" s="539">
        <v>0</v>
      </c>
      <c r="G15" s="539">
        <v>0</v>
      </c>
      <c r="H15" s="569">
        <v>0</v>
      </c>
      <c r="I15" s="580">
        <v>0</v>
      </c>
      <c r="J15" s="539">
        <v>0</v>
      </c>
      <c r="K15" s="539">
        <v>0</v>
      </c>
      <c r="L15" s="539">
        <v>0</v>
      </c>
      <c r="M15" s="581">
        <v>0</v>
      </c>
      <c r="N15" s="547">
        <v>0</v>
      </c>
      <c r="O15" s="539">
        <v>0</v>
      </c>
      <c r="P15" s="539">
        <v>0</v>
      </c>
      <c r="Q15" s="569">
        <v>0</v>
      </c>
      <c r="R15" s="580">
        <v>0</v>
      </c>
      <c r="S15" s="539">
        <v>0</v>
      </c>
      <c r="T15" s="539">
        <v>0</v>
      </c>
      <c r="U15" s="581">
        <v>0</v>
      </c>
      <c r="V15" s="587">
        <v>0</v>
      </c>
      <c r="W15" s="540">
        <f>AVERAGE(D15:V15)</f>
        <v>0.05263157894736842</v>
      </c>
      <c r="X15" s="597">
        <f>X14+1</f>
        <v>5</v>
      </c>
      <c r="Y15" s="508" t="s">
        <v>352</v>
      </c>
      <c r="Z15" s="141"/>
    </row>
    <row r="16" ht="31.5" customHeight="1"/>
  </sheetData>
  <sheetProtection selectLockedCells="1" selectUnlockedCells="1"/>
  <mergeCells count="16">
    <mergeCell ref="B2:Y2"/>
    <mergeCell ref="B3:Y3"/>
    <mergeCell ref="W5:X5"/>
    <mergeCell ref="R9:U9"/>
    <mergeCell ref="Y9:Y10"/>
    <mergeCell ref="D10:H10"/>
    <mergeCell ref="I10:M10"/>
    <mergeCell ref="N10:Q10"/>
    <mergeCell ref="AD5:AJ5"/>
    <mergeCell ref="B9:B10"/>
    <mergeCell ref="C9:C10"/>
    <mergeCell ref="D9:H9"/>
    <mergeCell ref="I9:M9"/>
    <mergeCell ref="N9:Q9"/>
    <mergeCell ref="Z9:Z10"/>
    <mergeCell ref="R10:U10"/>
  </mergeCells>
  <conditionalFormatting sqref="Y11:Y15">
    <cfRule type="cellIs" priority="4" dxfId="4" operator="equal" stopIfTrue="1">
      <formula>"SOBRE PROMEDIO"</formula>
    </cfRule>
    <cfRule type="cellIs" priority="5" dxfId="0" operator="equal" stopIfTrue="1">
      <formula>"BAJO PROMEDIO"</formula>
    </cfRule>
  </conditionalFormatting>
  <conditionalFormatting sqref="Y11:Y15">
    <cfRule type="cellIs" priority="1" dxfId="2" operator="equal" stopIfTrue="1">
      <formula>"EN PROCESO"</formula>
    </cfRule>
    <cfRule type="cellIs" priority="2" dxfId="1" operator="equal" stopIfTrue="1">
      <formula>"REALIZADO"</formula>
    </cfRule>
    <cfRule type="cellIs" priority="3" dxfId="0" operator="equal" stopIfTrue="1">
      <formula>"PENDIENTE"</formula>
    </cfRule>
  </conditionalFormatting>
  <printOptions horizontalCentered="1" verticalCentered="1"/>
  <pageMargins left="0" right="0" top="0" bottom="0" header="0" footer="0"/>
  <pageSetup horizontalDpi="300" verticalDpi="300" orientation="landscape" paperSize="9" scale="55" r:id="rId1"/>
</worksheet>
</file>

<file path=xl/worksheets/sheet4.xml><?xml version="1.0" encoding="utf-8"?>
<worksheet xmlns="http://schemas.openxmlformats.org/spreadsheetml/2006/main" xmlns:r="http://schemas.openxmlformats.org/officeDocument/2006/relationships">
  <dimension ref="B2:G63"/>
  <sheetViews>
    <sheetView showGridLines="0" zoomScale="53" zoomScaleNormal="53" zoomScalePageLayoutView="0" workbookViewId="0" topLeftCell="B1">
      <selection activeCell="D12" sqref="D12"/>
    </sheetView>
  </sheetViews>
  <sheetFormatPr defaultColWidth="11.421875" defaultRowHeight="12.75"/>
  <cols>
    <col min="3" max="3" width="19.57421875" style="0" customWidth="1"/>
    <col min="4" max="4" width="73.140625" style="0" customWidth="1"/>
    <col min="5" max="5" width="18.00390625" style="143" customWidth="1"/>
    <col min="6" max="6" width="19.421875" style="143" customWidth="1"/>
    <col min="7" max="7" width="24.7109375" style="0" customWidth="1"/>
  </cols>
  <sheetData>
    <row r="2" spans="2:7" ht="19.5" customHeight="1">
      <c r="B2" s="430" t="s">
        <v>125</v>
      </c>
      <c r="C2" s="430"/>
      <c r="D2" s="430"/>
      <c r="E2" s="430"/>
      <c r="F2" s="430"/>
      <c r="G2" s="430"/>
    </row>
    <row r="3" spans="2:7" ht="12.75">
      <c r="B3" s="431" t="s">
        <v>1</v>
      </c>
      <c r="C3" s="431"/>
      <c r="D3" s="431"/>
      <c r="E3" s="431"/>
      <c r="F3" s="431"/>
      <c r="G3" s="431"/>
    </row>
    <row r="4" spans="2:7" s="144" customFormat="1" ht="12.75">
      <c r="B4" s="145"/>
      <c r="C4" s="145"/>
      <c r="D4" s="145"/>
      <c r="E4" s="145"/>
      <c r="F4" s="145"/>
      <c r="G4" s="145"/>
    </row>
    <row r="5" spans="2:7" s="144" customFormat="1" ht="12.75">
      <c r="B5" s="145"/>
      <c r="C5" s="145"/>
      <c r="D5" s="145"/>
      <c r="E5" s="145"/>
      <c r="F5" s="145"/>
      <c r="G5" s="145"/>
    </row>
    <row r="6" spans="2:7" s="144" customFormat="1" ht="37.5" customHeight="1">
      <c r="B6"/>
      <c r="C6" s="145"/>
      <c r="D6" s="145"/>
      <c r="E6" s="146" t="s">
        <v>126</v>
      </c>
      <c r="F6" s="426"/>
      <c r="G6" s="426"/>
    </row>
    <row r="7" spans="2:7" s="144" customFormat="1" ht="12.75">
      <c r="B7" s="145"/>
      <c r="C7" s="145"/>
      <c r="D7" s="145"/>
      <c r="E7" s="145"/>
      <c r="F7" s="145"/>
      <c r="G7" s="145"/>
    </row>
    <row r="8" spans="2:7" s="147" customFormat="1" ht="45" customHeight="1">
      <c r="B8" s="148" t="s">
        <v>127</v>
      </c>
      <c r="C8" s="148" t="s">
        <v>128</v>
      </c>
      <c r="D8" s="149" t="s">
        <v>129</v>
      </c>
      <c r="E8" s="150" t="s">
        <v>130</v>
      </c>
      <c r="F8" s="151" t="s">
        <v>131</v>
      </c>
      <c r="G8" s="152" t="s">
        <v>7</v>
      </c>
    </row>
    <row r="9" spans="2:7" ht="15" customHeight="1">
      <c r="B9" s="432">
        <v>6</v>
      </c>
      <c r="C9" s="433" t="s">
        <v>112</v>
      </c>
      <c r="D9" s="153" t="s">
        <v>132</v>
      </c>
      <c r="E9" s="154">
        <v>0</v>
      </c>
      <c r="F9" s="434">
        <f>AVERAGE(E9:E19)</f>
        <v>0.08181818181818182</v>
      </c>
      <c r="G9" s="435" t="str">
        <f>IF(F9&gt;$F$63,"SOBRE PROMEDIO","BAJO PROMEDIO")</f>
        <v>BAJO PROMEDIO</v>
      </c>
    </row>
    <row r="10" spans="2:7" ht="12.75">
      <c r="B10" s="432"/>
      <c r="C10" s="433"/>
      <c r="D10" s="155" t="s">
        <v>133</v>
      </c>
      <c r="E10" s="156">
        <f>+'Control Funciones y Competencia'!C10:F10</f>
        <v>0</v>
      </c>
      <c r="F10" s="434"/>
      <c r="G10" s="435"/>
    </row>
    <row r="11" spans="2:7" ht="12.75">
      <c r="B11" s="432"/>
      <c r="C11" s="433"/>
      <c r="D11" s="155" t="s">
        <v>134</v>
      </c>
      <c r="E11" s="156">
        <f>+'Control Funciones y Competencia'!G10</f>
        <v>0</v>
      </c>
      <c r="F11" s="434"/>
      <c r="G11" s="435"/>
    </row>
    <row r="12" spans="2:7" ht="12.75">
      <c r="B12" s="432"/>
      <c r="C12" s="433"/>
      <c r="D12" s="157" t="s">
        <v>135</v>
      </c>
      <c r="E12" s="156">
        <v>0</v>
      </c>
      <c r="F12" s="434"/>
      <c r="G12" s="435"/>
    </row>
    <row r="13" spans="2:7" ht="12.75">
      <c r="B13" s="432"/>
      <c r="C13" s="433"/>
      <c r="D13" s="157" t="s">
        <v>136</v>
      </c>
      <c r="E13" s="156">
        <v>0</v>
      </c>
      <c r="F13" s="434"/>
      <c r="G13" s="435"/>
    </row>
    <row r="14" spans="2:7" ht="12.75">
      <c r="B14" s="432"/>
      <c r="C14" s="433"/>
      <c r="D14" s="157" t="s">
        <v>137</v>
      </c>
      <c r="E14" s="156">
        <v>0.45</v>
      </c>
      <c r="F14" s="434"/>
      <c r="G14" s="435"/>
    </row>
    <row r="15" spans="2:7" ht="12.75">
      <c r="B15" s="432"/>
      <c r="C15" s="433"/>
      <c r="D15" s="157" t="s">
        <v>138</v>
      </c>
      <c r="E15" s="156">
        <v>0</v>
      </c>
      <c r="F15" s="434"/>
      <c r="G15" s="435"/>
    </row>
    <row r="16" spans="2:7" ht="12.75">
      <c r="B16" s="432"/>
      <c r="C16" s="433"/>
      <c r="D16" s="157" t="s">
        <v>136</v>
      </c>
      <c r="E16" s="156">
        <v>0</v>
      </c>
      <c r="F16" s="434"/>
      <c r="G16" s="435"/>
    </row>
    <row r="17" spans="2:7" ht="12.75">
      <c r="B17" s="432"/>
      <c r="C17" s="433"/>
      <c r="D17" s="157" t="s">
        <v>139</v>
      </c>
      <c r="E17" s="156">
        <v>0.45</v>
      </c>
      <c r="F17" s="434"/>
      <c r="G17" s="435"/>
    </row>
    <row r="18" spans="2:7" ht="12.75">
      <c r="B18" s="432"/>
      <c r="C18" s="433"/>
      <c r="D18" s="157" t="s">
        <v>140</v>
      </c>
      <c r="E18" s="156">
        <v>0</v>
      </c>
      <c r="F18" s="434"/>
      <c r="G18" s="435"/>
    </row>
    <row r="19" spans="2:7" ht="12.75">
      <c r="B19" s="432"/>
      <c r="C19" s="433"/>
      <c r="D19" s="158" t="s">
        <v>141</v>
      </c>
      <c r="E19" s="159">
        <v>0</v>
      </c>
      <c r="F19" s="434"/>
      <c r="G19" s="435"/>
    </row>
    <row r="20" spans="2:7" ht="15" customHeight="1">
      <c r="B20" s="437">
        <v>6</v>
      </c>
      <c r="C20" s="438" t="s">
        <v>142</v>
      </c>
      <c r="D20" s="160" t="s">
        <v>143</v>
      </c>
      <c r="E20" s="161">
        <v>0</v>
      </c>
      <c r="F20" s="439">
        <f>AVERAGE(E20:E22)</f>
        <v>0.11333333333333334</v>
      </c>
      <c r="G20" s="440" t="str">
        <f>IF(F20&gt;$F$63,"SOBRE PROMEDIO","BAJO PROMEDIO")</f>
        <v>SOBRE PROMEDIO</v>
      </c>
    </row>
    <row r="21" spans="2:7" ht="12.75">
      <c r="B21" s="437"/>
      <c r="C21" s="438"/>
      <c r="D21" s="157" t="s">
        <v>144</v>
      </c>
      <c r="E21" s="156">
        <v>0.34</v>
      </c>
      <c r="F21" s="439"/>
      <c r="G21" s="440"/>
    </row>
    <row r="22" spans="2:7" ht="12.75">
      <c r="B22" s="437"/>
      <c r="C22" s="438"/>
      <c r="D22" s="162" t="s">
        <v>145</v>
      </c>
      <c r="E22" s="159">
        <v>0</v>
      </c>
      <c r="F22" s="439"/>
      <c r="G22" s="440"/>
    </row>
    <row r="23" spans="2:7" ht="12.75" customHeight="1">
      <c r="B23" s="437">
        <v>6</v>
      </c>
      <c r="C23" s="441" t="s">
        <v>146</v>
      </c>
      <c r="D23" s="160" t="s">
        <v>147</v>
      </c>
      <c r="E23" s="156">
        <v>0.15</v>
      </c>
      <c r="F23" s="439">
        <f>AVERAGE(E23:E24)</f>
        <v>0.075</v>
      </c>
      <c r="G23" s="440" t="str">
        <f>IF(F23&gt;$F$63,"SOBRE PROMEDIO","BAJO PROMEDIO")</f>
        <v>BAJO PROMEDIO</v>
      </c>
    </row>
    <row r="24" spans="2:7" ht="13.5" customHeight="1">
      <c r="B24" s="437"/>
      <c r="C24" s="441"/>
      <c r="D24" s="163" t="s">
        <v>148</v>
      </c>
      <c r="E24" s="159">
        <v>0</v>
      </c>
      <c r="F24" s="439"/>
      <c r="G24" s="440"/>
    </row>
    <row r="25" spans="2:7" ht="13.5" customHeight="1">
      <c r="B25" s="432">
        <v>6</v>
      </c>
      <c r="C25" s="441" t="s">
        <v>116</v>
      </c>
      <c r="D25" s="160" t="s">
        <v>149</v>
      </c>
      <c r="E25" s="156">
        <v>0</v>
      </c>
      <c r="F25" s="439">
        <f>AVERAGE(E25:E27)</f>
        <v>0.11666666666666665</v>
      </c>
      <c r="G25" s="440" t="str">
        <f>IF(F25&gt;$F$63,"SOBRE PROMEDIO","BAJO PROMEDIO")</f>
        <v>SOBRE PROMEDIO</v>
      </c>
    </row>
    <row r="26" spans="2:7" ht="12.75">
      <c r="B26" s="432"/>
      <c r="C26" s="441"/>
      <c r="D26" s="157" t="s">
        <v>150</v>
      </c>
      <c r="E26" s="156">
        <v>0.35</v>
      </c>
      <c r="F26" s="439"/>
      <c r="G26" s="440"/>
    </row>
    <row r="27" spans="2:7" ht="12.75">
      <c r="B27" s="432"/>
      <c r="C27" s="441"/>
      <c r="D27" s="164" t="s">
        <v>151</v>
      </c>
      <c r="E27" s="159">
        <v>0</v>
      </c>
      <c r="F27" s="439"/>
      <c r="G27" s="440"/>
    </row>
    <row r="28" spans="2:7" ht="15" customHeight="1">
      <c r="B28" s="442">
        <v>7</v>
      </c>
      <c r="C28" s="443" t="s">
        <v>152</v>
      </c>
      <c r="D28" s="160" t="s">
        <v>153</v>
      </c>
      <c r="E28" s="161">
        <v>0.15</v>
      </c>
      <c r="F28" s="444">
        <f>AVERAGE(E28:E35)</f>
        <v>0.0475</v>
      </c>
      <c r="G28" s="436" t="str">
        <f>IF(F28&gt;$F$63,"SOBRE PROMEDIO","BAJO PROMEDIO")</f>
        <v>BAJO PROMEDIO</v>
      </c>
    </row>
    <row r="29" spans="2:7" ht="12.75" customHeight="1">
      <c r="B29" s="442"/>
      <c r="C29" s="443"/>
      <c r="D29" s="157" t="s">
        <v>154</v>
      </c>
      <c r="E29" s="156">
        <v>0</v>
      </c>
      <c r="F29" s="444"/>
      <c r="G29" s="436"/>
    </row>
    <row r="30" spans="2:7" ht="12.75" customHeight="1">
      <c r="B30" s="442"/>
      <c r="C30" s="443"/>
      <c r="D30" s="157" t="s">
        <v>155</v>
      </c>
      <c r="E30" s="156">
        <v>0</v>
      </c>
      <c r="F30" s="444"/>
      <c r="G30" s="436"/>
    </row>
    <row r="31" spans="2:7" ht="12.75" customHeight="1">
      <c r="B31" s="442"/>
      <c r="C31" s="443"/>
      <c r="D31" s="157" t="s">
        <v>156</v>
      </c>
      <c r="E31" s="156">
        <v>0</v>
      </c>
      <c r="F31" s="444"/>
      <c r="G31" s="436"/>
    </row>
    <row r="32" spans="2:7" ht="12.75" customHeight="1">
      <c r="B32" s="442"/>
      <c r="C32" s="443"/>
      <c r="D32" s="157" t="s">
        <v>157</v>
      </c>
      <c r="E32" s="156">
        <v>0</v>
      </c>
      <c r="F32" s="444"/>
      <c r="G32" s="436"/>
    </row>
    <row r="33" spans="2:7" ht="12.75" customHeight="1">
      <c r="B33" s="442"/>
      <c r="C33" s="443"/>
      <c r="D33" s="157" t="s">
        <v>158</v>
      </c>
      <c r="E33" s="156">
        <v>0.23</v>
      </c>
      <c r="F33" s="444"/>
      <c r="G33" s="436"/>
    </row>
    <row r="34" spans="2:7" ht="12.75" customHeight="1">
      <c r="B34" s="442"/>
      <c r="C34" s="443"/>
      <c r="D34" s="157" t="s">
        <v>159</v>
      </c>
      <c r="E34" s="156">
        <v>0</v>
      </c>
      <c r="F34" s="444"/>
      <c r="G34" s="436"/>
    </row>
    <row r="35" spans="2:7" ht="12.75" customHeight="1">
      <c r="B35" s="442"/>
      <c r="C35" s="443"/>
      <c r="D35" s="158" t="s">
        <v>160</v>
      </c>
      <c r="E35" s="165">
        <v>0</v>
      </c>
      <c r="F35" s="444"/>
      <c r="G35" s="436"/>
    </row>
    <row r="36" spans="2:7" ht="12.75" customHeight="1">
      <c r="B36" s="447">
        <v>7</v>
      </c>
      <c r="C36" s="441" t="s">
        <v>161</v>
      </c>
      <c r="D36" s="160" t="s">
        <v>162</v>
      </c>
      <c r="E36" s="161">
        <v>0</v>
      </c>
      <c r="F36" s="439">
        <f>AVERAGE(E36:E49)</f>
        <v>0.09642857142857143</v>
      </c>
      <c r="G36" s="440" t="str">
        <f>IF(F36&gt;$F$63,"SOBRE PROMEDIO","BAJO PROMEDIO")</f>
        <v>SOBRE PROMEDIO</v>
      </c>
    </row>
    <row r="37" spans="2:7" ht="12.75" customHeight="1">
      <c r="B37" s="447"/>
      <c r="C37" s="441"/>
      <c r="D37" s="153" t="s">
        <v>163</v>
      </c>
      <c r="E37" s="156">
        <v>0</v>
      </c>
      <c r="F37" s="439"/>
      <c r="G37" s="440"/>
    </row>
    <row r="38" spans="2:7" ht="12.75" customHeight="1">
      <c r="B38" s="447"/>
      <c r="C38" s="441"/>
      <c r="D38" s="153" t="s">
        <v>164</v>
      </c>
      <c r="E38" s="156">
        <v>0</v>
      </c>
      <c r="F38" s="439"/>
      <c r="G38" s="440"/>
    </row>
    <row r="39" spans="2:7" ht="12.75" customHeight="1">
      <c r="B39" s="447"/>
      <c r="C39" s="441"/>
      <c r="D39" s="153" t="s">
        <v>165</v>
      </c>
      <c r="E39" s="156">
        <v>0</v>
      </c>
      <c r="F39" s="439"/>
      <c r="G39" s="440"/>
    </row>
    <row r="40" spans="2:7" ht="12.75" customHeight="1">
      <c r="B40" s="447"/>
      <c r="C40" s="441"/>
      <c r="D40" s="153" t="s">
        <v>166</v>
      </c>
      <c r="E40" s="156">
        <v>0.23</v>
      </c>
      <c r="F40" s="439"/>
      <c r="G40" s="440"/>
    </row>
    <row r="41" spans="2:7" ht="12.75" customHeight="1">
      <c r="B41" s="447"/>
      <c r="C41" s="441"/>
      <c r="D41" s="153" t="s">
        <v>167</v>
      </c>
      <c r="E41" s="156">
        <v>0</v>
      </c>
      <c r="F41" s="439"/>
      <c r="G41" s="440"/>
    </row>
    <row r="42" spans="2:7" ht="12.75" customHeight="1">
      <c r="B42" s="447"/>
      <c r="C42" s="441"/>
      <c r="D42" s="153" t="s">
        <v>168</v>
      </c>
      <c r="E42" s="156">
        <v>0</v>
      </c>
      <c r="F42" s="439"/>
      <c r="G42" s="440"/>
    </row>
    <row r="43" spans="2:7" ht="12.75" customHeight="1">
      <c r="B43" s="447"/>
      <c r="C43" s="441"/>
      <c r="D43" s="153" t="s">
        <v>169</v>
      </c>
      <c r="E43" s="156">
        <v>0</v>
      </c>
      <c r="F43" s="439"/>
      <c r="G43" s="440"/>
    </row>
    <row r="44" spans="2:7" ht="12.75" customHeight="1">
      <c r="B44" s="447"/>
      <c r="C44" s="441"/>
      <c r="D44" s="153" t="s">
        <v>170</v>
      </c>
      <c r="E44" s="156">
        <v>0.12</v>
      </c>
      <c r="F44" s="439"/>
      <c r="G44" s="440"/>
    </row>
    <row r="45" spans="2:7" ht="12.75" customHeight="1">
      <c r="B45" s="447"/>
      <c r="C45" s="441"/>
      <c r="D45" s="153" t="s">
        <v>171</v>
      </c>
      <c r="E45" s="156">
        <v>0</v>
      </c>
      <c r="F45" s="439"/>
      <c r="G45" s="440"/>
    </row>
    <row r="46" spans="2:7" ht="12.75" customHeight="1">
      <c r="B46" s="447"/>
      <c r="C46" s="441"/>
      <c r="D46" s="153" t="s">
        <v>172</v>
      </c>
      <c r="E46" s="156">
        <v>0</v>
      </c>
      <c r="F46" s="439"/>
      <c r="G46" s="440"/>
    </row>
    <row r="47" spans="2:7" ht="12.75" customHeight="1">
      <c r="B47" s="447"/>
      <c r="C47" s="441"/>
      <c r="D47" s="153" t="s">
        <v>173</v>
      </c>
      <c r="E47" s="156">
        <v>0</v>
      </c>
      <c r="F47" s="439"/>
      <c r="G47" s="440"/>
    </row>
    <row r="48" spans="2:7" ht="12.75" customHeight="1">
      <c r="B48" s="447"/>
      <c r="C48" s="441"/>
      <c r="D48" s="157" t="s">
        <v>174</v>
      </c>
      <c r="E48" s="165">
        <v>1</v>
      </c>
      <c r="F48" s="439"/>
      <c r="G48" s="440"/>
    </row>
    <row r="49" spans="2:7" ht="12.75" customHeight="1">
      <c r="B49" s="447"/>
      <c r="C49" s="441"/>
      <c r="D49" s="166" t="s">
        <v>175</v>
      </c>
      <c r="E49" s="159">
        <v>0</v>
      </c>
      <c r="F49" s="439"/>
      <c r="G49" s="440"/>
    </row>
    <row r="50" spans="2:7" ht="12.75" customHeight="1">
      <c r="B50" s="442">
        <v>7</v>
      </c>
      <c r="C50" s="433" t="s">
        <v>176</v>
      </c>
      <c r="D50" s="153" t="s">
        <v>177</v>
      </c>
      <c r="E50" s="154">
        <v>0.11</v>
      </c>
      <c r="F50" s="434">
        <f>AVERAGE(E50:E51)</f>
        <v>0.11</v>
      </c>
      <c r="G50" s="435" t="str">
        <f>IF(F50&gt;$F$63,"SOBRE PROMEDIO","BAJO PROMEDIO")</f>
        <v>SOBRE PROMEDIO</v>
      </c>
    </row>
    <row r="51" spans="2:7" ht="13.5" customHeight="1">
      <c r="B51" s="442"/>
      <c r="C51" s="433"/>
      <c r="D51" s="163" t="s">
        <v>178</v>
      </c>
      <c r="E51" s="159">
        <v>0.11</v>
      </c>
      <c r="F51" s="434"/>
      <c r="G51" s="435"/>
    </row>
    <row r="52" spans="2:7" ht="13.5" customHeight="1">
      <c r="B52" s="445">
        <v>7</v>
      </c>
      <c r="C52" s="441" t="s">
        <v>179</v>
      </c>
      <c r="D52" s="160" t="s">
        <v>180</v>
      </c>
      <c r="E52" s="161">
        <v>0</v>
      </c>
      <c r="F52" s="439">
        <f>AVERAGE(E52:E60)</f>
        <v>0.1111111111111111</v>
      </c>
      <c r="G52" s="440" t="str">
        <f>IF(F52&gt;$F$63,"SOBRE PROMEDIO","BAJO PROMEDIO")</f>
        <v>SOBRE PROMEDIO</v>
      </c>
    </row>
    <row r="53" spans="2:7" ht="13.5" customHeight="1">
      <c r="B53" s="445"/>
      <c r="C53" s="441"/>
      <c r="D53" s="153" t="s">
        <v>181</v>
      </c>
      <c r="E53" s="156">
        <v>1</v>
      </c>
      <c r="F53" s="439"/>
      <c r="G53" s="440"/>
    </row>
    <row r="54" spans="2:7" ht="13.5" customHeight="1">
      <c r="B54" s="445"/>
      <c r="C54" s="441"/>
      <c r="D54" s="153" t="s">
        <v>182</v>
      </c>
      <c r="E54" s="156">
        <v>0</v>
      </c>
      <c r="F54" s="439"/>
      <c r="G54" s="440"/>
    </row>
    <row r="55" spans="2:7" ht="13.5" customHeight="1">
      <c r="B55" s="445"/>
      <c r="C55" s="441"/>
      <c r="D55" s="153" t="s">
        <v>183</v>
      </c>
      <c r="E55" s="156">
        <v>0</v>
      </c>
      <c r="F55" s="439"/>
      <c r="G55" s="440"/>
    </row>
    <row r="56" spans="2:7" ht="13.5" customHeight="1">
      <c r="B56" s="445"/>
      <c r="C56" s="441"/>
      <c r="D56" s="153" t="s">
        <v>184</v>
      </c>
      <c r="E56" s="156">
        <v>0</v>
      </c>
      <c r="F56" s="439"/>
      <c r="G56" s="440"/>
    </row>
    <row r="57" spans="2:7" ht="13.5" customHeight="1">
      <c r="B57" s="445"/>
      <c r="C57" s="441"/>
      <c r="D57" s="153" t="s">
        <v>185</v>
      </c>
      <c r="E57" s="156">
        <v>0</v>
      </c>
      <c r="F57" s="439"/>
      <c r="G57" s="440"/>
    </row>
    <row r="58" spans="2:7" ht="13.5" customHeight="1">
      <c r="B58" s="445"/>
      <c r="C58" s="441"/>
      <c r="D58" s="153" t="s">
        <v>186</v>
      </c>
      <c r="E58" s="156">
        <v>0</v>
      </c>
      <c r="F58" s="439"/>
      <c r="G58" s="440"/>
    </row>
    <row r="59" spans="2:7" ht="13.5" customHeight="1">
      <c r="B59" s="445"/>
      <c r="C59" s="441"/>
      <c r="D59" s="153" t="s">
        <v>187</v>
      </c>
      <c r="E59" s="156">
        <v>0</v>
      </c>
      <c r="F59" s="439"/>
      <c r="G59" s="440"/>
    </row>
    <row r="60" spans="2:7" ht="13.5" customHeight="1">
      <c r="B60" s="445"/>
      <c r="C60" s="441"/>
      <c r="D60" s="166" t="s">
        <v>188</v>
      </c>
      <c r="E60" s="159">
        <v>0</v>
      </c>
      <c r="F60" s="439"/>
      <c r="G60" s="440"/>
    </row>
    <row r="63" spans="4:6" ht="25.5" customHeight="1">
      <c r="D63" s="446" t="s">
        <v>111</v>
      </c>
      <c r="E63" s="446"/>
      <c r="F63" s="167">
        <f>AVERAGE(F9:F60)</f>
        <v>0.09398223304473305</v>
      </c>
    </row>
  </sheetData>
  <sheetProtection selectLockedCells="1" selectUnlockedCells="1"/>
  <mergeCells count="36">
    <mergeCell ref="B52:B60"/>
    <mergeCell ref="C52:C60"/>
    <mergeCell ref="F52:F60"/>
    <mergeCell ref="G52:G60"/>
    <mergeCell ref="D63:E63"/>
    <mergeCell ref="B36:B49"/>
    <mergeCell ref="C36:C49"/>
    <mergeCell ref="F36:F49"/>
    <mergeCell ref="G36:G49"/>
    <mergeCell ref="B50:B51"/>
    <mergeCell ref="C50:C51"/>
    <mergeCell ref="F50:F51"/>
    <mergeCell ref="G50:G51"/>
    <mergeCell ref="B25:B27"/>
    <mergeCell ref="C25:C27"/>
    <mergeCell ref="F25:F27"/>
    <mergeCell ref="G25:G27"/>
    <mergeCell ref="B28:B35"/>
    <mergeCell ref="C28:C35"/>
    <mergeCell ref="F28:F35"/>
    <mergeCell ref="G28:G35"/>
    <mergeCell ref="B20:B22"/>
    <mergeCell ref="C20:C22"/>
    <mergeCell ref="F20:F22"/>
    <mergeCell ref="G20:G22"/>
    <mergeCell ref="B23:B24"/>
    <mergeCell ref="C23:C24"/>
    <mergeCell ref="F23:F24"/>
    <mergeCell ref="G23:G24"/>
    <mergeCell ref="B2:G2"/>
    <mergeCell ref="B3:G3"/>
    <mergeCell ref="F6:G6"/>
    <mergeCell ref="B9:B19"/>
    <mergeCell ref="C9:C19"/>
    <mergeCell ref="F9:F19"/>
    <mergeCell ref="G9:G19"/>
  </mergeCells>
  <conditionalFormatting sqref="G9 G20 G23 G25">
    <cfRule type="cellIs" priority="1" dxfId="4" operator="equal" stopIfTrue="1">
      <formula>"SOBRE PROMEDIO"</formula>
    </cfRule>
    <cfRule type="cellIs" priority="2" dxfId="0" operator="equal" stopIfTrue="1">
      <formula>"BAJO PROMEDIO"</formula>
    </cfRule>
  </conditionalFormatting>
  <conditionalFormatting sqref="E9:E27 F9 F20 F23 F25">
    <cfRule type="cellIs" priority="3" dxfId="71" operator="equal" stopIfTrue="1">
      <formula>1</formula>
    </cfRule>
    <cfRule type="cellIs" priority="4" dxfId="70" operator="greaterThan" stopIfTrue="1">
      <formula>0.5</formula>
    </cfRule>
    <cfRule type="cellIs" priority="5" dxfId="30" operator="between" stopIfTrue="1">
      <formula>0</formula>
      <formula>50</formula>
    </cfRule>
  </conditionalFormatting>
  <conditionalFormatting sqref="G28 G36 G50 G52">
    <cfRule type="cellIs" priority="6" dxfId="4" operator="equal" stopIfTrue="1">
      <formula>"SOBRE PROMEDIO"</formula>
    </cfRule>
    <cfRule type="cellIs" priority="7" dxfId="0" operator="equal" stopIfTrue="1">
      <formula>"BAJO PROMEDIO"</formula>
    </cfRule>
  </conditionalFormatting>
  <conditionalFormatting sqref="E28:E60 F28 F36 F50 F52">
    <cfRule type="cellIs" priority="8" dxfId="71" operator="equal" stopIfTrue="1">
      <formula>1</formula>
    </cfRule>
    <cfRule type="cellIs" priority="9" dxfId="70" operator="greaterThan" stopIfTrue="1">
      <formula>0.5</formula>
    </cfRule>
    <cfRule type="cellIs" priority="10" dxfId="30" operator="between" stopIfTrue="1">
      <formula>0</formula>
      <formula>50</formula>
    </cfRule>
  </conditionalFormatting>
  <hyperlinks>
    <hyperlink ref="D10" location="Control Funciones y Competencia!A1" display="Descripción de funciones incluyendo responsabilidad y autoridad"/>
    <hyperlink ref="D11" location="Control Funciones y Competencia!A1" display="Calificación o competencia de personal"/>
  </hyperlink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V94"/>
  <sheetViews>
    <sheetView showGridLines="0" zoomScale="80" zoomScaleNormal="80" zoomScalePageLayoutView="0" workbookViewId="0" topLeftCell="A8">
      <selection activeCell="B25" sqref="B25"/>
    </sheetView>
  </sheetViews>
  <sheetFormatPr defaultColWidth="11.421875" defaultRowHeight="12.75"/>
  <cols>
    <col min="1" max="1" width="20.140625" style="297" customWidth="1"/>
    <col min="2" max="2" width="40.421875" style="298" customWidth="1"/>
    <col min="3" max="4" width="8.140625" style="297" customWidth="1"/>
    <col min="5" max="5" width="7.8515625" style="298" customWidth="1"/>
    <col min="6" max="10" width="8.140625" style="297" customWidth="1"/>
    <col min="11" max="12" width="15.57421875" style="297" customWidth="1"/>
    <col min="13" max="13" width="15.57421875" style="299" customWidth="1"/>
    <col min="14" max="14" width="0" style="111" hidden="1" customWidth="1"/>
    <col min="15" max="16384" width="11.421875" style="297" customWidth="1"/>
  </cols>
  <sheetData>
    <row r="2" spans="1:14" ht="20.25">
      <c r="A2" s="448" t="s">
        <v>189</v>
      </c>
      <c r="B2" s="448"/>
      <c r="C2" s="448"/>
      <c r="D2" s="448"/>
      <c r="E2" s="448"/>
      <c r="F2" s="448"/>
      <c r="G2" s="448"/>
      <c r="H2" s="448"/>
      <c r="I2" s="448"/>
      <c r="J2" s="448"/>
      <c r="K2" s="448"/>
      <c r="L2" s="448"/>
      <c r="M2" s="448"/>
      <c r="N2" s="449"/>
    </row>
    <row r="3" spans="1:14" ht="12.75">
      <c r="A3" s="450" t="s">
        <v>190</v>
      </c>
      <c r="B3" s="450"/>
      <c r="C3" s="450"/>
      <c r="D3" s="450"/>
      <c r="E3" s="450"/>
      <c r="F3" s="450"/>
      <c r="G3" s="450"/>
      <c r="H3" s="450"/>
      <c r="I3" s="450"/>
      <c r="J3" s="450"/>
      <c r="K3" s="450"/>
      <c r="L3" s="450"/>
      <c r="M3" s="450"/>
      <c r="N3" s="450"/>
    </row>
    <row r="5" spans="1:13" ht="39" customHeight="1">
      <c r="A5" s="168" t="s">
        <v>80</v>
      </c>
      <c r="B5" s="298" t="s">
        <v>81</v>
      </c>
      <c r="G5" s="168" t="s">
        <v>82</v>
      </c>
      <c r="K5" s="397" t="s">
        <v>349</v>
      </c>
      <c r="L5" s="300"/>
      <c r="M5" s="114" t="s">
        <v>191</v>
      </c>
    </row>
    <row r="7" spans="1:14" ht="172.5" customHeight="1">
      <c r="A7" s="301"/>
      <c r="B7" s="302" t="s">
        <v>192</v>
      </c>
      <c r="C7" s="303" t="s">
        <v>193</v>
      </c>
      <c r="D7" s="304" t="s">
        <v>194</v>
      </c>
      <c r="E7" s="304" t="s">
        <v>195</v>
      </c>
      <c r="F7" s="304" t="s">
        <v>196</v>
      </c>
      <c r="G7" s="304" t="s">
        <v>197</v>
      </c>
      <c r="H7" s="304" t="s">
        <v>198</v>
      </c>
      <c r="I7" s="304" t="s">
        <v>199</v>
      </c>
      <c r="J7" s="304" t="s">
        <v>200</v>
      </c>
      <c r="K7" s="303"/>
      <c r="L7" s="305"/>
      <c r="M7" s="306"/>
      <c r="N7" s="169"/>
    </row>
    <row r="8" spans="1:14" s="171" customFormat="1" ht="12.75" customHeight="1">
      <c r="A8" s="451" t="s">
        <v>128</v>
      </c>
      <c r="B8" s="451" t="s">
        <v>201</v>
      </c>
      <c r="C8" s="452" t="s">
        <v>202</v>
      </c>
      <c r="D8" s="452"/>
      <c r="E8" s="452"/>
      <c r="F8" s="452"/>
      <c r="G8" s="453" t="s">
        <v>203</v>
      </c>
      <c r="H8" s="453"/>
      <c r="I8" s="453"/>
      <c r="J8" s="453"/>
      <c r="K8" s="454" t="s">
        <v>204</v>
      </c>
      <c r="L8" s="454" t="s">
        <v>205</v>
      </c>
      <c r="M8" s="455" t="s">
        <v>7</v>
      </c>
      <c r="N8" s="170"/>
    </row>
    <row r="9" spans="1:14" s="359" customFormat="1" ht="12.75">
      <c r="A9" s="451"/>
      <c r="B9" s="451"/>
      <c r="C9" s="452"/>
      <c r="D9" s="452"/>
      <c r="E9" s="452"/>
      <c r="F9" s="452"/>
      <c r="G9" s="453"/>
      <c r="H9" s="453"/>
      <c r="I9" s="453"/>
      <c r="J9" s="453"/>
      <c r="K9" s="454"/>
      <c r="L9" s="454"/>
      <c r="M9" s="455"/>
      <c r="N9" s="170"/>
    </row>
    <row r="10" spans="1:14" s="359" customFormat="1" ht="12.75">
      <c r="A10" s="307"/>
      <c r="B10" s="308"/>
      <c r="C10" s="456">
        <f>AVERAGE(C11:F14)</f>
        <v>0.5625</v>
      </c>
      <c r="D10" s="456"/>
      <c r="E10" s="456"/>
      <c r="F10" s="456"/>
      <c r="G10" s="457">
        <f>AVERAGE(G11:J14)</f>
        <v>0</v>
      </c>
      <c r="H10" s="457"/>
      <c r="I10" s="457"/>
      <c r="J10" s="457"/>
      <c r="K10" s="454"/>
      <c r="L10" s="454"/>
      <c r="M10" s="309"/>
      <c r="N10" s="170"/>
    </row>
    <row r="11" spans="1:14" ht="26.25" customHeight="1">
      <c r="A11" s="458" t="s">
        <v>206</v>
      </c>
      <c r="B11" s="182" t="s">
        <v>207</v>
      </c>
      <c r="C11" s="351">
        <v>1</v>
      </c>
      <c r="D11" s="379">
        <v>1</v>
      </c>
      <c r="E11" s="312">
        <v>0</v>
      </c>
      <c r="F11" s="380">
        <v>1</v>
      </c>
      <c r="G11" s="314">
        <v>0</v>
      </c>
      <c r="H11" s="311">
        <v>0</v>
      </c>
      <c r="I11" s="311">
        <v>0</v>
      </c>
      <c r="J11" s="313">
        <v>0</v>
      </c>
      <c r="K11" s="315">
        <f aca="true" t="shared" si="0" ref="K11:K49">AVERAGE(C11:J11)</f>
        <v>0.375</v>
      </c>
      <c r="L11" s="459">
        <f>AVERAGE(K11:K14)</f>
        <v>0.28125</v>
      </c>
      <c r="M11" s="460" t="str">
        <f>IF((L11&gt;$L$94),"SOBRE PROMEDIO","BAJO PROMEDIO")</f>
        <v>BAJO PROMEDIO</v>
      </c>
      <c r="N11" s="177" t="e">
        <f>#REF!</f>
        <v>#REF!</v>
      </c>
    </row>
    <row r="12" spans="1:14" ht="20.25" customHeight="1">
      <c r="A12" s="458"/>
      <c r="B12" s="178" t="s">
        <v>208</v>
      </c>
      <c r="C12" s="365">
        <v>0</v>
      </c>
      <c r="D12" s="320">
        <v>0</v>
      </c>
      <c r="E12" s="320">
        <v>0</v>
      </c>
      <c r="F12" s="384">
        <v>0</v>
      </c>
      <c r="G12" s="322">
        <v>0</v>
      </c>
      <c r="H12" s="319">
        <v>0</v>
      </c>
      <c r="I12" s="319">
        <v>0</v>
      </c>
      <c r="J12" s="323">
        <v>0</v>
      </c>
      <c r="K12" s="324">
        <f t="shared" si="0"/>
        <v>0</v>
      </c>
      <c r="L12" s="459"/>
      <c r="M12" s="460"/>
      <c r="N12" s="177"/>
    </row>
    <row r="13" spans="1:14" ht="13.5">
      <c r="A13" s="458"/>
      <c r="B13" s="325" t="s">
        <v>209</v>
      </c>
      <c r="C13" s="387">
        <v>1</v>
      </c>
      <c r="D13" s="388">
        <v>0</v>
      </c>
      <c r="E13" s="328">
        <v>0</v>
      </c>
      <c r="F13" s="389">
        <v>1</v>
      </c>
      <c r="G13" s="330">
        <v>0</v>
      </c>
      <c r="H13" s="327">
        <v>0</v>
      </c>
      <c r="I13" s="327">
        <v>0</v>
      </c>
      <c r="J13" s="329">
        <v>0</v>
      </c>
      <c r="K13" s="331">
        <f t="shared" si="0"/>
        <v>0.25</v>
      </c>
      <c r="L13" s="459"/>
      <c r="M13" s="460"/>
      <c r="N13" s="177"/>
    </row>
    <row r="14" spans="1:14" ht="30.75" customHeight="1">
      <c r="A14" s="458"/>
      <c r="B14" s="332" t="s">
        <v>210</v>
      </c>
      <c r="C14" s="402">
        <v>1</v>
      </c>
      <c r="D14" s="403">
        <v>1</v>
      </c>
      <c r="E14" s="335">
        <v>1</v>
      </c>
      <c r="F14" s="404">
        <v>1</v>
      </c>
      <c r="G14" s="337">
        <v>0</v>
      </c>
      <c r="H14" s="334">
        <v>0</v>
      </c>
      <c r="I14" s="334">
        <v>0</v>
      </c>
      <c r="J14" s="336">
        <v>0</v>
      </c>
      <c r="K14" s="338">
        <f t="shared" si="0"/>
        <v>0.5</v>
      </c>
      <c r="L14" s="459"/>
      <c r="M14" s="460"/>
      <c r="N14" s="177"/>
    </row>
    <row r="15" spans="1:14" ht="18" customHeight="1">
      <c r="A15" s="461" t="s">
        <v>211</v>
      </c>
      <c r="B15" s="339" t="s">
        <v>212</v>
      </c>
      <c r="C15" s="340">
        <v>1</v>
      </c>
      <c r="D15" s="341">
        <v>1</v>
      </c>
      <c r="E15" s="342">
        <v>1</v>
      </c>
      <c r="F15" s="343">
        <v>1</v>
      </c>
      <c r="G15" s="310">
        <v>0</v>
      </c>
      <c r="H15" s="311">
        <v>0</v>
      </c>
      <c r="I15" s="311">
        <v>0</v>
      </c>
      <c r="J15" s="313">
        <v>0</v>
      </c>
      <c r="K15" s="315">
        <f t="shared" si="0"/>
        <v>0.5</v>
      </c>
      <c r="L15" s="459">
        <f>AVERAGE(K15:K16)</f>
        <v>0.5</v>
      </c>
      <c r="M15" s="460" t="str">
        <f>IF((L15&gt;$L$94),"SOBRE PROMEDIO","BAJO PROMEDIO")</f>
        <v>SOBRE PROMEDIO</v>
      </c>
      <c r="N15" s="177" t="e">
        <f>#REF!</f>
        <v>#REF!</v>
      </c>
    </row>
    <row r="16" spans="1:14" ht="18" customHeight="1">
      <c r="A16" s="461"/>
      <c r="B16" s="332" t="s">
        <v>213</v>
      </c>
      <c r="C16" s="333">
        <v>1</v>
      </c>
      <c r="D16" s="334">
        <v>1</v>
      </c>
      <c r="E16" s="335">
        <v>1</v>
      </c>
      <c r="F16" s="336">
        <v>1</v>
      </c>
      <c r="G16" s="333">
        <v>0</v>
      </c>
      <c r="H16" s="334">
        <v>0</v>
      </c>
      <c r="I16" s="334">
        <v>0</v>
      </c>
      <c r="J16" s="336">
        <v>0</v>
      </c>
      <c r="K16" s="338">
        <f t="shared" si="0"/>
        <v>0.5</v>
      </c>
      <c r="L16" s="459"/>
      <c r="M16" s="460"/>
      <c r="N16" s="177"/>
    </row>
    <row r="17" spans="1:14" ht="25.5">
      <c r="A17" s="182" t="s">
        <v>112</v>
      </c>
      <c r="B17" s="179" t="s">
        <v>214</v>
      </c>
      <c r="C17" s="344">
        <v>0</v>
      </c>
      <c r="D17" s="345">
        <v>0</v>
      </c>
      <c r="E17" s="346">
        <v>0</v>
      </c>
      <c r="F17" s="347">
        <v>0</v>
      </c>
      <c r="G17" s="344">
        <v>0</v>
      </c>
      <c r="H17" s="345">
        <v>0</v>
      </c>
      <c r="I17" s="345">
        <v>0</v>
      </c>
      <c r="J17" s="347">
        <v>0</v>
      </c>
      <c r="K17" s="348">
        <f t="shared" si="0"/>
        <v>0</v>
      </c>
      <c r="L17" s="316">
        <f>AVERAGE(K17:K17)</f>
        <v>0</v>
      </c>
      <c r="M17" s="317" t="str">
        <f>IF((L17&gt;$L$94),"SOBRE PROMEDIO","BAJO PROMEDIO")</f>
        <v>BAJO PROMEDIO</v>
      </c>
      <c r="N17" s="177" t="e">
        <f>#REF!</f>
        <v>#REF!</v>
      </c>
    </row>
    <row r="18" spans="1:14" ht="21.75" customHeight="1">
      <c r="A18" s="461" t="s">
        <v>113</v>
      </c>
      <c r="B18" s="182" t="s">
        <v>215</v>
      </c>
      <c r="C18" s="310">
        <v>1</v>
      </c>
      <c r="D18" s="311">
        <v>0</v>
      </c>
      <c r="E18" s="312">
        <v>0</v>
      </c>
      <c r="F18" s="313">
        <v>1</v>
      </c>
      <c r="G18" s="310">
        <v>0</v>
      </c>
      <c r="H18" s="311">
        <v>0</v>
      </c>
      <c r="I18" s="311">
        <v>0</v>
      </c>
      <c r="J18" s="313">
        <v>0</v>
      </c>
      <c r="K18" s="315">
        <f t="shared" si="0"/>
        <v>0.25</v>
      </c>
      <c r="L18" s="459">
        <f>AVERAGE(K18:K19)</f>
        <v>0.3125</v>
      </c>
      <c r="M18" s="460" t="str">
        <f>IF((L18&gt;$L$94),"SOBRE PROMEDIO","BAJO PROMEDIO")</f>
        <v>BAJO PROMEDIO</v>
      </c>
      <c r="N18" s="177"/>
    </row>
    <row r="19" spans="1:14" ht="27">
      <c r="A19" s="461"/>
      <c r="B19" s="332" t="s">
        <v>216</v>
      </c>
      <c r="C19" s="333">
        <v>1</v>
      </c>
      <c r="D19" s="349">
        <v>0</v>
      </c>
      <c r="E19" s="335">
        <v>1</v>
      </c>
      <c r="F19" s="336">
        <v>1</v>
      </c>
      <c r="G19" s="333">
        <v>0</v>
      </c>
      <c r="H19" s="334">
        <v>0</v>
      </c>
      <c r="I19" s="334">
        <v>0</v>
      </c>
      <c r="J19" s="336">
        <v>0</v>
      </c>
      <c r="K19" s="338">
        <f t="shared" si="0"/>
        <v>0.375</v>
      </c>
      <c r="L19" s="459"/>
      <c r="M19" s="460"/>
      <c r="N19" s="177"/>
    </row>
    <row r="20" spans="1:14" ht="26.25" thickBot="1">
      <c r="A20" s="182" t="s">
        <v>114</v>
      </c>
      <c r="B20" s="350" t="s">
        <v>217</v>
      </c>
      <c r="C20" s="399">
        <v>1</v>
      </c>
      <c r="D20" s="400">
        <v>0</v>
      </c>
      <c r="E20" s="346">
        <v>0</v>
      </c>
      <c r="F20" s="401">
        <v>1</v>
      </c>
      <c r="G20" s="344">
        <v>0</v>
      </c>
      <c r="H20" s="345">
        <v>0</v>
      </c>
      <c r="I20" s="345">
        <v>0</v>
      </c>
      <c r="J20" s="347">
        <v>0</v>
      </c>
      <c r="K20" s="348">
        <f t="shared" si="0"/>
        <v>0.25</v>
      </c>
      <c r="L20" s="316">
        <f>AVERAGE(K20:K20)</f>
        <v>0.25</v>
      </c>
      <c r="M20" s="317" t="str">
        <f>IF((L20&gt;$L$94),"SOBRE PROMEDIO","BAJO PROMEDIO")</f>
        <v>BAJO PROMEDIO</v>
      </c>
      <c r="N20" s="177" t="e">
        <f>#REF!</f>
        <v>#REF!</v>
      </c>
    </row>
    <row r="21" spans="1:14" ht="12.75" customHeight="1" thickBot="1">
      <c r="A21" s="462" t="s">
        <v>115</v>
      </c>
      <c r="B21" s="182" t="s">
        <v>218</v>
      </c>
      <c r="C21" s="310">
        <v>1</v>
      </c>
      <c r="D21" s="311">
        <v>0</v>
      </c>
      <c r="E21" s="312">
        <v>1</v>
      </c>
      <c r="F21" s="313">
        <v>1</v>
      </c>
      <c r="G21" s="310">
        <v>0</v>
      </c>
      <c r="H21" s="311">
        <v>0</v>
      </c>
      <c r="I21" s="311">
        <v>0</v>
      </c>
      <c r="J21" s="313">
        <v>0</v>
      </c>
      <c r="K21" s="348">
        <f t="shared" si="0"/>
        <v>0.375</v>
      </c>
      <c r="L21" s="459">
        <f>AVERAGE(K21:K22)</f>
        <v>0.375</v>
      </c>
      <c r="M21" s="460" t="str">
        <f>IF((L21&gt;$L$94),"SOBRE PROMEDIO","BAJO PROMEDIO")</f>
        <v>SOBRE PROMEDIO</v>
      </c>
      <c r="N21" s="177"/>
    </row>
    <row r="22" spans="1:14" ht="14.25" thickBot="1">
      <c r="A22" s="462"/>
      <c r="B22" s="182" t="s">
        <v>219</v>
      </c>
      <c r="C22" s="310">
        <v>1</v>
      </c>
      <c r="D22" s="311">
        <v>0</v>
      </c>
      <c r="E22" s="312">
        <v>1</v>
      </c>
      <c r="F22" s="313">
        <v>1</v>
      </c>
      <c r="G22" s="310">
        <v>0</v>
      </c>
      <c r="H22" s="311">
        <v>0</v>
      </c>
      <c r="I22" s="311">
        <v>0</v>
      </c>
      <c r="J22" s="313">
        <v>0</v>
      </c>
      <c r="K22" s="315">
        <f t="shared" si="0"/>
        <v>0.375</v>
      </c>
      <c r="L22" s="463"/>
      <c r="M22" s="464"/>
      <c r="N22" s="177"/>
    </row>
    <row r="23" spans="1:14" ht="30" customHeight="1" thickBot="1">
      <c r="A23" s="461" t="s">
        <v>220</v>
      </c>
      <c r="B23" s="182" t="s">
        <v>221</v>
      </c>
      <c r="C23" s="351">
        <v>1</v>
      </c>
      <c r="D23" s="311">
        <v>0</v>
      </c>
      <c r="E23" s="312">
        <v>0</v>
      </c>
      <c r="F23" s="313">
        <v>1</v>
      </c>
      <c r="G23" s="310">
        <v>0</v>
      </c>
      <c r="H23" s="311">
        <v>0</v>
      </c>
      <c r="I23" s="311">
        <v>0</v>
      </c>
      <c r="J23" s="313">
        <v>0</v>
      </c>
      <c r="K23" s="315">
        <f t="shared" si="0"/>
        <v>0.25</v>
      </c>
      <c r="L23" s="459">
        <f>AVERAGE(K23:K24)</f>
        <v>0.3125</v>
      </c>
      <c r="M23" s="460" t="str">
        <f>IF((L23&gt;$L$94),"SOBRE PROMEDIO","BAJO PROMEDIO")</f>
        <v>BAJO PROMEDIO</v>
      </c>
      <c r="N23" s="177" t="e">
        <f>#REF!</f>
        <v>#REF!</v>
      </c>
    </row>
    <row r="24" spans="1:14" ht="19.5" customHeight="1">
      <c r="A24" s="461"/>
      <c r="B24" s="352" t="s">
        <v>222</v>
      </c>
      <c r="C24" s="318">
        <v>1</v>
      </c>
      <c r="D24" s="319">
        <v>0</v>
      </c>
      <c r="E24" s="353">
        <v>1</v>
      </c>
      <c r="F24" s="321">
        <v>1</v>
      </c>
      <c r="G24" s="318">
        <v>0</v>
      </c>
      <c r="H24" s="319">
        <v>0</v>
      </c>
      <c r="I24" s="319">
        <v>0</v>
      </c>
      <c r="J24" s="321">
        <v>0</v>
      </c>
      <c r="K24" s="354">
        <f t="shared" si="0"/>
        <v>0.375</v>
      </c>
      <c r="L24" s="459"/>
      <c r="M24" s="460"/>
      <c r="N24" s="177" t="e">
        <f>#REF!</f>
        <v>#REF!</v>
      </c>
    </row>
    <row r="25" spans="1:14" ht="25.5">
      <c r="A25" s="182" t="s">
        <v>223</v>
      </c>
      <c r="B25" s="181" t="s">
        <v>224</v>
      </c>
      <c r="C25" s="355">
        <v>1</v>
      </c>
      <c r="D25" s="356">
        <v>1</v>
      </c>
      <c r="E25" s="357">
        <v>1</v>
      </c>
      <c r="F25" s="358">
        <v>1</v>
      </c>
      <c r="G25" s="355">
        <v>0</v>
      </c>
      <c r="H25" s="356">
        <v>0</v>
      </c>
      <c r="I25" s="356">
        <v>0</v>
      </c>
      <c r="J25" s="358">
        <v>0</v>
      </c>
      <c r="K25" s="324">
        <f t="shared" si="0"/>
        <v>0.5</v>
      </c>
      <c r="L25" s="316">
        <f>AVERAGE(K25:K25)</f>
        <v>0.5</v>
      </c>
      <c r="M25" s="317" t="str">
        <f>IF((L25&gt;$L$94),"SOBRE PROMEDIO","BAJO PROMEDIO")</f>
        <v>SOBRE PROMEDIO</v>
      </c>
      <c r="N25" s="177" t="e">
        <f>#REF!</f>
        <v>#REF!</v>
      </c>
    </row>
    <row r="26" spans="1:14" ht="25.5">
      <c r="A26" s="182" t="s">
        <v>116</v>
      </c>
      <c r="B26" s="350" t="s">
        <v>225</v>
      </c>
      <c r="C26" s="399">
        <v>1</v>
      </c>
      <c r="D26" s="400">
        <v>1</v>
      </c>
      <c r="E26" s="346">
        <v>1</v>
      </c>
      <c r="F26" s="401">
        <v>1</v>
      </c>
      <c r="G26" s="344">
        <v>0</v>
      </c>
      <c r="H26" s="345">
        <v>0</v>
      </c>
      <c r="I26" s="345">
        <v>0</v>
      </c>
      <c r="J26" s="347">
        <v>0</v>
      </c>
      <c r="K26" s="348">
        <f t="shared" si="0"/>
        <v>0.5</v>
      </c>
      <c r="L26" s="316">
        <f>AVERAGE(K26:K26)</f>
        <v>0.5</v>
      </c>
      <c r="M26" s="317" t="str">
        <f>IF((L26&gt;$L$94),"SOBRE PROMEDIO","BAJO PROMEDIO")</f>
        <v>SOBRE PROMEDIO</v>
      </c>
      <c r="N26" s="177"/>
    </row>
    <row r="27" spans="1:14" ht="27" customHeight="1">
      <c r="A27" s="182" t="s">
        <v>226</v>
      </c>
      <c r="B27" s="350" t="s">
        <v>227</v>
      </c>
      <c r="C27" s="344">
        <v>1</v>
      </c>
      <c r="D27" s="345">
        <v>1</v>
      </c>
      <c r="E27" s="346">
        <v>1</v>
      </c>
      <c r="F27" s="347">
        <v>1</v>
      </c>
      <c r="G27" s="344">
        <v>0</v>
      </c>
      <c r="H27" s="345">
        <v>0</v>
      </c>
      <c r="I27" s="345">
        <v>0</v>
      </c>
      <c r="J27" s="347">
        <v>0</v>
      </c>
      <c r="K27" s="348">
        <f t="shared" si="0"/>
        <v>0.5</v>
      </c>
      <c r="L27" s="316">
        <f>AVERAGE(K27:K27)</f>
        <v>0.5</v>
      </c>
      <c r="M27" s="317" t="str">
        <f>IF((L27&gt;$L$94),"SOBRE PROMEDIO","BAJO PROMEDIO")</f>
        <v>SOBRE PROMEDIO</v>
      </c>
      <c r="N27" s="177" t="e">
        <f>#REF!</f>
        <v>#REF!</v>
      </c>
    </row>
    <row r="28" spans="1:14" ht="25.5">
      <c r="A28" s="182" t="s">
        <v>117</v>
      </c>
      <c r="B28" s="350" t="s">
        <v>228</v>
      </c>
      <c r="C28" s="344">
        <v>1</v>
      </c>
      <c r="D28" s="345">
        <v>0</v>
      </c>
      <c r="E28" s="346">
        <v>0</v>
      </c>
      <c r="F28" s="347">
        <v>1</v>
      </c>
      <c r="G28" s="344">
        <v>0</v>
      </c>
      <c r="H28" s="345">
        <v>0</v>
      </c>
      <c r="I28" s="345">
        <v>0</v>
      </c>
      <c r="J28" s="347">
        <v>0</v>
      </c>
      <c r="K28" s="348">
        <f t="shared" si="0"/>
        <v>0.25</v>
      </c>
      <c r="L28" s="316">
        <f>AVERAGE(K28:K28)</f>
        <v>0.25</v>
      </c>
      <c r="M28" s="317" t="str">
        <f>IF((L28&gt;$L$94),"SOBRE PROMEDIO","BAJO PROMEDIO")</f>
        <v>BAJO PROMEDIO</v>
      </c>
      <c r="N28" s="177" t="e">
        <f>#REF!</f>
        <v>#REF!</v>
      </c>
    </row>
    <row r="29" spans="1:14" ht="17.25" customHeight="1">
      <c r="A29" s="461" t="s">
        <v>118</v>
      </c>
      <c r="B29" s="182" t="s">
        <v>229</v>
      </c>
      <c r="C29" s="310">
        <v>1</v>
      </c>
      <c r="D29" s="311">
        <v>0</v>
      </c>
      <c r="E29" s="312">
        <v>0</v>
      </c>
      <c r="F29" s="313">
        <v>1</v>
      </c>
      <c r="G29" s="310">
        <v>0</v>
      </c>
      <c r="H29" s="311">
        <v>0</v>
      </c>
      <c r="I29" s="311">
        <v>0</v>
      </c>
      <c r="J29" s="313">
        <v>0</v>
      </c>
      <c r="K29" s="315">
        <f t="shared" si="0"/>
        <v>0.25</v>
      </c>
      <c r="L29" s="459">
        <f>AVERAGE(K29:K30)</f>
        <v>0.3125</v>
      </c>
      <c r="M29" s="460" t="str">
        <f>IF((L29&gt;$L$94),"SOBRE PROMEDIO","BAJO PROMEDIO")</f>
        <v>BAJO PROMEDIO</v>
      </c>
      <c r="N29" s="177" t="e">
        <f>#REF!</f>
        <v>#REF!</v>
      </c>
    </row>
    <row r="30" spans="1:14" ht="20.25" customHeight="1">
      <c r="A30" s="461"/>
      <c r="B30" s="352" t="s">
        <v>230</v>
      </c>
      <c r="C30" s="318">
        <v>1</v>
      </c>
      <c r="D30" s="319">
        <v>0</v>
      </c>
      <c r="E30" s="353">
        <v>1</v>
      </c>
      <c r="F30" s="321">
        <v>1</v>
      </c>
      <c r="G30" s="318">
        <v>0</v>
      </c>
      <c r="H30" s="319">
        <v>0</v>
      </c>
      <c r="I30" s="319">
        <v>0</v>
      </c>
      <c r="J30" s="321">
        <v>0</v>
      </c>
      <c r="K30" s="354">
        <f t="shared" si="0"/>
        <v>0.375</v>
      </c>
      <c r="L30" s="459"/>
      <c r="M30" s="460"/>
      <c r="N30" s="177"/>
    </row>
    <row r="31" spans="1:14" ht="27" customHeight="1" thickBot="1">
      <c r="A31" s="182" t="s">
        <v>231</v>
      </c>
      <c r="B31" s="350" t="s">
        <v>232</v>
      </c>
      <c r="C31" s="351">
        <v>1</v>
      </c>
      <c r="D31" s="346">
        <v>1</v>
      </c>
      <c r="E31" s="346">
        <v>1</v>
      </c>
      <c r="F31" s="380">
        <v>1</v>
      </c>
      <c r="G31" s="310">
        <v>0</v>
      </c>
      <c r="H31" s="311">
        <v>0</v>
      </c>
      <c r="I31" s="311">
        <v>0</v>
      </c>
      <c r="J31" s="313">
        <v>0</v>
      </c>
      <c r="K31" s="315">
        <f t="shared" si="0"/>
        <v>0.5</v>
      </c>
      <c r="L31" s="316">
        <f>AVERAGE(K31:K31)</f>
        <v>0.5</v>
      </c>
      <c r="M31" s="317" t="str">
        <f>IF((L31&gt;$L$94),"SOBRE PROMEDIO","BAJO PROMEDIO")</f>
        <v>SOBRE PROMEDIO</v>
      </c>
      <c r="N31" s="177"/>
    </row>
    <row r="32" spans="1:256" s="112" customFormat="1" ht="13.5" customHeight="1" hidden="1">
      <c r="A32" s="462" t="s">
        <v>119</v>
      </c>
      <c r="B32" s="182" t="s">
        <v>233</v>
      </c>
      <c r="C32" s="180">
        <v>0</v>
      </c>
      <c r="D32" s="183">
        <v>0</v>
      </c>
      <c r="E32" s="174">
        <v>0</v>
      </c>
      <c r="F32" s="184">
        <v>0</v>
      </c>
      <c r="G32" s="172">
        <v>0</v>
      </c>
      <c r="H32" s="173">
        <v>0</v>
      </c>
      <c r="I32" s="173">
        <v>0</v>
      </c>
      <c r="J32" s="175">
        <v>0</v>
      </c>
      <c r="K32" s="176">
        <f t="shared" si="0"/>
        <v>0</v>
      </c>
      <c r="L32" s="465">
        <v>0</v>
      </c>
      <c r="M32" s="466" t="s">
        <v>234</v>
      </c>
      <c r="IU32" s="111"/>
      <c r="IV32" s="111"/>
    </row>
    <row r="33" spans="1:256" s="112" customFormat="1" ht="0.75" customHeight="1" thickBot="1">
      <c r="A33" s="462"/>
      <c r="B33" s="182" t="s">
        <v>235</v>
      </c>
      <c r="C33" s="180">
        <v>0</v>
      </c>
      <c r="D33" s="183">
        <v>0</v>
      </c>
      <c r="E33" s="174">
        <v>0</v>
      </c>
      <c r="F33" s="184">
        <v>0</v>
      </c>
      <c r="G33" s="180">
        <v>0</v>
      </c>
      <c r="H33" s="183">
        <v>0</v>
      </c>
      <c r="I33" s="183">
        <v>0</v>
      </c>
      <c r="J33" s="184">
        <v>0</v>
      </c>
      <c r="K33" s="185">
        <v>0</v>
      </c>
      <c r="L33" s="465"/>
      <c r="M33" s="466"/>
      <c r="IU33" s="111"/>
      <c r="IV33" s="111"/>
    </row>
    <row r="34" spans="1:14" ht="32.25" customHeight="1" thickBot="1">
      <c r="A34" s="182" t="s">
        <v>236</v>
      </c>
      <c r="B34" s="350" t="s">
        <v>237</v>
      </c>
      <c r="C34" s="344">
        <v>1</v>
      </c>
      <c r="D34" s="345">
        <v>1</v>
      </c>
      <c r="E34" s="346">
        <v>1</v>
      </c>
      <c r="F34" s="347">
        <v>1</v>
      </c>
      <c r="G34" s="344">
        <v>0</v>
      </c>
      <c r="H34" s="345">
        <v>0</v>
      </c>
      <c r="I34" s="345">
        <v>0</v>
      </c>
      <c r="J34" s="347">
        <v>0</v>
      </c>
      <c r="K34" s="348">
        <f t="shared" si="0"/>
        <v>0.5</v>
      </c>
      <c r="L34" s="316">
        <f>AVERAGE(K34:K34)</f>
        <v>0.5</v>
      </c>
      <c r="M34" s="317" t="str">
        <f>IF((L34&gt;$L$94),"SOBRE PROMEDIO","BAJO PROMEDIO")</f>
        <v>SOBRE PROMEDIO</v>
      </c>
      <c r="N34" s="177" t="e">
        <f>#REF!</f>
        <v>#REF!</v>
      </c>
    </row>
    <row r="35" spans="1:14" ht="27.75" thickBot="1">
      <c r="A35" s="182" t="s">
        <v>238</v>
      </c>
      <c r="B35" s="350" t="s">
        <v>239</v>
      </c>
      <c r="C35" s="344">
        <v>1</v>
      </c>
      <c r="D35" s="345">
        <v>1</v>
      </c>
      <c r="E35" s="346">
        <v>1</v>
      </c>
      <c r="F35" s="347">
        <v>1</v>
      </c>
      <c r="G35" s="344">
        <v>0</v>
      </c>
      <c r="H35" s="345">
        <v>0</v>
      </c>
      <c r="I35" s="345">
        <v>0</v>
      </c>
      <c r="J35" s="347">
        <v>0</v>
      </c>
      <c r="K35" s="348">
        <f t="shared" si="0"/>
        <v>0.5</v>
      </c>
      <c r="L35" s="316">
        <f>AVERAGE(K35:K35)</f>
        <v>0.5</v>
      </c>
      <c r="M35" s="317" t="str">
        <f>IF((L35&gt;$L$94),"SOBRE PROMEDIO","BAJO PROMEDIO")</f>
        <v>SOBRE PROMEDIO</v>
      </c>
      <c r="N35" s="177" t="e">
        <f>#REF!</f>
        <v>#REF!</v>
      </c>
    </row>
    <row r="36" spans="1:14" ht="27.75" thickBot="1">
      <c r="A36" s="182" t="s">
        <v>240</v>
      </c>
      <c r="B36" s="350" t="s">
        <v>241</v>
      </c>
      <c r="C36" s="344">
        <v>1</v>
      </c>
      <c r="D36" s="345">
        <v>0</v>
      </c>
      <c r="E36" s="346">
        <v>0</v>
      </c>
      <c r="F36" s="347">
        <v>1</v>
      </c>
      <c r="G36" s="344">
        <v>0</v>
      </c>
      <c r="H36" s="345">
        <v>0</v>
      </c>
      <c r="I36" s="345">
        <v>0</v>
      </c>
      <c r="J36" s="347">
        <v>0</v>
      </c>
      <c r="K36" s="348">
        <f t="shared" si="0"/>
        <v>0.25</v>
      </c>
      <c r="L36" s="316">
        <f>AVERAGE(K36:K36)</f>
        <v>0.25</v>
      </c>
      <c r="M36" s="317" t="str">
        <f>IF((L36&gt;$L$94),"SOBRE PROMEDIO","BAJO PROMEDIO")</f>
        <v>BAJO PROMEDIO</v>
      </c>
      <c r="N36" s="177"/>
    </row>
    <row r="37" spans="1:14" ht="18.75" customHeight="1" thickBot="1">
      <c r="A37" s="462" t="s">
        <v>120</v>
      </c>
      <c r="B37" s="360" t="s">
        <v>242</v>
      </c>
      <c r="C37" s="351">
        <v>1</v>
      </c>
      <c r="D37" s="379">
        <v>0</v>
      </c>
      <c r="E37" s="312">
        <v>1</v>
      </c>
      <c r="F37" s="380">
        <v>1</v>
      </c>
      <c r="G37" s="310">
        <v>0</v>
      </c>
      <c r="H37" s="311">
        <v>0</v>
      </c>
      <c r="I37" s="311">
        <v>0</v>
      </c>
      <c r="J37" s="313">
        <v>0</v>
      </c>
      <c r="K37" s="315">
        <f t="shared" si="0"/>
        <v>0.375</v>
      </c>
      <c r="L37" s="467">
        <f>AVERAGE(K37:K53)</f>
        <v>0.3897058823529412</v>
      </c>
      <c r="M37" s="468" t="str">
        <f>IF((L37&gt;$L$94),"SOBRE PROMEDIO","BAJO PROMEDIO")</f>
        <v>SOBRE PROMEDIO</v>
      </c>
      <c r="N37" s="177" t="e">
        <f>#REF!</f>
        <v>#REF!</v>
      </c>
    </row>
    <row r="38" spans="1:14" ht="18.75" customHeight="1" thickBot="1">
      <c r="A38" s="462"/>
      <c r="B38" s="363" t="s">
        <v>243</v>
      </c>
      <c r="C38" s="365">
        <v>1</v>
      </c>
      <c r="D38" s="320">
        <v>0</v>
      </c>
      <c r="E38" s="353">
        <v>1</v>
      </c>
      <c r="F38" s="384">
        <v>1</v>
      </c>
      <c r="G38" s="318">
        <v>0</v>
      </c>
      <c r="H38" s="319">
        <v>0</v>
      </c>
      <c r="I38" s="319">
        <v>0</v>
      </c>
      <c r="J38" s="321">
        <v>0</v>
      </c>
      <c r="K38" s="315">
        <f t="shared" si="0"/>
        <v>0.375</v>
      </c>
      <c r="L38" s="467"/>
      <c r="M38" s="468"/>
      <c r="N38" s="177"/>
    </row>
    <row r="39" spans="1:14" ht="17.25" thickBot="1">
      <c r="A39" s="462"/>
      <c r="B39" s="363" t="s">
        <v>244</v>
      </c>
      <c r="C39" s="365">
        <v>1</v>
      </c>
      <c r="D39" s="320">
        <v>0</v>
      </c>
      <c r="E39" s="353">
        <v>1</v>
      </c>
      <c r="F39" s="384">
        <v>1</v>
      </c>
      <c r="G39" s="318">
        <v>0</v>
      </c>
      <c r="H39" s="319">
        <v>0</v>
      </c>
      <c r="I39" s="319">
        <v>0</v>
      </c>
      <c r="J39" s="321">
        <v>0</v>
      </c>
      <c r="K39" s="354">
        <f t="shared" si="0"/>
        <v>0.375</v>
      </c>
      <c r="L39" s="467"/>
      <c r="M39" s="468"/>
      <c r="N39" s="177"/>
    </row>
    <row r="40" spans="1:14" ht="33.75" thickBot="1">
      <c r="A40" s="462"/>
      <c r="B40" s="364" t="s">
        <v>245</v>
      </c>
      <c r="C40" s="365">
        <v>1</v>
      </c>
      <c r="D40" s="320">
        <v>1</v>
      </c>
      <c r="E40" s="353">
        <v>1</v>
      </c>
      <c r="F40" s="384">
        <v>1</v>
      </c>
      <c r="G40" s="318">
        <v>0</v>
      </c>
      <c r="H40" s="319">
        <v>0</v>
      </c>
      <c r="I40" s="319">
        <v>0</v>
      </c>
      <c r="J40" s="321">
        <v>0</v>
      </c>
      <c r="K40" s="354">
        <f t="shared" si="0"/>
        <v>0.5</v>
      </c>
      <c r="L40" s="467"/>
      <c r="M40" s="468"/>
      <c r="N40" s="177"/>
    </row>
    <row r="41" spans="1:14" ht="17.25" thickBot="1">
      <c r="A41" s="462"/>
      <c r="B41" s="364" t="s">
        <v>246</v>
      </c>
      <c r="C41" s="365">
        <v>1</v>
      </c>
      <c r="D41" s="320">
        <v>0</v>
      </c>
      <c r="E41" s="353">
        <v>1</v>
      </c>
      <c r="F41" s="384">
        <v>1</v>
      </c>
      <c r="G41" s="318">
        <v>0</v>
      </c>
      <c r="H41" s="319">
        <v>0</v>
      </c>
      <c r="I41" s="319">
        <v>0</v>
      </c>
      <c r="J41" s="321">
        <v>0</v>
      </c>
      <c r="K41" s="354">
        <f t="shared" si="0"/>
        <v>0.375</v>
      </c>
      <c r="L41" s="467"/>
      <c r="M41" s="468"/>
      <c r="N41" s="177"/>
    </row>
    <row r="42" spans="1:14" ht="33.75" thickBot="1">
      <c r="A42" s="462"/>
      <c r="B42" s="364" t="s">
        <v>247</v>
      </c>
      <c r="C42" s="365">
        <v>1</v>
      </c>
      <c r="D42" s="320">
        <v>1</v>
      </c>
      <c r="E42" s="353">
        <v>1</v>
      </c>
      <c r="F42" s="384">
        <v>1</v>
      </c>
      <c r="G42" s="318">
        <v>0</v>
      </c>
      <c r="H42" s="319">
        <v>0</v>
      </c>
      <c r="I42" s="319">
        <v>0</v>
      </c>
      <c r="J42" s="321">
        <v>0</v>
      </c>
      <c r="K42" s="354">
        <f t="shared" si="0"/>
        <v>0.5</v>
      </c>
      <c r="L42" s="467"/>
      <c r="M42" s="468"/>
      <c r="N42" s="177"/>
    </row>
    <row r="43" spans="1:14" ht="17.25" thickBot="1">
      <c r="A43" s="462"/>
      <c r="B43" s="364" t="s">
        <v>248</v>
      </c>
      <c r="C43" s="365">
        <v>1</v>
      </c>
      <c r="D43" s="320">
        <v>1</v>
      </c>
      <c r="E43" s="353">
        <v>1</v>
      </c>
      <c r="F43" s="384">
        <v>1</v>
      </c>
      <c r="G43" s="366">
        <v>0</v>
      </c>
      <c r="H43" s="319">
        <v>0</v>
      </c>
      <c r="I43" s="319">
        <v>0</v>
      </c>
      <c r="J43" s="322">
        <v>0</v>
      </c>
      <c r="K43" s="354">
        <f t="shared" si="0"/>
        <v>0.5</v>
      </c>
      <c r="L43" s="467"/>
      <c r="M43" s="468"/>
      <c r="N43" s="177"/>
    </row>
    <row r="44" spans="1:14" ht="17.25" thickBot="1">
      <c r="A44" s="462"/>
      <c r="B44" s="364" t="s">
        <v>350</v>
      </c>
      <c r="C44" s="365">
        <v>1</v>
      </c>
      <c r="D44" s="320">
        <v>0</v>
      </c>
      <c r="E44" s="353">
        <v>1</v>
      </c>
      <c r="F44" s="384">
        <v>1</v>
      </c>
      <c r="G44" s="366">
        <v>0</v>
      </c>
      <c r="H44" s="319">
        <v>0</v>
      </c>
      <c r="I44" s="319">
        <v>0</v>
      </c>
      <c r="J44" s="322">
        <v>0</v>
      </c>
      <c r="K44" s="354">
        <f t="shared" si="0"/>
        <v>0.375</v>
      </c>
      <c r="L44" s="467"/>
      <c r="M44" s="468"/>
      <c r="N44" s="177"/>
    </row>
    <row r="45" spans="1:14" ht="18.75" customHeight="1" thickBot="1">
      <c r="A45" s="462"/>
      <c r="B45" s="364" t="s">
        <v>249</v>
      </c>
      <c r="C45" s="365">
        <v>1</v>
      </c>
      <c r="D45" s="320">
        <v>0</v>
      </c>
      <c r="E45" s="353">
        <v>1</v>
      </c>
      <c r="F45" s="384">
        <v>1</v>
      </c>
      <c r="G45" s="366">
        <v>0</v>
      </c>
      <c r="H45" s="319">
        <v>0</v>
      </c>
      <c r="I45" s="319">
        <v>0</v>
      </c>
      <c r="J45" s="322">
        <v>0</v>
      </c>
      <c r="K45" s="354">
        <f t="shared" si="0"/>
        <v>0.375</v>
      </c>
      <c r="L45" s="467"/>
      <c r="M45" s="468"/>
      <c r="N45" s="177"/>
    </row>
    <row r="46" spans="1:14" ht="17.25" thickBot="1">
      <c r="A46" s="462"/>
      <c r="B46" s="364" t="s">
        <v>250</v>
      </c>
      <c r="C46" s="365">
        <v>1</v>
      </c>
      <c r="D46" s="320">
        <v>0</v>
      </c>
      <c r="E46" s="353">
        <v>0</v>
      </c>
      <c r="F46" s="384">
        <v>0</v>
      </c>
      <c r="G46" s="318">
        <v>0</v>
      </c>
      <c r="H46" s="319">
        <v>0</v>
      </c>
      <c r="I46" s="319">
        <v>0</v>
      </c>
      <c r="J46" s="321">
        <v>0</v>
      </c>
      <c r="K46" s="354">
        <f t="shared" si="0"/>
        <v>0.125</v>
      </c>
      <c r="L46" s="467"/>
      <c r="M46" s="468"/>
      <c r="N46" s="177"/>
    </row>
    <row r="47" spans="1:14" ht="33.75" thickBot="1">
      <c r="A47" s="462"/>
      <c r="B47" s="364" t="s">
        <v>251</v>
      </c>
      <c r="C47" s="365">
        <v>1</v>
      </c>
      <c r="D47" s="320">
        <v>0</v>
      </c>
      <c r="E47" s="353">
        <v>1</v>
      </c>
      <c r="F47" s="384">
        <v>1</v>
      </c>
      <c r="G47" s="318">
        <v>0</v>
      </c>
      <c r="H47" s="319">
        <v>0</v>
      </c>
      <c r="I47" s="319">
        <v>0</v>
      </c>
      <c r="J47" s="321">
        <v>0</v>
      </c>
      <c r="K47" s="354">
        <f t="shared" si="0"/>
        <v>0.375</v>
      </c>
      <c r="L47" s="467"/>
      <c r="M47" s="468"/>
      <c r="N47" s="177"/>
    </row>
    <row r="48" spans="1:14" ht="17.25" thickBot="1">
      <c r="A48" s="462"/>
      <c r="B48" s="364" t="s">
        <v>252</v>
      </c>
      <c r="C48" s="365">
        <v>1</v>
      </c>
      <c r="D48" s="320">
        <v>0</v>
      </c>
      <c r="E48" s="353">
        <v>1</v>
      </c>
      <c r="F48" s="384">
        <v>1</v>
      </c>
      <c r="G48" s="318">
        <v>0</v>
      </c>
      <c r="H48" s="319">
        <v>0</v>
      </c>
      <c r="I48" s="319">
        <v>0</v>
      </c>
      <c r="J48" s="321">
        <v>0</v>
      </c>
      <c r="K48" s="354">
        <f t="shared" si="0"/>
        <v>0.375</v>
      </c>
      <c r="L48" s="467"/>
      <c r="M48" s="468"/>
      <c r="N48" s="177"/>
    </row>
    <row r="49" spans="1:14" ht="20.25" customHeight="1" thickBot="1">
      <c r="A49" s="462"/>
      <c r="B49" s="364" t="s">
        <v>253</v>
      </c>
      <c r="C49" s="365">
        <v>1</v>
      </c>
      <c r="D49" s="320">
        <v>1</v>
      </c>
      <c r="E49" s="353">
        <v>1</v>
      </c>
      <c r="F49" s="384">
        <v>1</v>
      </c>
      <c r="G49" s="318">
        <v>0</v>
      </c>
      <c r="H49" s="319">
        <v>0</v>
      </c>
      <c r="I49" s="319">
        <v>0</v>
      </c>
      <c r="J49" s="321">
        <v>0</v>
      </c>
      <c r="K49" s="354">
        <f t="shared" si="0"/>
        <v>0.5</v>
      </c>
      <c r="L49" s="467"/>
      <c r="M49" s="468"/>
      <c r="N49" s="177"/>
    </row>
    <row r="50" spans="1:14" ht="17.25" thickBot="1">
      <c r="A50" s="462"/>
      <c r="B50" s="364" t="s">
        <v>254</v>
      </c>
      <c r="C50" s="365">
        <v>1</v>
      </c>
      <c r="D50" s="320">
        <v>0</v>
      </c>
      <c r="E50" s="367">
        <v>1</v>
      </c>
      <c r="F50" s="384">
        <v>1</v>
      </c>
      <c r="G50" s="318">
        <v>0</v>
      </c>
      <c r="H50" s="319">
        <v>0</v>
      </c>
      <c r="I50" s="319">
        <v>0</v>
      </c>
      <c r="J50" s="321">
        <v>0</v>
      </c>
      <c r="K50" s="354">
        <f aca="true" t="shared" si="1" ref="K50:K55">AVERAGE(C50:J50)</f>
        <v>0.375</v>
      </c>
      <c r="L50" s="467"/>
      <c r="M50" s="468"/>
      <c r="N50" s="177"/>
    </row>
    <row r="51" spans="1:14" ht="33.75" thickBot="1">
      <c r="A51" s="462"/>
      <c r="B51" s="364" t="s">
        <v>255</v>
      </c>
      <c r="C51" s="365">
        <v>1</v>
      </c>
      <c r="D51" s="353">
        <v>0</v>
      </c>
      <c r="E51" s="320">
        <v>1</v>
      </c>
      <c r="F51" s="398">
        <v>1</v>
      </c>
      <c r="G51" s="318">
        <v>0</v>
      </c>
      <c r="H51" s="319">
        <v>0</v>
      </c>
      <c r="I51" s="319">
        <v>0</v>
      </c>
      <c r="J51" s="321">
        <v>0</v>
      </c>
      <c r="K51" s="354">
        <f t="shared" si="1"/>
        <v>0.375</v>
      </c>
      <c r="L51" s="467"/>
      <c r="M51" s="468"/>
      <c r="N51" s="177"/>
    </row>
    <row r="52" spans="1:14" ht="17.25" thickBot="1">
      <c r="A52" s="462"/>
      <c r="B52" s="364" t="s">
        <v>256</v>
      </c>
      <c r="C52" s="365">
        <v>1</v>
      </c>
      <c r="D52" s="320">
        <v>0</v>
      </c>
      <c r="E52" s="328">
        <v>1</v>
      </c>
      <c r="F52" s="384">
        <v>1</v>
      </c>
      <c r="G52" s="318">
        <v>0</v>
      </c>
      <c r="H52" s="319">
        <v>0</v>
      </c>
      <c r="I52" s="319">
        <v>0</v>
      </c>
      <c r="J52" s="321">
        <v>0</v>
      </c>
      <c r="K52" s="354">
        <f t="shared" si="1"/>
        <v>0.375</v>
      </c>
      <c r="L52" s="467"/>
      <c r="M52" s="468"/>
      <c r="N52" s="177"/>
    </row>
    <row r="53" spans="1:14" ht="17.25" thickBot="1">
      <c r="A53" s="462"/>
      <c r="B53" s="363" t="s">
        <v>257</v>
      </c>
      <c r="C53" s="387">
        <v>1</v>
      </c>
      <c r="D53" s="388">
        <v>0</v>
      </c>
      <c r="E53" s="328">
        <v>1</v>
      </c>
      <c r="F53" s="389">
        <v>1</v>
      </c>
      <c r="G53" s="326">
        <v>0</v>
      </c>
      <c r="H53" s="327">
        <v>0</v>
      </c>
      <c r="I53" s="327">
        <v>0</v>
      </c>
      <c r="J53" s="329">
        <v>0</v>
      </c>
      <c r="K53" s="368">
        <f t="shared" si="1"/>
        <v>0.375</v>
      </c>
      <c r="L53" s="467"/>
      <c r="M53" s="468"/>
      <c r="N53" s="177"/>
    </row>
    <row r="54" spans="1:14" ht="15" customHeight="1" thickBot="1">
      <c r="A54" s="469" t="s">
        <v>258</v>
      </c>
      <c r="B54" s="182" t="s">
        <v>259</v>
      </c>
      <c r="C54" s="351">
        <v>1</v>
      </c>
      <c r="D54" s="379">
        <v>0</v>
      </c>
      <c r="E54" s="312">
        <v>1</v>
      </c>
      <c r="F54" s="380">
        <v>1</v>
      </c>
      <c r="G54" s="310">
        <v>0</v>
      </c>
      <c r="H54" s="311">
        <v>0</v>
      </c>
      <c r="I54" s="311">
        <v>0</v>
      </c>
      <c r="J54" s="313">
        <v>0</v>
      </c>
      <c r="K54" s="369">
        <f t="shared" si="1"/>
        <v>0.375</v>
      </c>
      <c r="L54" s="467">
        <f>AVERAGE(K54:K64)</f>
        <v>0.3068181818181818</v>
      </c>
      <c r="M54" s="468" t="str">
        <f>IF((L54&gt;$L$94),"SOBRE PROMEDIO","BAJO PROMEDIO")</f>
        <v>BAJO PROMEDIO</v>
      </c>
      <c r="N54" s="177" t="e">
        <f>#REF!</f>
        <v>#REF!</v>
      </c>
    </row>
    <row r="55" spans="1:14" ht="15.75" customHeight="1" thickBot="1">
      <c r="A55" s="469"/>
      <c r="B55" s="352" t="s">
        <v>260</v>
      </c>
      <c r="C55" s="365">
        <v>1</v>
      </c>
      <c r="D55" s="320">
        <v>0</v>
      </c>
      <c r="E55" s="353">
        <v>1</v>
      </c>
      <c r="F55" s="384">
        <v>1</v>
      </c>
      <c r="G55" s="310">
        <v>0</v>
      </c>
      <c r="H55" s="311">
        <v>0</v>
      </c>
      <c r="I55" s="311">
        <v>0</v>
      </c>
      <c r="J55" s="313">
        <v>0</v>
      </c>
      <c r="K55" s="370">
        <f t="shared" si="1"/>
        <v>0.375</v>
      </c>
      <c r="L55" s="467"/>
      <c r="M55" s="468"/>
      <c r="N55" s="177"/>
    </row>
    <row r="56" spans="1:14" ht="27">
      <c r="A56" s="469"/>
      <c r="B56" s="325" t="s">
        <v>261</v>
      </c>
      <c r="C56" s="365">
        <v>1</v>
      </c>
      <c r="D56" s="320">
        <v>1</v>
      </c>
      <c r="E56" s="353">
        <v>1</v>
      </c>
      <c r="F56" s="384">
        <v>1</v>
      </c>
      <c r="G56" s="318">
        <v>0</v>
      </c>
      <c r="H56" s="319">
        <v>0</v>
      </c>
      <c r="I56" s="319">
        <v>0</v>
      </c>
      <c r="J56" s="321">
        <v>0</v>
      </c>
      <c r="K56" s="354">
        <f aca="true" t="shared" si="2" ref="K56:K67">AVERAGE(C56:J56)</f>
        <v>0.5</v>
      </c>
      <c r="L56" s="467"/>
      <c r="M56" s="468"/>
      <c r="N56" s="177" t="e">
        <f>#REF!</f>
        <v>#REF!</v>
      </c>
    </row>
    <row r="57" spans="1:14" ht="15.75" customHeight="1">
      <c r="A57" s="469"/>
      <c r="B57" s="352" t="s">
        <v>262</v>
      </c>
      <c r="C57" s="365">
        <v>1</v>
      </c>
      <c r="D57" s="320">
        <v>0</v>
      </c>
      <c r="E57" s="353">
        <v>0</v>
      </c>
      <c r="F57" s="384">
        <v>1</v>
      </c>
      <c r="G57" s="318">
        <v>0</v>
      </c>
      <c r="H57" s="319">
        <v>0</v>
      </c>
      <c r="I57" s="319">
        <v>0</v>
      </c>
      <c r="J57" s="321">
        <v>0</v>
      </c>
      <c r="K57" s="354">
        <f t="shared" si="2"/>
        <v>0.25</v>
      </c>
      <c r="L57" s="467"/>
      <c r="M57" s="468"/>
      <c r="N57" s="177"/>
    </row>
    <row r="58" spans="1:14" ht="27">
      <c r="A58" s="469"/>
      <c r="B58" s="352" t="s">
        <v>263</v>
      </c>
      <c r="C58" s="365">
        <v>1</v>
      </c>
      <c r="D58" s="320">
        <v>0</v>
      </c>
      <c r="E58" s="353">
        <v>0</v>
      </c>
      <c r="F58" s="384">
        <v>1</v>
      </c>
      <c r="G58" s="318">
        <v>0</v>
      </c>
      <c r="H58" s="319">
        <v>0</v>
      </c>
      <c r="I58" s="319">
        <v>0</v>
      </c>
      <c r="J58" s="321">
        <v>0</v>
      </c>
      <c r="K58" s="354">
        <f t="shared" si="2"/>
        <v>0.25</v>
      </c>
      <c r="L58" s="467"/>
      <c r="M58" s="468"/>
      <c r="N58" s="177"/>
    </row>
    <row r="59" spans="1:14" ht="17.25" customHeight="1">
      <c r="A59" s="469"/>
      <c r="B59" s="352" t="s">
        <v>264</v>
      </c>
      <c r="C59" s="365">
        <v>1</v>
      </c>
      <c r="D59" s="320">
        <v>0</v>
      </c>
      <c r="E59" s="353">
        <v>0</v>
      </c>
      <c r="F59" s="384">
        <v>1</v>
      </c>
      <c r="G59" s="318">
        <v>0</v>
      </c>
      <c r="H59" s="319">
        <v>0</v>
      </c>
      <c r="I59" s="319">
        <v>0</v>
      </c>
      <c r="J59" s="321">
        <v>0</v>
      </c>
      <c r="K59" s="354">
        <f>AVERAGE(C59:J59)</f>
        <v>0.25</v>
      </c>
      <c r="L59" s="467"/>
      <c r="M59" s="468"/>
      <c r="N59" s="177"/>
    </row>
    <row r="60" spans="1:14" ht="29.25" customHeight="1">
      <c r="A60" s="469"/>
      <c r="B60" s="352" t="s">
        <v>265</v>
      </c>
      <c r="C60" s="365">
        <v>1</v>
      </c>
      <c r="D60" s="320">
        <v>0</v>
      </c>
      <c r="E60" s="353">
        <v>1</v>
      </c>
      <c r="F60" s="384">
        <v>1</v>
      </c>
      <c r="G60" s="318">
        <v>0</v>
      </c>
      <c r="H60" s="319">
        <v>0</v>
      </c>
      <c r="I60" s="319">
        <v>0</v>
      </c>
      <c r="J60" s="321">
        <v>0</v>
      </c>
      <c r="K60" s="354">
        <f>AVERAGE(C60:J60)</f>
        <v>0.375</v>
      </c>
      <c r="L60" s="467"/>
      <c r="M60" s="468"/>
      <c r="N60" s="177"/>
    </row>
    <row r="61" spans="1:14" ht="13.5">
      <c r="A61" s="469"/>
      <c r="B61" s="352" t="s">
        <v>256</v>
      </c>
      <c r="C61" s="365">
        <v>1</v>
      </c>
      <c r="D61" s="320">
        <v>0</v>
      </c>
      <c r="E61" s="353">
        <v>0</v>
      </c>
      <c r="F61" s="384">
        <v>0</v>
      </c>
      <c r="G61" s="318">
        <v>0</v>
      </c>
      <c r="H61" s="319">
        <v>0</v>
      </c>
      <c r="I61" s="319">
        <v>0</v>
      </c>
      <c r="J61" s="321">
        <v>0</v>
      </c>
      <c r="K61" s="354">
        <f t="shared" si="2"/>
        <v>0.125</v>
      </c>
      <c r="L61" s="467"/>
      <c r="M61" s="468"/>
      <c r="N61" s="177"/>
    </row>
    <row r="62" spans="1:14" ht="16.5" customHeight="1">
      <c r="A62" s="469"/>
      <c r="B62" s="352" t="s">
        <v>266</v>
      </c>
      <c r="C62" s="365">
        <v>1</v>
      </c>
      <c r="D62" s="320">
        <v>0</v>
      </c>
      <c r="E62" s="353">
        <v>0</v>
      </c>
      <c r="F62" s="384">
        <v>1</v>
      </c>
      <c r="G62" s="318">
        <v>0</v>
      </c>
      <c r="H62" s="319">
        <v>0</v>
      </c>
      <c r="I62" s="319">
        <v>0</v>
      </c>
      <c r="J62" s="321">
        <v>0</v>
      </c>
      <c r="K62" s="354">
        <f t="shared" si="2"/>
        <v>0.25</v>
      </c>
      <c r="L62" s="467"/>
      <c r="M62" s="468"/>
      <c r="N62" s="177"/>
    </row>
    <row r="63" spans="1:14" ht="13.5">
      <c r="A63" s="469"/>
      <c r="B63" s="352" t="s">
        <v>267</v>
      </c>
      <c r="C63" s="365">
        <v>1</v>
      </c>
      <c r="D63" s="320">
        <v>0</v>
      </c>
      <c r="E63" s="353">
        <v>0</v>
      </c>
      <c r="F63" s="384">
        <v>1</v>
      </c>
      <c r="G63" s="318">
        <v>0</v>
      </c>
      <c r="H63" s="319">
        <v>0</v>
      </c>
      <c r="I63" s="319">
        <v>0</v>
      </c>
      <c r="J63" s="321">
        <v>0</v>
      </c>
      <c r="K63" s="354">
        <f t="shared" si="2"/>
        <v>0.25</v>
      </c>
      <c r="L63" s="467"/>
      <c r="M63" s="468"/>
      <c r="N63" s="177"/>
    </row>
    <row r="64" spans="1:14" ht="13.5">
      <c r="A64" s="469"/>
      <c r="B64" s="371" t="s">
        <v>268</v>
      </c>
      <c r="C64" s="387">
        <v>1</v>
      </c>
      <c r="D64" s="388">
        <v>0</v>
      </c>
      <c r="E64" s="328">
        <v>1</v>
      </c>
      <c r="F64" s="389">
        <v>1</v>
      </c>
      <c r="G64" s="326">
        <v>0</v>
      </c>
      <c r="H64" s="327">
        <v>0</v>
      </c>
      <c r="I64" s="327">
        <v>0</v>
      </c>
      <c r="J64" s="329">
        <v>0</v>
      </c>
      <c r="K64" s="372">
        <f t="shared" si="2"/>
        <v>0.375</v>
      </c>
      <c r="L64" s="467"/>
      <c r="M64" s="468"/>
      <c r="N64" s="177"/>
    </row>
    <row r="65" spans="1:14" ht="29.25" customHeight="1">
      <c r="A65" s="462" t="s">
        <v>269</v>
      </c>
      <c r="B65" s="182" t="s">
        <v>270</v>
      </c>
      <c r="C65" s="310">
        <v>1</v>
      </c>
      <c r="D65" s="311">
        <v>0</v>
      </c>
      <c r="E65" s="312">
        <v>0</v>
      </c>
      <c r="F65" s="313">
        <v>1</v>
      </c>
      <c r="G65" s="310">
        <v>0</v>
      </c>
      <c r="H65" s="311">
        <v>0</v>
      </c>
      <c r="I65" s="311">
        <v>0</v>
      </c>
      <c r="J65" s="313">
        <v>0</v>
      </c>
      <c r="K65" s="315">
        <f t="shared" si="2"/>
        <v>0.25</v>
      </c>
      <c r="L65" s="467">
        <f>AVERAGE(K65:K70)</f>
        <v>0.3541666666666667</v>
      </c>
      <c r="M65" s="468" t="str">
        <f>IF((L65&gt;$L$94),"SOBRE PROMEDIO","BAJO PROMEDIO")</f>
        <v>SOBRE PROMEDIO</v>
      </c>
      <c r="N65" s="177"/>
    </row>
    <row r="66" spans="1:14" ht="27">
      <c r="A66" s="462"/>
      <c r="B66" s="352" t="s">
        <v>271</v>
      </c>
      <c r="C66" s="318">
        <v>1</v>
      </c>
      <c r="D66" s="319">
        <v>0</v>
      </c>
      <c r="E66" s="353">
        <v>1</v>
      </c>
      <c r="F66" s="321">
        <v>1</v>
      </c>
      <c r="G66" s="318">
        <v>0</v>
      </c>
      <c r="H66" s="319">
        <v>0</v>
      </c>
      <c r="I66" s="319">
        <v>0</v>
      </c>
      <c r="J66" s="321">
        <v>0</v>
      </c>
      <c r="K66" s="354">
        <f t="shared" si="2"/>
        <v>0.375</v>
      </c>
      <c r="L66" s="467"/>
      <c r="M66" s="468"/>
      <c r="N66" s="177"/>
    </row>
    <row r="67" spans="1:14" ht="40.5">
      <c r="A67" s="462"/>
      <c r="B67" s="373" t="s">
        <v>272</v>
      </c>
      <c r="C67" s="374">
        <v>1</v>
      </c>
      <c r="D67" s="375">
        <v>0</v>
      </c>
      <c r="E67" s="367">
        <v>1</v>
      </c>
      <c r="F67" s="376">
        <v>1</v>
      </c>
      <c r="G67" s="318">
        <v>0</v>
      </c>
      <c r="H67" s="319">
        <v>0</v>
      </c>
      <c r="I67" s="319">
        <v>0</v>
      </c>
      <c r="J67" s="321">
        <v>0</v>
      </c>
      <c r="K67" s="354">
        <f t="shared" si="2"/>
        <v>0.375</v>
      </c>
      <c r="L67" s="467"/>
      <c r="M67" s="468"/>
      <c r="N67" s="177"/>
    </row>
    <row r="68" spans="1:14" ht="13.5">
      <c r="A68" s="462"/>
      <c r="B68" s="373" t="s">
        <v>273</v>
      </c>
      <c r="C68" s="374">
        <v>1</v>
      </c>
      <c r="D68" s="375">
        <v>0</v>
      </c>
      <c r="E68" s="367">
        <v>1</v>
      </c>
      <c r="F68" s="376">
        <v>1</v>
      </c>
      <c r="G68" s="374">
        <v>0</v>
      </c>
      <c r="H68" s="375">
        <v>0</v>
      </c>
      <c r="I68" s="375">
        <v>0</v>
      </c>
      <c r="J68" s="376">
        <v>0</v>
      </c>
      <c r="K68" s="377">
        <f>AVERAGE(C68:J68)</f>
        <v>0.375</v>
      </c>
      <c r="L68" s="467"/>
      <c r="M68" s="468"/>
      <c r="N68" s="177"/>
    </row>
    <row r="69" spans="1:14" ht="27">
      <c r="A69" s="462"/>
      <c r="B69" s="373" t="s">
        <v>274</v>
      </c>
      <c r="C69" s="374">
        <v>1</v>
      </c>
      <c r="D69" s="375">
        <v>0</v>
      </c>
      <c r="E69" s="367">
        <v>1</v>
      </c>
      <c r="F69" s="376">
        <v>1</v>
      </c>
      <c r="G69" s="374">
        <v>0</v>
      </c>
      <c r="H69" s="375">
        <v>0</v>
      </c>
      <c r="I69" s="375">
        <v>0</v>
      </c>
      <c r="J69" s="376">
        <v>0</v>
      </c>
      <c r="K69" s="377">
        <f>AVERAGE(C69:J69)</f>
        <v>0.375</v>
      </c>
      <c r="L69" s="467"/>
      <c r="M69" s="468"/>
      <c r="N69" s="177"/>
    </row>
    <row r="70" spans="1:14" ht="13.5">
      <c r="A70" s="462"/>
      <c r="B70" s="332" t="s">
        <v>275</v>
      </c>
      <c r="C70" s="333">
        <v>1</v>
      </c>
      <c r="D70" s="334">
        <v>0</v>
      </c>
      <c r="E70" s="335">
        <v>1</v>
      </c>
      <c r="F70" s="336">
        <v>1</v>
      </c>
      <c r="G70" s="333">
        <v>0</v>
      </c>
      <c r="H70" s="334">
        <v>0</v>
      </c>
      <c r="I70" s="334">
        <v>0</v>
      </c>
      <c r="J70" s="336">
        <v>0</v>
      </c>
      <c r="K70" s="338">
        <f aca="true" t="shared" si="3" ref="K70:K82">AVERAGE(C70:J70)</f>
        <v>0.375</v>
      </c>
      <c r="L70" s="467"/>
      <c r="M70" s="468"/>
      <c r="N70" s="177"/>
    </row>
    <row r="71" spans="1:14" ht="30" customHeight="1">
      <c r="A71" s="462" t="s">
        <v>121</v>
      </c>
      <c r="B71" s="378" t="s">
        <v>276</v>
      </c>
      <c r="C71" s="351">
        <v>1</v>
      </c>
      <c r="D71" s="379">
        <v>1</v>
      </c>
      <c r="E71" s="312">
        <v>1</v>
      </c>
      <c r="F71" s="380">
        <v>1</v>
      </c>
      <c r="G71" s="351">
        <v>0</v>
      </c>
      <c r="H71" s="379">
        <v>0</v>
      </c>
      <c r="I71" s="379">
        <v>0</v>
      </c>
      <c r="J71" s="380">
        <v>0</v>
      </c>
      <c r="K71" s="381">
        <f t="shared" si="3"/>
        <v>0.5</v>
      </c>
      <c r="L71" s="467">
        <f>AVERAGE(K71:K74)</f>
        <v>0.40625</v>
      </c>
      <c r="M71" s="468" t="str">
        <f>IF((L71&gt;$L$94),"SOBRE PROMEDIO","BAJO PROMEDIO")</f>
        <v>SOBRE PROMEDIO</v>
      </c>
      <c r="N71" s="177" t="e">
        <f>#REF!</f>
        <v>#REF!</v>
      </c>
    </row>
    <row r="72" spans="1:14" ht="40.5">
      <c r="A72" s="462"/>
      <c r="B72" s="382" t="s">
        <v>277</v>
      </c>
      <c r="C72" s="383">
        <v>1</v>
      </c>
      <c r="D72" s="320">
        <v>0</v>
      </c>
      <c r="E72" s="353">
        <v>1</v>
      </c>
      <c r="F72" s="384">
        <v>1</v>
      </c>
      <c r="G72" s="365">
        <v>0</v>
      </c>
      <c r="H72" s="320">
        <v>0</v>
      </c>
      <c r="I72" s="320">
        <v>0</v>
      </c>
      <c r="J72" s="384">
        <v>0</v>
      </c>
      <c r="K72" s="385">
        <f t="shared" si="3"/>
        <v>0.375</v>
      </c>
      <c r="L72" s="467"/>
      <c r="M72" s="468"/>
      <c r="N72" s="177"/>
    </row>
    <row r="73" spans="1:14" ht="27">
      <c r="A73" s="462"/>
      <c r="B73" s="386" t="s">
        <v>278</v>
      </c>
      <c r="C73" s="387">
        <v>1</v>
      </c>
      <c r="D73" s="388">
        <v>0</v>
      </c>
      <c r="E73" s="328">
        <v>1</v>
      </c>
      <c r="F73" s="389">
        <v>1</v>
      </c>
      <c r="G73" s="387">
        <v>0</v>
      </c>
      <c r="H73" s="388">
        <v>0</v>
      </c>
      <c r="I73" s="388">
        <v>0</v>
      </c>
      <c r="J73" s="389">
        <v>0</v>
      </c>
      <c r="K73" s="390">
        <f t="shared" si="3"/>
        <v>0.375</v>
      </c>
      <c r="L73" s="467"/>
      <c r="M73" s="468"/>
      <c r="N73" s="177"/>
    </row>
    <row r="74" spans="1:14" ht="13.5">
      <c r="A74" s="462"/>
      <c r="B74" s="391" t="s">
        <v>279</v>
      </c>
      <c r="C74" s="365">
        <v>1</v>
      </c>
      <c r="D74" s="320">
        <v>0</v>
      </c>
      <c r="E74" s="353">
        <v>1</v>
      </c>
      <c r="F74" s="384">
        <v>1</v>
      </c>
      <c r="G74" s="365">
        <v>0</v>
      </c>
      <c r="H74" s="320">
        <v>0</v>
      </c>
      <c r="I74" s="320">
        <v>0</v>
      </c>
      <c r="J74" s="384">
        <v>0</v>
      </c>
      <c r="K74" s="385">
        <f t="shared" si="3"/>
        <v>0.375</v>
      </c>
      <c r="L74" s="467"/>
      <c r="M74" s="468"/>
      <c r="N74" s="177"/>
    </row>
    <row r="75" spans="1:14" ht="34.5" customHeight="1">
      <c r="A75" s="462" t="s">
        <v>280</v>
      </c>
      <c r="B75" s="182" t="s">
        <v>281</v>
      </c>
      <c r="C75" s="310">
        <v>1</v>
      </c>
      <c r="D75" s="311">
        <v>0</v>
      </c>
      <c r="E75" s="312">
        <v>1</v>
      </c>
      <c r="F75" s="313">
        <v>1</v>
      </c>
      <c r="G75" s="310">
        <v>0</v>
      </c>
      <c r="H75" s="311">
        <v>0</v>
      </c>
      <c r="I75" s="311">
        <v>0</v>
      </c>
      <c r="J75" s="313">
        <v>0</v>
      </c>
      <c r="K75" s="315">
        <f t="shared" si="3"/>
        <v>0.375</v>
      </c>
      <c r="L75" s="467">
        <f>AVERAGE(K75:K83)</f>
        <v>0.3611111111111111</v>
      </c>
      <c r="M75" s="468" t="str">
        <f>IF((L75&gt;$L$94),"SOBRE PROMEDIO","BAJO PROMEDIO")</f>
        <v>SOBRE PROMEDIO</v>
      </c>
      <c r="N75" s="177"/>
    </row>
    <row r="76" spans="1:14" ht="27">
      <c r="A76" s="462"/>
      <c r="B76" s="352" t="s">
        <v>282</v>
      </c>
      <c r="C76" s="318">
        <v>1</v>
      </c>
      <c r="D76" s="319">
        <v>0</v>
      </c>
      <c r="E76" s="353">
        <v>1</v>
      </c>
      <c r="F76" s="321">
        <v>1</v>
      </c>
      <c r="G76" s="318">
        <v>0</v>
      </c>
      <c r="H76" s="319">
        <v>0</v>
      </c>
      <c r="I76" s="319">
        <v>0</v>
      </c>
      <c r="J76" s="321">
        <v>0</v>
      </c>
      <c r="K76" s="354">
        <f t="shared" si="3"/>
        <v>0.375</v>
      </c>
      <c r="L76" s="467"/>
      <c r="M76" s="468"/>
      <c r="N76" s="177"/>
    </row>
    <row r="77" spans="1:14" ht="13.5">
      <c r="A77" s="462"/>
      <c r="B77" s="352" t="s">
        <v>283</v>
      </c>
      <c r="C77" s="318">
        <v>1</v>
      </c>
      <c r="D77" s="319">
        <v>0</v>
      </c>
      <c r="E77" s="353">
        <v>1</v>
      </c>
      <c r="F77" s="321">
        <v>1</v>
      </c>
      <c r="G77" s="318">
        <v>0</v>
      </c>
      <c r="H77" s="319">
        <v>0</v>
      </c>
      <c r="I77" s="319">
        <v>0</v>
      </c>
      <c r="J77" s="321">
        <v>0</v>
      </c>
      <c r="K77" s="354">
        <f>AVERAGE(C77:J77)</f>
        <v>0.375</v>
      </c>
      <c r="L77" s="467"/>
      <c r="M77" s="468"/>
      <c r="N77" s="177"/>
    </row>
    <row r="78" spans="1:14" ht="23.25" customHeight="1">
      <c r="A78" s="462"/>
      <c r="B78" s="352" t="s">
        <v>284</v>
      </c>
      <c r="C78" s="318">
        <v>1</v>
      </c>
      <c r="D78" s="319">
        <v>0</v>
      </c>
      <c r="E78" s="353">
        <v>1</v>
      </c>
      <c r="F78" s="321">
        <v>1</v>
      </c>
      <c r="G78" s="318">
        <v>0</v>
      </c>
      <c r="H78" s="319">
        <v>0</v>
      </c>
      <c r="I78" s="319">
        <v>0</v>
      </c>
      <c r="J78" s="321">
        <v>0</v>
      </c>
      <c r="K78" s="354">
        <f t="shared" si="3"/>
        <v>0.375</v>
      </c>
      <c r="L78" s="467"/>
      <c r="M78" s="468"/>
      <c r="N78" s="177" t="e">
        <f>#REF!</f>
        <v>#REF!</v>
      </c>
    </row>
    <row r="79" spans="1:14" ht="33.75" customHeight="1">
      <c r="A79" s="462"/>
      <c r="B79" s="352" t="s">
        <v>285</v>
      </c>
      <c r="C79" s="318">
        <v>1</v>
      </c>
      <c r="D79" s="319">
        <v>0</v>
      </c>
      <c r="E79" s="353">
        <v>1</v>
      </c>
      <c r="F79" s="321">
        <v>1</v>
      </c>
      <c r="G79" s="318">
        <v>0</v>
      </c>
      <c r="H79" s="319">
        <v>0</v>
      </c>
      <c r="I79" s="319">
        <v>0</v>
      </c>
      <c r="J79" s="321">
        <v>0</v>
      </c>
      <c r="K79" s="354">
        <f t="shared" si="3"/>
        <v>0.375</v>
      </c>
      <c r="L79" s="467"/>
      <c r="M79" s="468"/>
      <c r="N79" s="177"/>
    </row>
    <row r="80" spans="1:14" ht="27.75" customHeight="1">
      <c r="A80" s="462"/>
      <c r="B80" s="352" t="s">
        <v>286</v>
      </c>
      <c r="C80" s="318">
        <v>1</v>
      </c>
      <c r="D80" s="319">
        <v>0</v>
      </c>
      <c r="E80" s="353">
        <v>0</v>
      </c>
      <c r="F80" s="321">
        <v>1</v>
      </c>
      <c r="G80" s="318">
        <v>0</v>
      </c>
      <c r="H80" s="319">
        <v>0</v>
      </c>
      <c r="I80" s="319">
        <v>0</v>
      </c>
      <c r="J80" s="321">
        <v>0</v>
      </c>
      <c r="K80" s="354">
        <f t="shared" si="3"/>
        <v>0.25</v>
      </c>
      <c r="L80" s="467"/>
      <c r="M80" s="468"/>
      <c r="N80" s="177"/>
    </row>
    <row r="81" spans="1:14" ht="13.5">
      <c r="A81" s="462"/>
      <c r="B81" s="352" t="s">
        <v>287</v>
      </c>
      <c r="C81" s="318">
        <v>1</v>
      </c>
      <c r="D81" s="319">
        <v>0</v>
      </c>
      <c r="E81" s="353">
        <v>1</v>
      </c>
      <c r="F81" s="321">
        <v>1</v>
      </c>
      <c r="G81" s="318">
        <v>0</v>
      </c>
      <c r="H81" s="319">
        <v>0</v>
      </c>
      <c r="I81" s="319">
        <v>0</v>
      </c>
      <c r="J81" s="321">
        <v>0</v>
      </c>
      <c r="K81" s="354">
        <f t="shared" si="3"/>
        <v>0.375</v>
      </c>
      <c r="L81" s="467"/>
      <c r="M81" s="468"/>
      <c r="N81" s="177"/>
    </row>
    <row r="82" spans="1:14" ht="13.5">
      <c r="A82" s="462"/>
      <c r="B82" s="352" t="s">
        <v>288</v>
      </c>
      <c r="C82" s="318">
        <v>1</v>
      </c>
      <c r="D82" s="319">
        <v>0</v>
      </c>
      <c r="E82" s="353">
        <v>1</v>
      </c>
      <c r="F82" s="321">
        <v>1</v>
      </c>
      <c r="G82" s="318">
        <v>0</v>
      </c>
      <c r="H82" s="319">
        <v>0</v>
      </c>
      <c r="I82" s="319">
        <v>0</v>
      </c>
      <c r="J82" s="321">
        <v>0</v>
      </c>
      <c r="K82" s="354">
        <f t="shared" si="3"/>
        <v>0.375</v>
      </c>
      <c r="L82" s="467"/>
      <c r="M82" s="468"/>
      <c r="N82" s="177"/>
    </row>
    <row r="83" spans="1:14" ht="22.5" customHeight="1">
      <c r="A83" s="462"/>
      <c r="B83" s="325" t="s">
        <v>289</v>
      </c>
      <c r="C83" s="326">
        <v>1</v>
      </c>
      <c r="D83" s="327">
        <v>0</v>
      </c>
      <c r="E83" s="328">
        <v>1</v>
      </c>
      <c r="F83" s="329">
        <v>1</v>
      </c>
      <c r="G83" s="326">
        <v>0</v>
      </c>
      <c r="H83" s="327">
        <v>0</v>
      </c>
      <c r="I83" s="327">
        <v>0</v>
      </c>
      <c r="J83" s="329">
        <v>0</v>
      </c>
      <c r="K83" s="368">
        <f aca="true" t="shared" si="4" ref="K83:K91">AVERAGE(C83:J83)</f>
        <v>0.375</v>
      </c>
      <c r="L83" s="467"/>
      <c r="M83" s="468"/>
      <c r="N83" s="177"/>
    </row>
    <row r="84" spans="1:14" ht="56.25" customHeight="1">
      <c r="A84" s="462" t="s">
        <v>290</v>
      </c>
      <c r="B84" s="182" t="s">
        <v>291</v>
      </c>
      <c r="C84" s="351">
        <v>1</v>
      </c>
      <c r="D84" s="379">
        <v>1</v>
      </c>
      <c r="E84" s="312">
        <v>1</v>
      </c>
      <c r="F84" s="380">
        <v>1</v>
      </c>
      <c r="G84" s="310">
        <v>0</v>
      </c>
      <c r="H84" s="311">
        <v>0</v>
      </c>
      <c r="I84" s="311">
        <v>0</v>
      </c>
      <c r="J84" s="313">
        <v>0</v>
      </c>
      <c r="K84" s="315">
        <f t="shared" si="4"/>
        <v>0.5</v>
      </c>
      <c r="L84" s="467">
        <f>AVERAGE(K84:K87)</f>
        <v>0.46875</v>
      </c>
      <c r="M84" s="468" t="str">
        <f>IF((L84&gt;$L$94),"SOBRE PROMEDIO","BAJO PROMEDIO")</f>
        <v>SOBRE PROMEDIO</v>
      </c>
      <c r="N84" s="177" t="e">
        <f>#REF!</f>
        <v>#REF!</v>
      </c>
    </row>
    <row r="85" spans="1:14" ht="13.5">
      <c r="A85" s="462"/>
      <c r="B85" s="352" t="s">
        <v>292</v>
      </c>
      <c r="C85" s="365">
        <v>1</v>
      </c>
      <c r="D85" s="320">
        <v>1</v>
      </c>
      <c r="E85" s="353">
        <v>1</v>
      </c>
      <c r="F85" s="384">
        <v>1</v>
      </c>
      <c r="G85" s="318">
        <v>0</v>
      </c>
      <c r="H85" s="319">
        <v>0</v>
      </c>
      <c r="I85" s="319">
        <v>0</v>
      </c>
      <c r="J85" s="321">
        <v>0</v>
      </c>
      <c r="K85" s="354">
        <f t="shared" si="4"/>
        <v>0.5</v>
      </c>
      <c r="L85" s="467"/>
      <c r="M85" s="468"/>
      <c r="N85" s="177"/>
    </row>
    <row r="86" spans="1:14" ht="13.5">
      <c r="A86" s="462"/>
      <c r="B86" s="352" t="s">
        <v>293</v>
      </c>
      <c r="C86" s="365">
        <v>1</v>
      </c>
      <c r="D86" s="320">
        <v>1</v>
      </c>
      <c r="E86" s="353">
        <v>1</v>
      </c>
      <c r="F86" s="384">
        <v>1</v>
      </c>
      <c r="G86" s="318">
        <v>0</v>
      </c>
      <c r="H86" s="319">
        <v>0</v>
      </c>
      <c r="I86" s="319">
        <v>0</v>
      </c>
      <c r="J86" s="321">
        <v>0</v>
      </c>
      <c r="K86" s="354">
        <f t="shared" si="4"/>
        <v>0.5</v>
      </c>
      <c r="L86" s="467"/>
      <c r="M86" s="468"/>
      <c r="N86" s="177"/>
    </row>
    <row r="87" spans="1:14" ht="68.25" thickBot="1">
      <c r="A87" s="462"/>
      <c r="B87" s="352" t="s">
        <v>294</v>
      </c>
      <c r="C87" s="365">
        <v>1</v>
      </c>
      <c r="D87" s="320">
        <v>0</v>
      </c>
      <c r="E87" s="353">
        <v>1</v>
      </c>
      <c r="F87" s="384">
        <v>1</v>
      </c>
      <c r="G87" s="318">
        <v>0</v>
      </c>
      <c r="H87" s="319">
        <v>0</v>
      </c>
      <c r="I87" s="319">
        <v>0</v>
      </c>
      <c r="J87" s="321">
        <v>0</v>
      </c>
      <c r="K87" s="354">
        <f t="shared" si="4"/>
        <v>0.375</v>
      </c>
      <c r="L87" s="467"/>
      <c r="M87" s="468"/>
      <c r="N87" s="177"/>
    </row>
    <row r="88" spans="1:14" ht="26.25" thickBot="1">
      <c r="A88" s="181" t="s">
        <v>122</v>
      </c>
      <c r="B88" s="181"/>
      <c r="C88" s="318">
        <v>0</v>
      </c>
      <c r="D88" s="319">
        <v>0</v>
      </c>
      <c r="E88" s="353">
        <v>0</v>
      </c>
      <c r="F88" s="321">
        <v>0</v>
      </c>
      <c r="G88" s="318">
        <v>0</v>
      </c>
      <c r="H88" s="319">
        <v>0</v>
      </c>
      <c r="I88" s="319">
        <v>0</v>
      </c>
      <c r="J88" s="321">
        <v>0</v>
      </c>
      <c r="K88" s="354">
        <f t="shared" si="4"/>
        <v>0</v>
      </c>
      <c r="L88" s="361"/>
      <c r="M88" s="362" t="str">
        <f>IF((L88&gt;$L$94),"SOBRE PROMEDIO","BAJO PROMEDIO")</f>
        <v>BAJO PROMEDIO</v>
      </c>
      <c r="N88" s="297"/>
    </row>
    <row r="89" spans="1:14" ht="33.75" customHeight="1" thickBot="1">
      <c r="A89" s="462" t="s">
        <v>123</v>
      </c>
      <c r="B89" s="182" t="s">
        <v>295</v>
      </c>
      <c r="C89" s="351">
        <v>1</v>
      </c>
      <c r="D89" s="311">
        <v>1</v>
      </c>
      <c r="E89" s="312">
        <v>1</v>
      </c>
      <c r="F89" s="313">
        <v>1</v>
      </c>
      <c r="G89" s="310">
        <v>0</v>
      </c>
      <c r="H89" s="311">
        <v>0</v>
      </c>
      <c r="I89" s="311">
        <v>0</v>
      </c>
      <c r="J89" s="313">
        <v>0</v>
      </c>
      <c r="K89" s="315">
        <f t="shared" si="4"/>
        <v>0.5</v>
      </c>
      <c r="L89" s="467">
        <f>AVERAGE(K89:K90)</f>
        <v>0.375</v>
      </c>
      <c r="M89" s="468" t="str">
        <f>IF((L89&gt;$L$94),"SOBRE PROMEDIO","BAJO PROMEDIO")</f>
        <v>SOBRE PROMEDIO</v>
      </c>
      <c r="N89" s="177" t="e">
        <f>#REF!</f>
        <v>#REF!</v>
      </c>
    </row>
    <row r="90" spans="1:14" ht="20.25" customHeight="1">
      <c r="A90" s="462"/>
      <c r="B90" s="332" t="s">
        <v>296</v>
      </c>
      <c r="C90" s="333">
        <v>1</v>
      </c>
      <c r="D90" s="334">
        <v>0</v>
      </c>
      <c r="E90" s="335">
        <v>0</v>
      </c>
      <c r="F90" s="336">
        <v>1</v>
      </c>
      <c r="G90" s="333">
        <v>0</v>
      </c>
      <c r="H90" s="334">
        <v>0</v>
      </c>
      <c r="I90" s="334">
        <v>0</v>
      </c>
      <c r="J90" s="336">
        <v>0</v>
      </c>
      <c r="K90" s="338">
        <f t="shared" si="4"/>
        <v>0.25</v>
      </c>
      <c r="L90" s="467"/>
      <c r="M90" s="468"/>
      <c r="N90" s="177"/>
    </row>
    <row r="91" spans="1:14" ht="27">
      <c r="A91" s="181" t="s">
        <v>124</v>
      </c>
      <c r="B91" s="181" t="s">
        <v>297</v>
      </c>
      <c r="C91" s="355">
        <v>1</v>
      </c>
      <c r="D91" s="356">
        <v>0</v>
      </c>
      <c r="E91" s="357">
        <v>0</v>
      </c>
      <c r="F91" s="358">
        <v>1</v>
      </c>
      <c r="G91" s="355">
        <v>0</v>
      </c>
      <c r="H91" s="356">
        <v>0</v>
      </c>
      <c r="I91" s="356">
        <v>0</v>
      </c>
      <c r="J91" s="358">
        <v>0</v>
      </c>
      <c r="K91" s="324">
        <f t="shared" si="4"/>
        <v>0.25</v>
      </c>
      <c r="L91" s="361">
        <f>AVERAGE(K91:K91)</f>
        <v>0.25</v>
      </c>
      <c r="M91" s="362" t="str">
        <f>IF((L91&gt;$L$94),"SOBRE PROMEDIO","BAJO PROMEDIO")</f>
        <v>BAJO PROMEDIO</v>
      </c>
      <c r="N91" s="177" t="e">
        <f>#REF!</f>
        <v>#REF!</v>
      </c>
    </row>
    <row r="92" spans="1:14" ht="13.5">
      <c r="A92" s="186"/>
      <c r="B92" s="392"/>
      <c r="C92" s="393"/>
      <c r="D92" s="393"/>
      <c r="E92" s="394"/>
      <c r="F92" s="393"/>
      <c r="G92" s="393"/>
      <c r="H92" s="393"/>
      <c r="I92" s="393"/>
      <c r="J92" s="393"/>
      <c r="K92" s="393"/>
      <c r="L92" s="393"/>
      <c r="M92" s="395"/>
      <c r="N92" s="177"/>
    </row>
    <row r="94" spans="8:12" ht="15.75">
      <c r="H94" s="470" t="s">
        <v>111</v>
      </c>
      <c r="I94" s="470"/>
      <c r="J94" s="470"/>
      <c r="K94" s="470"/>
      <c r="L94" s="396">
        <f>AVERAGE(L11:L91)</f>
        <v>0.350222073677956</v>
      </c>
    </row>
  </sheetData>
  <sheetProtection selectLockedCells="1" selectUnlockedCells="1"/>
  <mergeCells count="54">
    <mergeCell ref="H94:K94"/>
    <mergeCell ref="A89:A90"/>
    <mergeCell ref="L89:L90"/>
    <mergeCell ref="M89:M90"/>
    <mergeCell ref="A75:A83"/>
    <mergeCell ref="L75:L83"/>
    <mergeCell ref="M75:M83"/>
    <mergeCell ref="A84:A87"/>
    <mergeCell ref="L84:L87"/>
    <mergeCell ref="M84:M87"/>
    <mergeCell ref="A65:A70"/>
    <mergeCell ref="L65:L70"/>
    <mergeCell ref="M65:M70"/>
    <mergeCell ref="A71:A74"/>
    <mergeCell ref="L71:L74"/>
    <mergeCell ref="M71:M74"/>
    <mergeCell ref="A37:A53"/>
    <mergeCell ref="L37:L53"/>
    <mergeCell ref="M37:M53"/>
    <mergeCell ref="A54:A64"/>
    <mergeCell ref="L54:L64"/>
    <mergeCell ref="M54:M64"/>
    <mergeCell ref="A29:A30"/>
    <mergeCell ref="L29:L30"/>
    <mergeCell ref="M29:M30"/>
    <mergeCell ref="A32:A33"/>
    <mergeCell ref="L32:L33"/>
    <mergeCell ref="M32:M33"/>
    <mergeCell ref="A18:A19"/>
    <mergeCell ref="L18:L19"/>
    <mergeCell ref="M18:M19"/>
    <mergeCell ref="A21:A22"/>
    <mergeCell ref="A23:A24"/>
    <mergeCell ref="L23:L24"/>
    <mergeCell ref="M23:M24"/>
    <mergeCell ref="L21:L22"/>
    <mergeCell ref="M21:M22"/>
    <mergeCell ref="G10:J10"/>
    <mergeCell ref="A11:A14"/>
    <mergeCell ref="L11:L14"/>
    <mergeCell ref="M11:M14"/>
    <mergeCell ref="A15:A16"/>
    <mergeCell ref="L15:L16"/>
    <mergeCell ref="M15:M16"/>
    <mergeCell ref="A2:N2"/>
    <mergeCell ref="A3:N3"/>
    <mergeCell ref="A8:A9"/>
    <mergeCell ref="B8:B9"/>
    <mergeCell ref="C8:F9"/>
    <mergeCell ref="G8:J9"/>
    <mergeCell ref="K8:K10"/>
    <mergeCell ref="L8:L10"/>
    <mergeCell ref="M8:M9"/>
    <mergeCell ref="C10:F10"/>
  </mergeCells>
  <conditionalFormatting sqref="C11:J92">
    <cfRule type="cellIs" priority="30" dxfId="33" operator="lessThanOrEqual" stopIfTrue="1">
      <formula>0.5</formula>
    </cfRule>
    <cfRule type="cellIs" priority="31" dxfId="32" operator="between" stopIfTrue="1">
      <formula>0.51</formula>
      <formula>0.99</formula>
    </cfRule>
    <cfRule type="cellIs" priority="32" dxfId="31" operator="greaterThan" stopIfTrue="1">
      <formula>1</formula>
    </cfRule>
  </conditionalFormatting>
  <conditionalFormatting sqref="M91:M92 M11:M13 M15 N89:N92 M25:M54 M65:M77 N11:N31 M84:M89 N34:N87 M17:M21 M23">
    <cfRule type="cellIs" priority="33" dxfId="1" operator="equal" stopIfTrue="1">
      <formula>"SOBRE PROMEDIO"</formula>
    </cfRule>
    <cfRule type="cellIs" priority="34" dxfId="0" operator="equal" stopIfTrue="1">
      <formula>"BAJO PROMEDIO"</formula>
    </cfRule>
  </conditionalFormatting>
  <conditionalFormatting sqref="L91:L92 K11:K31 L11:L13 L15 K34:K92 L25:L32 L34:L54 L65:L77 L84:L89 K88:L88 L17:L21 L23">
    <cfRule type="cellIs" priority="35" dxfId="33" operator="lessThan" stopIfTrue="1">
      <formula>'Control Funciones y Competencia'!#REF!</formula>
    </cfRule>
    <cfRule type="cellIs" priority="36" dxfId="46" operator="greaterThan" stopIfTrue="1">
      <formula>'Control Funciones y Competencia'!#REF!</formula>
    </cfRule>
  </conditionalFormatting>
  <conditionalFormatting sqref="K32:K33">
    <cfRule type="cellIs" priority="37" dxfId="33" operator="lessThan" stopIfTrue="1">
      <formula>'[1]Control Funciones y Competencia'!#REF!</formula>
    </cfRule>
    <cfRule type="cellIs" priority="38" dxfId="46" operator="greaterThan" stopIfTrue="1">
      <formula>'[1]Control Funciones y Competencia'!#REF!</formula>
    </cfRule>
  </conditionalFormatting>
  <conditionalFormatting sqref="C84:F87">
    <cfRule type="cellIs" priority="27" dxfId="33" operator="lessThanOrEqual" stopIfTrue="1">
      <formula>0.5</formula>
    </cfRule>
    <cfRule type="cellIs" priority="28" dxfId="32" operator="between" stopIfTrue="1">
      <formula>0.51</formula>
      <formula>0.99</formula>
    </cfRule>
    <cfRule type="cellIs" priority="29" dxfId="31" operator="greaterThan" stopIfTrue="1">
      <formula>1</formula>
    </cfRule>
  </conditionalFormatting>
  <conditionalFormatting sqref="C71:F74">
    <cfRule type="cellIs" priority="24" dxfId="33" operator="lessThanOrEqual" stopIfTrue="1">
      <formula>0.5</formula>
    </cfRule>
    <cfRule type="cellIs" priority="25" dxfId="32" operator="between" stopIfTrue="1">
      <formula>0.51</formula>
      <formula>0.99</formula>
    </cfRule>
    <cfRule type="cellIs" priority="26" dxfId="31" operator="greaterThan" stopIfTrue="1">
      <formula>1</formula>
    </cfRule>
  </conditionalFormatting>
  <conditionalFormatting sqref="C54:F64">
    <cfRule type="cellIs" priority="21" dxfId="33" operator="lessThanOrEqual" stopIfTrue="1">
      <formula>0.5</formula>
    </cfRule>
    <cfRule type="cellIs" priority="22" dxfId="32" operator="between" stopIfTrue="1">
      <formula>0.51</formula>
      <formula>0.99</formula>
    </cfRule>
    <cfRule type="cellIs" priority="23" dxfId="31" operator="greaterThan" stopIfTrue="1">
      <formula>1</formula>
    </cfRule>
  </conditionalFormatting>
  <conditionalFormatting sqref="C44:J44">
    <cfRule type="cellIs" priority="18" dxfId="33" operator="lessThanOrEqual" stopIfTrue="1">
      <formula>0.5</formula>
    </cfRule>
    <cfRule type="cellIs" priority="19" dxfId="32" operator="between" stopIfTrue="1">
      <formula>0.51</formula>
      <formula>0.99</formula>
    </cfRule>
    <cfRule type="cellIs" priority="20" dxfId="31" operator="greaterThan" stopIfTrue="1">
      <formula>1</formula>
    </cfRule>
  </conditionalFormatting>
  <conditionalFormatting sqref="K44">
    <cfRule type="cellIs" priority="16" dxfId="33" operator="lessThan" stopIfTrue="1">
      <formula>'[2]Control Funciones y Competencia'!#REF!</formula>
    </cfRule>
    <cfRule type="cellIs" priority="17" dxfId="46" operator="greaterThan" stopIfTrue="1">
      <formula>'[2]Control Funciones y Competencia'!#REF!</formula>
    </cfRule>
  </conditionalFormatting>
  <conditionalFormatting sqref="C37:F53">
    <cfRule type="cellIs" priority="13" dxfId="33" operator="lessThanOrEqual" stopIfTrue="1">
      <formula>0.5</formula>
    </cfRule>
    <cfRule type="cellIs" priority="14" dxfId="32" operator="between" stopIfTrue="1">
      <formula>0.51</formula>
      <formula>0.99</formula>
    </cfRule>
    <cfRule type="cellIs" priority="15" dxfId="31" operator="greaterThan" stopIfTrue="1">
      <formula>1</formula>
    </cfRule>
  </conditionalFormatting>
  <conditionalFormatting sqref="C31:F31">
    <cfRule type="cellIs" priority="10" dxfId="33" operator="lessThanOrEqual" stopIfTrue="1">
      <formula>0.5</formula>
    </cfRule>
    <cfRule type="cellIs" priority="11" dxfId="32" operator="between" stopIfTrue="1">
      <formula>0.51</formula>
      <formula>0.99</formula>
    </cfRule>
    <cfRule type="cellIs" priority="12" dxfId="31" operator="greaterThan" stopIfTrue="1">
      <formula>1</formula>
    </cfRule>
  </conditionalFormatting>
  <conditionalFormatting sqref="C26:F26">
    <cfRule type="cellIs" priority="7" dxfId="33" operator="lessThanOrEqual" stopIfTrue="1">
      <formula>0.5</formula>
    </cfRule>
    <cfRule type="cellIs" priority="8" dxfId="32" operator="between" stopIfTrue="1">
      <formula>0.51</formula>
      <formula>0.99</formula>
    </cfRule>
    <cfRule type="cellIs" priority="9" dxfId="31" operator="greaterThan" stopIfTrue="1">
      <formula>1</formula>
    </cfRule>
  </conditionalFormatting>
  <conditionalFormatting sqref="C20:F20">
    <cfRule type="cellIs" priority="4" dxfId="33" operator="lessThanOrEqual" stopIfTrue="1">
      <formula>0.5</formula>
    </cfRule>
    <cfRule type="cellIs" priority="5" dxfId="32" operator="between" stopIfTrue="1">
      <formula>0.51</formula>
      <formula>0.99</formula>
    </cfRule>
    <cfRule type="cellIs" priority="6" dxfId="31" operator="greaterThan" stopIfTrue="1">
      <formula>1</formula>
    </cfRule>
  </conditionalFormatting>
  <conditionalFormatting sqref="C11:F14">
    <cfRule type="cellIs" priority="1" dxfId="33" operator="lessThanOrEqual" stopIfTrue="1">
      <formula>0.5</formula>
    </cfRule>
    <cfRule type="cellIs" priority="2" dxfId="32" operator="between" stopIfTrue="1">
      <formula>0.51</formula>
      <formula>0.99</formula>
    </cfRule>
    <cfRule type="cellIs" priority="3" dxfId="31" operator="greaterThan" stopIfTrue="1">
      <formula>1</formula>
    </cfRule>
  </conditionalFormatting>
  <printOptions/>
  <pageMargins left="0.12986111111111112" right="0.1701388888888889" top="0.27569444444444446" bottom="0.31527777777777777" header="0.5118055555555555" footer="0.5118055555555555"/>
  <pageSetup horizontalDpi="300" verticalDpi="300" orientation="portrait" paperSize="9" scale="55" r:id="rId3"/>
  <legacyDrawing r:id="rId2"/>
</worksheet>
</file>

<file path=xl/worksheets/sheet6.xml><?xml version="1.0" encoding="utf-8"?>
<worksheet xmlns="http://schemas.openxmlformats.org/spreadsheetml/2006/main" xmlns:r="http://schemas.openxmlformats.org/officeDocument/2006/relationships">
  <dimension ref="B2:AR24"/>
  <sheetViews>
    <sheetView showGridLines="0" zoomScale="98" zoomScaleNormal="98" zoomScalePageLayoutView="0" workbookViewId="0" topLeftCell="A4">
      <selection activeCell="AH12" sqref="AH12"/>
    </sheetView>
  </sheetViews>
  <sheetFormatPr defaultColWidth="11.421875" defaultRowHeight="12.75"/>
  <cols>
    <col min="1" max="1" width="3.8515625" style="111" customWidth="1"/>
    <col min="2" max="2" width="9.421875" style="111" customWidth="1"/>
    <col min="3" max="3" width="37.8515625" style="111" customWidth="1"/>
    <col min="4" max="5" width="7.57421875" style="111" customWidth="1"/>
    <col min="6" max="6" width="7.57421875" style="113" customWidth="1"/>
    <col min="7" max="22" width="7.57421875" style="111" customWidth="1"/>
    <col min="23" max="25" width="6.57421875" style="111" customWidth="1"/>
    <col min="26" max="26" width="7.57421875" style="111" customWidth="1"/>
    <col min="27" max="29" width="7.57421875" style="112" customWidth="1"/>
    <col min="30" max="30" width="10.00390625" style="114" customWidth="1"/>
    <col min="31" max="31" width="8.57421875" style="115" customWidth="1"/>
    <col min="32" max="32" width="22.8515625" style="111" customWidth="1"/>
    <col min="33" max="16384" width="11.421875" style="111" customWidth="1"/>
  </cols>
  <sheetData>
    <row r="1" ht="6" customHeight="1"/>
    <row r="2" spans="2:32" s="116" customFormat="1" ht="24.75" customHeight="1">
      <c r="B2" s="471" t="s">
        <v>298</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row>
    <row r="3" spans="2:32" s="117" customFormat="1" ht="13.5" customHeight="1">
      <c r="B3" s="472" t="s">
        <v>1</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row>
    <row r="4" spans="2:32" s="117" customFormat="1" ht="7.5" customHeight="1">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9"/>
      <c r="AB4" s="119"/>
      <c r="AC4" s="119"/>
      <c r="AD4" s="118"/>
      <c r="AE4" s="118"/>
      <c r="AF4" s="118"/>
    </row>
    <row r="5" spans="2:42" s="188" customFormat="1" ht="22.5" customHeight="1">
      <c r="B5" s="189" t="s">
        <v>80</v>
      </c>
      <c r="C5" s="190"/>
      <c r="D5" s="473" t="s">
        <v>299</v>
      </c>
      <c r="E5" s="473"/>
      <c r="F5" s="473"/>
      <c r="G5" s="473"/>
      <c r="H5" s="473"/>
      <c r="I5" s="473"/>
      <c r="J5" s="190"/>
      <c r="K5" s="190"/>
      <c r="L5" s="190"/>
      <c r="M5" s="190"/>
      <c r="N5" s="190"/>
      <c r="O5" s="189"/>
      <c r="P5" s="189"/>
      <c r="Q5" s="189"/>
      <c r="R5" s="474" t="s">
        <v>82</v>
      </c>
      <c r="S5" s="474"/>
      <c r="T5" s="474"/>
      <c r="U5" s="474"/>
      <c r="V5" s="474"/>
      <c r="W5" s="189"/>
      <c r="X5" s="189"/>
      <c r="Y5" s="475">
        <v>39814</v>
      </c>
      <c r="Z5" s="475"/>
      <c r="AA5" s="475"/>
      <c r="AB5" s="475"/>
      <c r="AC5" s="189"/>
      <c r="AD5" s="189"/>
      <c r="AE5" s="189"/>
      <c r="AF5" s="114" t="s">
        <v>300</v>
      </c>
      <c r="AG5" s="189"/>
      <c r="AH5" s="474"/>
      <c r="AI5" s="474"/>
      <c r="AJ5" s="474"/>
      <c r="AK5" s="474"/>
      <c r="AL5" s="474"/>
      <c r="AM5" s="474"/>
      <c r="AN5" s="474"/>
      <c r="AO5" s="189"/>
      <c r="AP5" s="189"/>
    </row>
    <row r="6" spans="6:31" s="124" customFormat="1" ht="9.75" customHeight="1">
      <c r="F6" s="126"/>
      <c r="G6" s="127"/>
      <c r="H6" s="127"/>
      <c r="I6" s="127"/>
      <c r="J6" s="127"/>
      <c r="K6" s="127"/>
      <c r="L6" s="127"/>
      <c r="M6" s="127"/>
      <c r="N6" s="127"/>
      <c r="O6" s="127"/>
      <c r="P6" s="127"/>
      <c r="Q6" s="127"/>
      <c r="R6" s="127"/>
      <c r="S6" s="127"/>
      <c r="T6" s="127"/>
      <c r="U6" s="127"/>
      <c r="V6" s="127"/>
      <c r="W6" s="127"/>
      <c r="X6" s="127"/>
      <c r="Y6" s="127"/>
      <c r="Z6" s="127"/>
      <c r="AA6" s="191"/>
      <c r="AB6" s="191"/>
      <c r="AC6" s="191"/>
      <c r="AD6" s="127"/>
      <c r="AE6" s="128"/>
    </row>
    <row r="7" spans="6:31" s="192" customFormat="1" ht="7.5" customHeight="1">
      <c r="F7" s="193"/>
      <c r="T7" s="194"/>
      <c r="U7" s="194"/>
      <c r="V7" s="195"/>
      <c r="W7" s="195"/>
      <c r="X7" s="195"/>
      <c r="Y7" s="195"/>
      <c r="Z7" s="196"/>
      <c r="AA7" s="197"/>
      <c r="AB7" s="197"/>
      <c r="AC7" s="197"/>
      <c r="AD7" s="198"/>
      <c r="AE7" s="199"/>
    </row>
    <row r="8" spans="2:32" s="200" customFormat="1" ht="244.5" customHeight="1">
      <c r="B8" s="201"/>
      <c r="C8" s="202" t="s">
        <v>83</v>
      </c>
      <c r="D8" s="203" t="s">
        <v>301</v>
      </c>
      <c r="E8" s="204" t="s">
        <v>302</v>
      </c>
      <c r="F8" s="205" t="s">
        <v>303</v>
      </c>
      <c r="G8" s="206" t="s">
        <v>304</v>
      </c>
      <c r="H8" s="207" t="s">
        <v>305</v>
      </c>
      <c r="I8" s="207" t="s">
        <v>306</v>
      </c>
      <c r="J8" s="207" t="s">
        <v>307</v>
      </c>
      <c r="K8" s="207" t="s">
        <v>308</v>
      </c>
      <c r="L8" s="207" t="s">
        <v>309</v>
      </c>
      <c r="M8" s="207" t="s">
        <v>310</v>
      </c>
      <c r="N8" s="207" t="s">
        <v>311</v>
      </c>
      <c r="O8" s="207" t="s">
        <v>312</v>
      </c>
      <c r="P8" s="207" t="s">
        <v>313</v>
      </c>
      <c r="Q8" s="207" t="s">
        <v>314</v>
      </c>
      <c r="R8" s="207" t="s">
        <v>315</v>
      </c>
      <c r="S8" s="206" t="s">
        <v>316</v>
      </c>
      <c r="T8" s="206" t="s">
        <v>317</v>
      </c>
      <c r="U8" s="206" t="s">
        <v>318</v>
      </c>
      <c r="V8" s="206" t="s">
        <v>319</v>
      </c>
      <c r="W8" s="206" t="s">
        <v>320</v>
      </c>
      <c r="X8" s="206" t="s">
        <v>321</v>
      </c>
      <c r="Y8" s="206" t="s">
        <v>322</v>
      </c>
      <c r="Z8" s="206" t="s">
        <v>323</v>
      </c>
      <c r="AA8" s="206" t="s">
        <v>324</v>
      </c>
      <c r="AB8" s="206" t="s">
        <v>325</v>
      </c>
      <c r="AC8" s="206" t="s">
        <v>326</v>
      </c>
      <c r="AD8" s="208"/>
      <c r="AE8" s="209"/>
      <c r="AF8" s="210"/>
    </row>
    <row r="9" spans="2:33" s="211" customFormat="1" ht="28.5" customHeight="1">
      <c r="B9" s="477" t="s">
        <v>101</v>
      </c>
      <c r="C9" s="478" t="s">
        <v>102</v>
      </c>
      <c r="D9" s="479" t="s">
        <v>327</v>
      </c>
      <c r="E9" s="479"/>
      <c r="F9" s="479"/>
      <c r="G9" s="479"/>
      <c r="H9" s="479"/>
      <c r="I9" s="479"/>
      <c r="J9" s="479"/>
      <c r="K9" s="479"/>
      <c r="L9" s="480" t="s">
        <v>328</v>
      </c>
      <c r="M9" s="480"/>
      <c r="N9" s="480"/>
      <c r="O9" s="480"/>
      <c r="P9" s="480"/>
      <c r="Q9" s="480"/>
      <c r="R9" s="480"/>
      <c r="S9" s="480"/>
      <c r="T9" s="480"/>
      <c r="U9" s="480"/>
      <c r="V9" s="480"/>
      <c r="W9" s="480"/>
      <c r="X9" s="480"/>
      <c r="Y9" s="480"/>
      <c r="Z9" s="480"/>
      <c r="AA9" s="480"/>
      <c r="AB9" s="480"/>
      <c r="AC9" s="480"/>
      <c r="AD9" s="212" t="s">
        <v>329</v>
      </c>
      <c r="AE9" s="213" t="s">
        <v>109</v>
      </c>
      <c r="AF9" s="212" t="s">
        <v>110</v>
      </c>
      <c r="AG9" s="481" t="s">
        <v>111</v>
      </c>
    </row>
    <row r="10" spans="2:34" s="187" customFormat="1" ht="23.25" customHeight="1">
      <c r="B10" s="477"/>
      <c r="C10" s="478"/>
      <c r="D10" s="482">
        <f>AVERAGE(D11:K20)</f>
        <v>0.064375</v>
      </c>
      <c r="E10" s="482"/>
      <c r="F10" s="482"/>
      <c r="G10" s="482"/>
      <c r="H10" s="482"/>
      <c r="I10" s="482"/>
      <c r="J10" s="482"/>
      <c r="K10" s="482"/>
      <c r="L10" s="483">
        <f>AVERAGE(L11:AC20)</f>
        <v>0</v>
      </c>
      <c r="M10" s="483"/>
      <c r="N10" s="483"/>
      <c r="O10" s="483"/>
      <c r="P10" s="483"/>
      <c r="Q10" s="483"/>
      <c r="R10" s="483"/>
      <c r="S10" s="483"/>
      <c r="T10" s="483"/>
      <c r="U10" s="483"/>
      <c r="V10" s="483"/>
      <c r="W10" s="483"/>
      <c r="X10" s="483"/>
      <c r="Y10" s="483"/>
      <c r="Z10" s="483"/>
      <c r="AA10" s="483"/>
      <c r="AB10" s="483"/>
      <c r="AC10" s="483"/>
      <c r="AD10" s="214">
        <f>AVERAGE(AD11:AD20)</f>
        <v>0.019807692307692304</v>
      </c>
      <c r="AE10" s="213"/>
      <c r="AF10" s="214"/>
      <c r="AG10" s="481"/>
      <c r="AH10" s="215"/>
    </row>
    <row r="11" spans="2:33" s="216" customFormat="1" ht="29.25" customHeight="1">
      <c r="B11" s="217" t="s">
        <v>51</v>
      </c>
      <c r="C11" s="218" t="s">
        <v>152</v>
      </c>
      <c r="D11" s="219">
        <v>1</v>
      </c>
      <c r="E11" s="220">
        <v>0</v>
      </c>
      <c r="F11" s="221">
        <v>0</v>
      </c>
      <c r="G11" s="221">
        <v>0</v>
      </c>
      <c r="H11" s="221">
        <v>0</v>
      </c>
      <c r="I11" s="221">
        <v>0</v>
      </c>
      <c r="J11" s="221">
        <v>0</v>
      </c>
      <c r="K11" s="222">
        <v>0</v>
      </c>
      <c r="L11" s="219">
        <v>0</v>
      </c>
      <c r="M11" s="221">
        <v>0</v>
      </c>
      <c r="N11" s="221">
        <v>0</v>
      </c>
      <c r="O11" s="221">
        <v>0</v>
      </c>
      <c r="P11" s="221">
        <v>0</v>
      </c>
      <c r="Q11" s="221">
        <v>0</v>
      </c>
      <c r="R11" s="221">
        <v>0</v>
      </c>
      <c r="S11" s="221">
        <v>0</v>
      </c>
      <c r="T11" s="221">
        <v>0</v>
      </c>
      <c r="U11" s="221">
        <v>0</v>
      </c>
      <c r="V11" s="221">
        <v>0</v>
      </c>
      <c r="W11" s="220">
        <v>0</v>
      </c>
      <c r="X11" s="221">
        <v>0</v>
      </c>
      <c r="Y11" s="221">
        <v>0</v>
      </c>
      <c r="Z11" s="221">
        <v>0</v>
      </c>
      <c r="AA11" s="221">
        <v>0</v>
      </c>
      <c r="AB11" s="222">
        <v>0</v>
      </c>
      <c r="AC11" s="223">
        <v>0</v>
      </c>
      <c r="AD11" s="224">
        <f aca="true" t="shared" si="0" ref="AD11:AD20">AVERAGE(D11:AC11)</f>
        <v>0.038461538461538464</v>
      </c>
      <c r="AE11" s="225">
        <v>1</v>
      </c>
      <c r="AF11" s="226" t="str">
        <f aca="true" t="shared" si="1" ref="AF11:AF20">IF(AD11&gt;$AD$23,"SOBRE PROMEDIO","BAJO PROMEDIO")</f>
        <v>SOBRE PROMEDIO</v>
      </c>
      <c r="AG11" s="227">
        <f aca="true" t="shared" si="2" ref="AG11:AG20">$AD$23</f>
        <v>0.019807692307692304</v>
      </c>
    </row>
    <row r="12" spans="2:33" s="216" customFormat="1" ht="29.25" customHeight="1">
      <c r="B12" s="228" t="s">
        <v>46</v>
      </c>
      <c r="C12" s="229" t="s">
        <v>116</v>
      </c>
      <c r="D12" s="230">
        <v>0.2</v>
      </c>
      <c r="E12" s="231">
        <v>0</v>
      </c>
      <c r="F12" s="232">
        <v>0</v>
      </c>
      <c r="G12" s="232">
        <v>0</v>
      </c>
      <c r="H12" s="232">
        <v>0</v>
      </c>
      <c r="I12" s="232">
        <v>0</v>
      </c>
      <c r="J12" s="232">
        <v>0</v>
      </c>
      <c r="K12" s="233">
        <v>0</v>
      </c>
      <c r="L12" s="230">
        <v>0</v>
      </c>
      <c r="M12" s="232">
        <v>0</v>
      </c>
      <c r="N12" s="232">
        <v>0</v>
      </c>
      <c r="O12" s="232">
        <v>0</v>
      </c>
      <c r="P12" s="232">
        <v>0</v>
      </c>
      <c r="Q12" s="232">
        <v>0</v>
      </c>
      <c r="R12" s="232">
        <v>0</v>
      </c>
      <c r="S12" s="232">
        <v>0</v>
      </c>
      <c r="T12" s="232">
        <v>0</v>
      </c>
      <c r="U12" s="232">
        <v>0</v>
      </c>
      <c r="V12" s="232">
        <v>0</v>
      </c>
      <c r="W12" s="231">
        <v>0</v>
      </c>
      <c r="X12" s="232">
        <v>0</v>
      </c>
      <c r="Y12" s="232">
        <v>0</v>
      </c>
      <c r="Z12" s="232">
        <v>0</v>
      </c>
      <c r="AA12" s="232">
        <v>0</v>
      </c>
      <c r="AB12" s="233">
        <v>0</v>
      </c>
      <c r="AC12" s="234">
        <v>0</v>
      </c>
      <c r="AD12" s="235">
        <f t="shared" si="0"/>
        <v>0.007692307692307693</v>
      </c>
      <c r="AE12" s="236">
        <v>2</v>
      </c>
      <c r="AF12" s="237" t="str">
        <f t="shared" si="1"/>
        <v>BAJO PROMEDIO</v>
      </c>
      <c r="AG12" s="227">
        <f t="shared" si="2"/>
        <v>0.019807692307692304</v>
      </c>
    </row>
    <row r="13" spans="2:33" s="216" customFormat="1" ht="29.25" customHeight="1">
      <c r="B13" s="228" t="s">
        <v>50</v>
      </c>
      <c r="C13" s="229" t="s">
        <v>161</v>
      </c>
      <c r="D13" s="230">
        <v>1</v>
      </c>
      <c r="E13" s="231">
        <v>0</v>
      </c>
      <c r="F13" s="232">
        <v>0</v>
      </c>
      <c r="G13" s="232">
        <v>0</v>
      </c>
      <c r="H13" s="232">
        <v>0</v>
      </c>
      <c r="I13" s="232">
        <v>0</v>
      </c>
      <c r="J13" s="232">
        <v>0</v>
      </c>
      <c r="K13" s="233">
        <v>0</v>
      </c>
      <c r="L13" s="230">
        <v>0</v>
      </c>
      <c r="M13" s="232">
        <v>0</v>
      </c>
      <c r="N13" s="232">
        <v>0</v>
      </c>
      <c r="O13" s="232">
        <v>0</v>
      </c>
      <c r="P13" s="232">
        <v>0</v>
      </c>
      <c r="Q13" s="232">
        <v>0</v>
      </c>
      <c r="R13" s="232">
        <v>0</v>
      </c>
      <c r="S13" s="232">
        <v>0</v>
      </c>
      <c r="T13" s="232">
        <v>0</v>
      </c>
      <c r="U13" s="232">
        <v>0</v>
      </c>
      <c r="V13" s="232">
        <v>0</v>
      </c>
      <c r="W13" s="231">
        <v>0</v>
      </c>
      <c r="X13" s="232">
        <v>0</v>
      </c>
      <c r="Y13" s="232">
        <v>0</v>
      </c>
      <c r="Z13" s="232">
        <v>0</v>
      </c>
      <c r="AA13" s="232">
        <v>0</v>
      </c>
      <c r="AB13" s="233">
        <v>0</v>
      </c>
      <c r="AC13" s="234">
        <v>0</v>
      </c>
      <c r="AD13" s="235">
        <f t="shared" si="0"/>
        <v>0.038461538461538464</v>
      </c>
      <c r="AE13" s="236">
        <v>3</v>
      </c>
      <c r="AF13" s="237" t="str">
        <f t="shared" si="1"/>
        <v>SOBRE PROMEDIO</v>
      </c>
      <c r="AG13" s="227">
        <f t="shared" si="2"/>
        <v>0.019807692307692304</v>
      </c>
    </row>
    <row r="14" spans="2:44" s="216" customFormat="1" ht="31.5" customHeight="1">
      <c r="B14" s="228" t="s">
        <v>47</v>
      </c>
      <c r="C14" s="229" t="s">
        <v>112</v>
      </c>
      <c r="D14" s="230">
        <v>0.2</v>
      </c>
      <c r="E14" s="231">
        <v>0</v>
      </c>
      <c r="F14" s="232">
        <v>0</v>
      </c>
      <c r="G14" s="232">
        <v>0</v>
      </c>
      <c r="H14" s="232">
        <v>0</v>
      </c>
      <c r="I14" s="232">
        <v>0</v>
      </c>
      <c r="J14" s="232">
        <v>0</v>
      </c>
      <c r="K14" s="233">
        <v>0</v>
      </c>
      <c r="L14" s="230">
        <v>0</v>
      </c>
      <c r="M14" s="232">
        <v>0</v>
      </c>
      <c r="N14" s="232">
        <v>0</v>
      </c>
      <c r="O14" s="232">
        <v>0</v>
      </c>
      <c r="P14" s="232">
        <v>0</v>
      </c>
      <c r="Q14" s="232">
        <v>0</v>
      </c>
      <c r="R14" s="232">
        <v>0</v>
      </c>
      <c r="S14" s="232">
        <v>0</v>
      </c>
      <c r="T14" s="232">
        <v>0</v>
      </c>
      <c r="U14" s="232">
        <v>0</v>
      </c>
      <c r="V14" s="232">
        <v>0</v>
      </c>
      <c r="W14" s="231">
        <v>0</v>
      </c>
      <c r="X14" s="232">
        <v>0</v>
      </c>
      <c r="Y14" s="232">
        <v>0</v>
      </c>
      <c r="Z14" s="232">
        <v>0</v>
      </c>
      <c r="AA14" s="232">
        <v>0</v>
      </c>
      <c r="AB14" s="233">
        <v>0</v>
      </c>
      <c r="AC14" s="234">
        <v>0</v>
      </c>
      <c r="AD14" s="235">
        <f t="shared" si="0"/>
        <v>0.007692307692307693</v>
      </c>
      <c r="AE14" s="236">
        <v>4</v>
      </c>
      <c r="AF14" s="237" t="str">
        <f t="shared" si="1"/>
        <v>BAJO PROMEDIO</v>
      </c>
      <c r="AG14" s="227">
        <f t="shared" si="2"/>
        <v>0.019807692307692304</v>
      </c>
      <c r="AH14" s="227"/>
      <c r="AR14" s="238" t="s">
        <v>330</v>
      </c>
    </row>
    <row r="15" spans="2:39" s="216" customFormat="1" ht="29.25" customHeight="1">
      <c r="B15" s="228" t="s">
        <v>45</v>
      </c>
      <c r="C15" s="229" t="s">
        <v>142</v>
      </c>
      <c r="D15" s="230">
        <v>0.3</v>
      </c>
      <c r="E15" s="231">
        <v>0</v>
      </c>
      <c r="F15" s="232">
        <v>0</v>
      </c>
      <c r="G15" s="232">
        <v>0</v>
      </c>
      <c r="H15" s="232">
        <v>0</v>
      </c>
      <c r="I15" s="232">
        <v>0</v>
      </c>
      <c r="J15" s="232">
        <v>0</v>
      </c>
      <c r="K15" s="233">
        <v>0</v>
      </c>
      <c r="L15" s="230">
        <v>0</v>
      </c>
      <c r="M15" s="232">
        <v>0</v>
      </c>
      <c r="N15" s="232">
        <v>0</v>
      </c>
      <c r="O15" s="232">
        <v>0</v>
      </c>
      <c r="P15" s="232">
        <v>0</v>
      </c>
      <c r="Q15" s="232">
        <v>0</v>
      </c>
      <c r="R15" s="232">
        <v>0</v>
      </c>
      <c r="S15" s="232">
        <v>0</v>
      </c>
      <c r="T15" s="232">
        <v>0</v>
      </c>
      <c r="U15" s="232">
        <v>0</v>
      </c>
      <c r="V15" s="232">
        <v>0</v>
      </c>
      <c r="W15" s="231">
        <v>0</v>
      </c>
      <c r="X15" s="232">
        <v>0</v>
      </c>
      <c r="Y15" s="232">
        <v>0</v>
      </c>
      <c r="Z15" s="232">
        <v>0</v>
      </c>
      <c r="AA15" s="232">
        <v>0</v>
      </c>
      <c r="AB15" s="233">
        <v>0</v>
      </c>
      <c r="AC15" s="234">
        <v>0</v>
      </c>
      <c r="AD15" s="235">
        <f t="shared" si="0"/>
        <v>0.011538461538461537</v>
      </c>
      <c r="AE15" s="236">
        <v>5</v>
      </c>
      <c r="AF15" s="237" t="str">
        <f t="shared" si="1"/>
        <v>BAJO PROMEDIO</v>
      </c>
      <c r="AG15" s="227">
        <f t="shared" si="2"/>
        <v>0.019807692307692304</v>
      </c>
      <c r="AH15" s="227"/>
      <c r="AK15" s="227"/>
      <c r="AL15" s="227"/>
      <c r="AM15" s="227"/>
    </row>
    <row r="16" spans="2:44" s="216" customFormat="1" ht="29.25" customHeight="1">
      <c r="B16" s="228" t="s">
        <v>44</v>
      </c>
      <c r="C16" s="229" t="s">
        <v>146</v>
      </c>
      <c r="D16" s="230">
        <v>0.6</v>
      </c>
      <c r="E16" s="231">
        <v>0</v>
      </c>
      <c r="F16" s="232">
        <v>0</v>
      </c>
      <c r="G16" s="232">
        <v>0</v>
      </c>
      <c r="H16" s="232">
        <v>0</v>
      </c>
      <c r="I16" s="232">
        <v>0</v>
      </c>
      <c r="J16" s="232">
        <v>0</v>
      </c>
      <c r="K16" s="233">
        <v>0</v>
      </c>
      <c r="L16" s="230">
        <v>0</v>
      </c>
      <c r="M16" s="232">
        <v>0</v>
      </c>
      <c r="N16" s="232">
        <v>0</v>
      </c>
      <c r="O16" s="232">
        <v>0</v>
      </c>
      <c r="P16" s="232">
        <v>0</v>
      </c>
      <c r="Q16" s="232">
        <v>0</v>
      </c>
      <c r="R16" s="232">
        <v>0</v>
      </c>
      <c r="S16" s="232">
        <v>0</v>
      </c>
      <c r="T16" s="232">
        <v>0</v>
      </c>
      <c r="U16" s="232">
        <v>0</v>
      </c>
      <c r="V16" s="232">
        <v>0</v>
      </c>
      <c r="W16" s="231">
        <v>0</v>
      </c>
      <c r="X16" s="232">
        <v>0</v>
      </c>
      <c r="Y16" s="232">
        <v>0</v>
      </c>
      <c r="Z16" s="232">
        <v>0</v>
      </c>
      <c r="AA16" s="232">
        <v>0</v>
      </c>
      <c r="AB16" s="233">
        <v>0</v>
      </c>
      <c r="AC16" s="234">
        <v>0</v>
      </c>
      <c r="AD16" s="235">
        <f t="shared" si="0"/>
        <v>0.023076923076923075</v>
      </c>
      <c r="AE16" s="236">
        <v>6</v>
      </c>
      <c r="AF16" s="237" t="str">
        <f t="shared" si="1"/>
        <v>SOBRE PROMEDIO</v>
      </c>
      <c r="AG16" s="227">
        <f t="shared" si="2"/>
        <v>0.019807692307692304</v>
      </c>
      <c r="AH16" s="227"/>
      <c r="AK16" s="227"/>
      <c r="AL16" s="227"/>
      <c r="AM16" s="227"/>
      <c r="AR16" s="238"/>
    </row>
    <row r="17" spans="2:39" s="216" customFormat="1" ht="29.25" customHeight="1">
      <c r="B17" s="228" t="s">
        <v>331</v>
      </c>
      <c r="C17" s="229" t="s">
        <v>332</v>
      </c>
      <c r="D17" s="230">
        <v>0.4</v>
      </c>
      <c r="E17" s="231">
        <v>0</v>
      </c>
      <c r="F17" s="232">
        <v>0</v>
      </c>
      <c r="G17" s="232">
        <v>0</v>
      </c>
      <c r="H17" s="232">
        <v>0</v>
      </c>
      <c r="I17" s="232">
        <v>0</v>
      </c>
      <c r="J17" s="232">
        <v>0</v>
      </c>
      <c r="K17" s="233">
        <v>0</v>
      </c>
      <c r="L17" s="230">
        <v>0</v>
      </c>
      <c r="M17" s="232">
        <v>0</v>
      </c>
      <c r="N17" s="232">
        <v>0</v>
      </c>
      <c r="O17" s="232">
        <v>0</v>
      </c>
      <c r="P17" s="232">
        <v>0</v>
      </c>
      <c r="Q17" s="232">
        <v>0</v>
      </c>
      <c r="R17" s="232">
        <v>0</v>
      </c>
      <c r="S17" s="232">
        <v>0</v>
      </c>
      <c r="T17" s="232">
        <v>0</v>
      </c>
      <c r="U17" s="232">
        <v>0</v>
      </c>
      <c r="V17" s="232">
        <v>0</v>
      </c>
      <c r="W17" s="231">
        <v>0</v>
      </c>
      <c r="X17" s="232">
        <v>0</v>
      </c>
      <c r="Y17" s="232">
        <v>0</v>
      </c>
      <c r="Z17" s="232">
        <v>0</v>
      </c>
      <c r="AA17" s="232">
        <v>0</v>
      </c>
      <c r="AB17" s="233">
        <v>0</v>
      </c>
      <c r="AC17" s="234">
        <v>0</v>
      </c>
      <c r="AD17" s="235">
        <f t="shared" si="0"/>
        <v>0.015384615384615385</v>
      </c>
      <c r="AE17" s="236">
        <v>7</v>
      </c>
      <c r="AF17" s="237" t="str">
        <f t="shared" si="1"/>
        <v>BAJO PROMEDIO</v>
      </c>
      <c r="AG17" s="227">
        <f t="shared" si="2"/>
        <v>0.019807692307692304</v>
      </c>
      <c r="AH17" s="227"/>
      <c r="AK17" s="227"/>
      <c r="AL17" s="227"/>
      <c r="AM17" s="239"/>
    </row>
    <row r="18" spans="2:39" s="216" customFormat="1" ht="29.25" customHeight="1">
      <c r="B18" s="228" t="s">
        <v>27</v>
      </c>
      <c r="C18" s="229" t="s">
        <v>333</v>
      </c>
      <c r="D18" s="230">
        <v>0.7</v>
      </c>
      <c r="E18" s="231">
        <v>0</v>
      </c>
      <c r="F18" s="232">
        <v>0</v>
      </c>
      <c r="G18" s="232">
        <v>0</v>
      </c>
      <c r="H18" s="232">
        <v>0</v>
      </c>
      <c r="I18" s="232">
        <v>0</v>
      </c>
      <c r="J18" s="232">
        <v>0</v>
      </c>
      <c r="K18" s="233">
        <v>0</v>
      </c>
      <c r="L18" s="230">
        <v>0</v>
      </c>
      <c r="M18" s="232">
        <v>0</v>
      </c>
      <c r="N18" s="232">
        <v>0</v>
      </c>
      <c r="O18" s="232">
        <v>0</v>
      </c>
      <c r="P18" s="232">
        <v>0</v>
      </c>
      <c r="Q18" s="232">
        <v>0</v>
      </c>
      <c r="R18" s="232">
        <v>0</v>
      </c>
      <c r="S18" s="232">
        <v>0</v>
      </c>
      <c r="T18" s="232">
        <v>0</v>
      </c>
      <c r="U18" s="232">
        <v>0</v>
      </c>
      <c r="V18" s="232">
        <v>0</v>
      </c>
      <c r="W18" s="231">
        <v>0</v>
      </c>
      <c r="X18" s="232">
        <v>0</v>
      </c>
      <c r="Y18" s="232">
        <v>0</v>
      </c>
      <c r="Z18" s="232">
        <v>0</v>
      </c>
      <c r="AA18" s="232">
        <v>0</v>
      </c>
      <c r="AB18" s="233">
        <v>0</v>
      </c>
      <c r="AC18" s="234">
        <v>0</v>
      </c>
      <c r="AD18" s="235">
        <f t="shared" si="0"/>
        <v>0.02692307692307692</v>
      </c>
      <c r="AE18" s="236">
        <v>8</v>
      </c>
      <c r="AF18" s="237" t="str">
        <f t="shared" si="1"/>
        <v>SOBRE PROMEDIO</v>
      </c>
      <c r="AG18" s="227">
        <f t="shared" si="2"/>
        <v>0.019807692307692304</v>
      </c>
      <c r="AH18" s="227"/>
      <c r="AK18" s="227"/>
      <c r="AL18" s="227"/>
      <c r="AM18" s="227"/>
    </row>
    <row r="19" spans="2:33" s="216" customFormat="1" ht="29.25" customHeight="1">
      <c r="B19" s="228" t="s">
        <v>52</v>
      </c>
      <c r="C19" s="229" t="s">
        <v>176</v>
      </c>
      <c r="D19" s="230">
        <v>0.45</v>
      </c>
      <c r="E19" s="231">
        <v>0</v>
      </c>
      <c r="F19" s="232">
        <v>0</v>
      </c>
      <c r="G19" s="232">
        <v>0</v>
      </c>
      <c r="H19" s="232">
        <v>0</v>
      </c>
      <c r="I19" s="232">
        <v>0</v>
      </c>
      <c r="J19" s="232">
        <v>0</v>
      </c>
      <c r="K19" s="233">
        <v>0</v>
      </c>
      <c r="L19" s="230">
        <v>0</v>
      </c>
      <c r="M19" s="232">
        <v>0</v>
      </c>
      <c r="N19" s="232">
        <v>0</v>
      </c>
      <c r="O19" s="232">
        <v>0</v>
      </c>
      <c r="P19" s="232">
        <v>0</v>
      </c>
      <c r="Q19" s="232">
        <v>0</v>
      </c>
      <c r="R19" s="232">
        <v>0</v>
      </c>
      <c r="S19" s="232">
        <v>0</v>
      </c>
      <c r="T19" s="232">
        <v>0</v>
      </c>
      <c r="U19" s="232">
        <v>0</v>
      </c>
      <c r="V19" s="232">
        <v>0</v>
      </c>
      <c r="W19" s="231">
        <v>0</v>
      </c>
      <c r="X19" s="232">
        <v>0</v>
      </c>
      <c r="Y19" s="232">
        <v>0</v>
      </c>
      <c r="Z19" s="232">
        <v>0</v>
      </c>
      <c r="AA19" s="232">
        <v>0</v>
      </c>
      <c r="AB19" s="233">
        <v>0</v>
      </c>
      <c r="AC19" s="234">
        <v>0</v>
      </c>
      <c r="AD19" s="235">
        <f t="shared" si="0"/>
        <v>0.01730769230769231</v>
      </c>
      <c r="AE19" s="236">
        <v>9</v>
      </c>
      <c r="AF19" s="237" t="str">
        <f t="shared" si="1"/>
        <v>BAJO PROMEDIO</v>
      </c>
      <c r="AG19" s="227">
        <f t="shared" si="2"/>
        <v>0.019807692307692304</v>
      </c>
    </row>
    <row r="20" spans="2:33" s="216" customFormat="1" ht="29.25" customHeight="1">
      <c r="B20" s="240" t="s">
        <v>75</v>
      </c>
      <c r="C20" s="241" t="s">
        <v>179</v>
      </c>
      <c r="D20" s="242">
        <v>0.3</v>
      </c>
      <c r="E20" s="243">
        <v>0</v>
      </c>
      <c r="F20" s="244">
        <v>0</v>
      </c>
      <c r="G20" s="244">
        <v>0</v>
      </c>
      <c r="H20" s="244">
        <v>0</v>
      </c>
      <c r="I20" s="244">
        <v>0</v>
      </c>
      <c r="J20" s="244">
        <v>0</v>
      </c>
      <c r="K20" s="245">
        <v>0</v>
      </c>
      <c r="L20" s="242">
        <v>0</v>
      </c>
      <c r="M20" s="244">
        <v>0</v>
      </c>
      <c r="N20" s="244">
        <v>0</v>
      </c>
      <c r="O20" s="244">
        <v>0</v>
      </c>
      <c r="P20" s="244">
        <v>0</v>
      </c>
      <c r="Q20" s="244">
        <v>0</v>
      </c>
      <c r="R20" s="244">
        <v>0</v>
      </c>
      <c r="S20" s="244">
        <v>0</v>
      </c>
      <c r="T20" s="244">
        <v>0</v>
      </c>
      <c r="U20" s="244">
        <v>0</v>
      </c>
      <c r="V20" s="244">
        <v>0</v>
      </c>
      <c r="W20" s="243">
        <v>0</v>
      </c>
      <c r="X20" s="244">
        <v>0</v>
      </c>
      <c r="Y20" s="244">
        <v>0</v>
      </c>
      <c r="Z20" s="244">
        <v>0</v>
      </c>
      <c r="AA20" s="244">
        <v>0</v>
      </c>
      <c r="AB20" s="245">
        <v>0</v>
      </c>
      <c r="AC20" s="246">
        <v>0</v>
      </c>
      <c r="AD20" s="247">
        <f t="shared" si="0"/>
        <v>0.011538461538461537</v>
      </c>
      <c r="AE20" s="248">
        <v>10</v>
      </c>
      <c r="AF20" s="249" t="str">
        <f t="shared" si="1"/>
        <v>BAJO PROMEDIO</v>
      </c>
      <c r="AG20" s="227">
        <f t="shared" si="2"/>
        <v>0.019807692307692304</v>
      </c>
    </row>
    <row r="21" spans="2:32" ht="11.25" customHeight="1">
      <c r="B21" s="250"/>
      <c r="C21" s="25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251"/>
      <c r="AE21" s="252"/>
      <c r="AF21" s="140"/>
    </row>
    <row r="22" ht="11.25" customHeight="1"/>
    <row r="23" spans="22:31" ht="43.5" customHeight="1">
      <c r="V23" s="253"/>
      <c r="W23" s="253"/>
      <c r="X23" s="253"/>
      <c r="Y23" s="476" t="s">
        <v>111</v>
      </c>
      <c r="Z23" s="476"/>
      <c r="AA23" s="476"/>
      <c r="AB23" s="476"/>
      <c r="AC23" s="476"/>
      <c r="AD23" s="254">
        <f>AD10</f>
        <v>0.019807692307692304</v>
      </c>
      <c r="AE23" s="255"/>
    </row>
    <row r="24" spans="30:32" ht="43.5" customHeight="1">
      <c r="AD24" s="256"/>
      <c r="AE24" s="257"/>
      <c r="AF24" s="258"/>
    </row>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row r="1001" ht="11.25" customHeight="1"/>
    <row r="1002" ht="11.25" customHeight="1"/>
    <row r="1003" ht="11.25" customHeight="1"/>
    <row r="1004" ht="11.25" customHeight="1"/>
    <row r="1005" ht="11.25" customHeight="1"/>
    <row r="1006" ht="11.25" customHeight="1"/>
    <row r="1007" ht="11.25" customHeight="1"/>
    <row r="1008" ht="11.25" customHeight="1"/>
    <row r="1009" ht="11.25" customHeight="1"/>
    <row r="1010" ht="11.25" customHeight="1"/>
    <row r="1011" ht="11.25" customHeight="1"/>
    <row r="1012" ht="11.25" customHeight="1"/>
    <row r="1013" ht="11.25" customHeight="1"/>
    <row r="1014" ht="11.25" customHeight="1"/>
    <row r="1015" ht="11.25" customHeight="1"/>
    <row r="1016" ht="11.25" customHeight="1"/>
    <row r="1017" ht="11.25" customHeight="1"/>
    <row r="1018" ht="11.25" customHeight="1"/>
    <row r="1019" ht="11.25" customHeight="1"/>
    <row r="1020" ht="11.25" customHeight="1"/>
    <row r="1021" ht="11.25" customHeight="1"/>
    <row r="1022" ht="11.25" customHeight="1"/>
    <row r="1023" ht="11.25" customHeight="1"/>
    <row r="1024" ht="11.25" customHeight="1"/>
    <row r="1025" ht="11.25" customHeight="1"/>
    <row r="1026" ht="11.25" customHeight="1"/>
    <row r="1027" ht="11.25" customHeight="1"/>
    <row r="1028" ht="11.25" customHeight="1"/>
    <row r="1029" ht="11.25" customHeight="1"/>
    <row r="1030" ht="11.25" customHeight="1"/>
    <row r="1031" ht="11.25" customHeight="1"/>
    <row r="1032" ht="11.25" customHeight="1"/>
    <row r="1033" ht="11.25" customHeight="1"/>
    <row r="1034" ht="11.25" customHeight="1"/>
    <row r="1035" ht="11.25" customHeight="1"/>
    <row r="1036" ht="11.25" customHeight="1"/>
    <row r="1037" ht="11.25" customHeight="1"/>
    <row r="1038" ht="11.25" customHeight="1"/>
    <row r="1039" ht="11.25" customHeight="1"/>
    <row r="1040" ht="11.25" customHeight="1"/>
    <row r="1041" ht="11.25" customHeight="1"/>
    <row r="1042" ht="11.25" customHeight="1"/>
    <row r="1043" ht="11.25" customHeight="1"/>
    <row r="1044" ht="11.25" customHeight="1"/>
    <row r="1045" ht="11.25" customHeight="1"/>
    <row r="1046" ht="11.25" customHeight="1"/>
    <row r="1047" ht="11.25" customHeight="1"/>
    <row r="1048" ht="11.25" customHeight="1"/>
    <row r="1049" ht="11.25" customHeight="1"/>
    <row r="1050" ht="11.25" customHeight="1"/>
    <row r="1051" ht="11.25" customHeight="1"/>
    <row r="1052" ht="11.25" customHeight="1"/>
    <row r="1053" ht="11.25" customHeight="1"/>
    <row r="1054" ht="11.25" customHeight="1"/>
    <row r="1055" ht="11.25" customHeight="1"/>
    <row r="1056" ht="11.25" customHeight="1"/>
    <row r="1057" ht="11.25" customHeight="1"/>
    <row r="1058" ht="11.25" customHeight="1"/>
    <row r="1059" ht="11.25" customHeight="1"/>
    <row r="1060" ht="11.25" customHeight="1"/>
    <row r="1061" ht="11.25" customHeight="1"/>
    <row r="1062" ht="11.25" customHeight="1"/>
    <row r="1063" ht="11.25" customHeight="1"/>
    <row r="1064" ht="11.25" customHeight="1"/>
    <row r="1065" ht="11.25" customHeight="1"/>
    <row r="1066" ht="11.25" customHeight="1"/>
    <row r="1067" ht="11.25" customHeight="1"/>
    <row r="1068" ht="11.25" customHeight="1"/>
    <row r="1069" ht="11.25" customHeight="1"/>
    <row r="1070" ht="11.25" customHeight="1"/>
    <row r="1071" ht="11.25" customHeight="1"/>
    <row r="1072" ht="11.25" customHeight="1"/>
    <row r="1073" ht="11.25" customHeight="1"/>
    <row r="1074" ht="11.25" customHeight="1"/>
    <row r="1075" ht="11.25" customHeight="1"/>
    <row r="1076" ht="11.25" customHeight="1"/>
    <row r="1077" ht="11.25" customHeight="1"/>
    <row r="1078" ht="11.25" customHeight="1"/>
    <row r="1079" ht="11.25" customHeight="1"/>
    <row r="1080" ht="11.25" customHeight="1"/>
    <row r="1081" ht="11.25" customHeight="1"/>
    <row r="1082" ht="11.25" customHeight="1"/>
    <row r="1083" ht="11.25" customHeight="1"/>
    <row r="1084" ht="11.25" customHeight="1"/>
    <row r="1085" ht="11.25" customHeight="1"/>
    <row r="1086" ht="11.25" customHeight="1"/>
    <row r="1087" ht="11.25" customHeight="1"/>
    <row r="1088" ht="11.25" customHeight="1"/>
    <row r="1089" ht="11.25" customHeight="1"/>
    <row r="1090" ht="11.25" customHeight="1"/>
    <row r="1091" ht="11.25" customHeight="1"/>
    <row r="1092" ht="11.25" customHeight="1"/>
    <row r="1093" ht="11.25" customHeight="1"/>
    <row r="1094" ht="11.25" customHeight="1"/>
    <row r="1095" ht="11.25" customHeight="1"/>
    <row r="1096" ht="11.25" customHeight="1"/>
    <row r="1097" ht="11.25" customHeight="1"/>
    <row r="1098" ht="11.25" customHeight="1"/>
    <row r="1099" ht="11.25" customHeight="1"/>
    <row r="1100" ht="11.25" customHeight="1"/>
    <row r="1101" ht="11.25" customHeight="1"/>
    <row r="1102" ht="11.25" customHeight="1"/>
    <row r="1103" ht="11.25" customHeight="1"/>
    <row r="1104" ht="11.25" customHeight="1"/>
    <row r="1105" ht="11.25" customHeight="1"/>
    <row r="1106" ht="11.25" customHeight="1"/>
    <row r="1107" ht="11.25" customHeight="1"/>
    <row r="1108" ht="11.25" customHeight="1"/>
    <row r="1109" ht="11.25" customHeight="1"/>
    <row r="1110" ht="11.25" customHeight="1"/>
    <row r="1111" ht="11.25" customHeight="1"/>
    <row r="1112" ht="11.25" customHeight="1"/>
    <row r="1113" ht="11.25" customHeight="1"/>
    <row r="1114" ht="11.25" customHeight="1"/>
    <row r="1115" ht="11.25" customHeight="1"/>
    <row r="1116" ht="11.25" customHeight="1"/>
    <row r="1117" ht="11.25" customHeight="1"/>
    <row r="1118" ht="11.25" customHeight="1"/>
    <row r="1119" ht="11.25" customHeight="1"/>
    <row r="1120" ht="11.25" customHeight="1"/>
    <row r="1121" ht="11.25" customHeight="1"/>
    <row r="1122" ht="11.25" customHeight="1"/>
    <row r="1123" ht="11.25" customHeight="1"/>
    <row r="1124" ht="11.25" customHeight="1"/>
    <row r="1125" ht="11.25" customHeight="1"/>
    <row r="1126" ht="11.25" customHeight="1"/>
    <row r="1127" ht="11.25" customHeight="1"/>
    <row r="1128" ht="11.25" customHeight="1"/>
    <row r="1129" ht="11.25" customHeight="1"/>
    <row r="1130" ht="11.25" customHeight="1"/>
    <row r="1131" ht="11.25" customHeight="1"/>
    <row r="1132" ht="11.25" customHeight="1"/>
    <row r="1133" ht="11.25" customHeight="1"/>
    <row r="1134" ht="11.25" customHeight="1"/>
    <row r="1135" ht="11.25" customHeight="1"/>
    <row r="1136" ht="11.25" customHeight="1"/>
    <row r="1137" ht="11.25" customHeight="1"/>
    <row r="1138" ht="11.25" customHeight="1"/>
    <row r="1139" ht="11.25" customHeight="1"/>
    <row r="1140" ht="11.25" customHeight="1"/>
    <row r="1141" ht="11.25" customHeight="1"/>
    <row r="1142" ht="11.25" customHeight="1"/>
    <row r="1143" ht="11.25" customHeight="1"/>
    <row r="1144" ht="11.25" customHeight="1"/>
    <row r="1145" ht="11.25" customHeight="1"/>
    <row r="1146" ht="11.25" customHeight="1"/>
    <row r="1147" ht="11.25" customHeight="1"/>
    <row r="1148" ht="11.25" customHeight="1"/>
    <row r="1149" ht="11.25" customHeight="1"/>
    <row r="1150" ht="11.25" customHeight="1"/>
    <row r="1151" ht="11.25" customHeight="1"/>
    <row r="1152" ht="11.25" customHeight="1"/>
    <row r="1153" ht="11.25" customHeight="1"/>
    <row r="1154" ht="11.25" customHeight="1"/>
    <row r="1155" ht="11.25" customHeight="1"/>
    <row r="1156" ht="11.25" customHeight="1"/>
    <row r="1157" ht="11.25" customHeight="1"/>
    <row r="1158" ht="11.25" customHeight="1"/>
    <row r="1159" ht="11.25" customHeight="1"/>
    <row r="1160" ht="11.25" customHeight="1"/>
    <row r="1161" ht="11.25" customHeight="1"/>
    <row r="1162" ht="11.25" customHeight="1"/>
    <row r="1163" ht="11.25" customHeight="1"/>
    <row r="1164" ht="11.25" customHeight="1"/>
    <row r="1165" ht="11.25" customHeight="1"/>
    <row r="1166" ht="11.25" customHeight="1"/>
    <row r="1167" ht="11.25" customHeight="1"/>
    <row r="1168" ht="11.25" customHeight="1"/>
    <row r="1169" ht="11.25" customHeight="1"/>
    <row r="1170" ht="11.25" customHeight="1"/>
    <row r="1171" ht="11.25" customHeight="1"/>
    <row r="1172" ht="11.25" customHeight="1"/>
    <row r="1173" ht="11.25" customHeight="1"/>
    <row r="1174" ht="11.25" customHeight="1"/>
    <row r="1175" ht="11.25" customHeight="1"/>
    <row r="1176" ht="11.25" customHeight="1"/>
    <row r="1177" ht="11.25" customHeight="1"/>
    <row r="1178" ht="11.25" customHeight="1"/>
    <row r="1179" ht="11.25" customHeight="1"/>
    <row r="1180" ht="11.25" customHeight="1"/>
    <row r="1181" ht="11.25" customHeight="1"/>
    <row r="1182" ht="11.25" customHeight="1"/>
    <row r="1183" ht="11.25" customHeight="1"/>
    <row r="1184" ht="11.25" customHeight="1"/>
    <row r="1185" ht="11.25" customHeight="1"/>
    <row r="1186" ht="11.25" customHeight="1"/>
    <row r="1187" ht="11.25" customHeight="1"/>
    <row r="1188" ht="11.25" customHeight="1"/>
    <row r="1189" ht="11.25" customHeight="1"/>
    <row r="1190" ht="11.25" customHeight="1"/>
    <row r="1191" ht="11.25" customHeight="1"/>
    <row r="1192" ht="11.25" customHeight="1"/>
    <row r="1193" ht="11.25" customHeight="1"/>
    <row r="1194" ht="11.25" customHeight="1"/>
    <row r="1195" ht="11.25" customHeight="1"/>
    <row r="1196" ht="11.25" customHeight="1"/>
    <row r="1197" ht="11.25" customHeight="1"/>
    <row r="1198" ht="11.25" customHeight="1"/>
    <row r="1199" ht="11.25" customHeight="1"/>
    <row r="1200" ht="11.25" customHeight="1"/>
    <row r="1201" ht="11.25" customHeight="1"/>
    <row r="1202" ht="11.25" customHeight="1"/>
    <row r="1203" ht="11.25" customHeight="1"/>
    <row r="1204" ht="11.25" customHeight="1"/>
    <row r="1205" ht="11.25" customHeight="1"/>
    <row r="1206" ht="11.25" customHeight="1"/>
    <row r="1207" ht="11.25" customHeight="1"/>
    <row r="1208" ht="11.25" customHeight="1"/>
    <row r="1209" ht="11.25" customHeight="1"/>
    <row r="1210" ht="11.25" customHeight="1"/>
    <row r="1211" ht="11.25" customHeight="1"/>
    <row r="1212" ht="11.25" customHeight="1"/>
    <row r="1213" ht="11.25" customHeight="1"/>
    <row r="1214" ht="11.25" customHeight="1"/>
    <row r="1215" ht="11.25" customHeight="1"/>
    <row r="1216" ht="11.25" customHeight="1"/>
    <row r="1217" ht="11.25" customHeight="1"/>
    <row r="1218" ht="11.25" customHeight="1"/>
    <row r="1219" ht="11.25" customHeight="1"/>
    <row r="1220" ht="11.25" customHeight="1"/>
    <row r="1221" ht="11.25" customHeight="1"/>
    <row r="1222" ht="11.25" customHeight="1"/>
    <row r="1223" ht="11.25" customHeight="1"/>
    <row r="1224" ht="11.25" customHeight="1"/>
    <row r="1225" ht="11.25" customHeight="1"/>
    <row r="1226" ht="11.25" customHeight="1"/>
    <row r="1227" ht="11.25" customHeight="1"/>
    <row r="1228" ht="11.25" customHeight="1"/>
    <row r="1229" ht="11.25" customHeight="1"/>
    <row r="1230" ht="11.25" customHeight="1"/>
    <row r="1231" ht="11.25" customHeight="1"/>
    <row r="1232" ht="11.25" customHeight="1"/>
    <row r="1233" ht="11.25" customHeight="1"/>
    <row r="1234" ht="11.25" customHeight="1"/>
    <row r="1235" ht="11.25" customHeight="1"/>
    <row r="1236" ht="11.25" customHeight="1"/>
    <row r="1237" ht="11.25" customHeight="1"/>
    <row r="1238" ht="11.25" customHeight="1"/>
    <row r="1239" ht="11.25" customHeight="1"/>
    <row r="1240" ht="11.25" customHeight="1"/>
    <row r="1241" ht="11.25" customHeight="1"/>
    <row r="1242" ht="11.25" customHeight="1"/>
    <row r="1243" ht="11.25" customHeight="1"/>
    <row r="1244" ht="11.25" customHeight="1"/>
    <row r="1245" ht="11.25" customHeight="1"/>
    <row r="1246" ht="11.25" customHeight="1"/>
    <row r="1247" ht="11.25" customHeight="1"/>
    <row r="1248" ht="11.25" customHeight="1"/>
    <row r="1249" ht="11.25" customHeight="1"/>
    <row r="1250" ht="11.25" customHeight="1"/>
    <row r="1251" ht="11.25" customHeight="1"/>
    <row r="1252" ht="11.25" customHeight="1"/>
    <row r="1253" ht="11.25" customHeight="1"/>
    <row r="1254" ht="11.25" customHeight="1"/>
    <row r="1255" ht="11.25" customHeight="1"/>
    <row r="1256" ht="11.25" customHeight="1"/>
    <row r="1257" ht="11.25" customHeight="1"/>
    <row r="1258" ht="11.25" customHeight="1"/>
    <row r="1259" ht="11.25" customHeight="1"/>
    <row r="1260" ht="11.25" customHeight="1"/>
    <row r="1261" ht="11.25" customHeight="1"/>
    <row r="1262" ht="11.25" customHeight="1"/>
    <row r="1263" ht="11.25" customHeight="1"/>
    <row r="1264" ht="11.25" customHeight="1"/>
    <row r="1265" ht="11.25" customHeight="1"/>
    <row r="1266" ht="11.25" customHeight="1"/>
    <row r="1267" ht="11.25" customHeight="1"/>
    <row r="1268" ht="11.25" customHeight="1"/>
    <row r="1269" ht="11.25" customHeight="1"/>
    <row r="1270" ht="11.25" customHeight="1"/>
    <row r="1271" ht="11.25" customHeight="1"/>
    <row r="1272" ht="11.25" customHeight="1"/>
    <row r="1273" ht="11.25" customHeight="1"/>
    <row r="1274" ht="11.25" customHeight="1"/>
    <row r="1275" ht="11.25" customHeight="1"/>
    <row r="1276" ht="11.25" customHeight="1"/>
    <row r="1277" ht="11.25" customHeight="1"/>
    <row r="1278" ht="11.25" customHeight="1"/>
    <row r="1279" ht="11.25" customHeight="1"/>
    <row r="1280" ht="11.25" customHeight="1"/>
    <row r="1281" ht="11.25" customHeight="1"/>
    <row r="1282" ht="11.25" customHeight="1"/>
    <row r="1283" ht="11.25" customHeight="1"/>
    <row r="1284" ht="11.25" customHeight="1"/>
    <row r="1285" ht="11.25" customHeight="1"/>
    <row r="1286" ht="11.25" customHeight="1"/>
    <row r="1287" ht="11.25" customHeight="1"/>
    <row r="1288" ht="11.25" customHeight="1"/>
    <row r="1289" ht="11.25" customHeight="1"/>
    <row r="1290" ht="11.25" customHeight="1"/>
    <row r="1291" ht="11.25" customHeight="1"/>
    <row r="1292" ht="11.25" customHeight="1"/>
    <row r="1293" ht="11.25" customHeight="1"/>
    <row r="1294" ht="11.25" customHeight="1"/>
    <row r="1295" ht="11.25" customHeight="1"/>
    <row r="1296" ht="11.25" customHeight="1"/>
    <row r="1297" ht="11.25" customHeight="1"/>
    <row r="1298" ht="11.25" customHeight="1"/>
    <row r="1299" ht="11.25" customHeight="1"/>
    <row r="1300" ht="11.25" customHeight="1"/>
    <row r="1301" ht="11.25" customHeight="1"/>
    <row r="1302" ht="11.25" customHeight="1"/>
    <row r="1303" ht="11.25" customHeight="1"/>
    <row r="1304" ht="11.25" customHeight="1"/>
    <row r="1305" ht="11.25" customHeight="1"/>
    <row r="1306" ht="11.25" customHeight="1"/>
    <row r="1307" ht="11.25" customHeight="1"/>
    <row r="1308" ht="11.25" customHeight="1"/>
    <row r="1309" ht="11.25" customHeight="1"/>
    <row r="1310" ht="11.25" customHeight="1"/>
    <row r="1311" ht="11.25" customHeight="1"/>
    <row r="1312" ht="11.25" customHeight="1"/>
    <row r="1313" ht="11.25" customHeight="1"/>
    <row r="1314" ht="11.25" customHeight="1"/>
    <row r="1315" ht="11.25" customHeight="1"/>
    <row r="1316" ht="11.25" customHeight="1"/>
    <row r="1317" ht="11.25" customHeight="1"/>
    <row r="1318" ht="11.25" customHeight="1"/>
    <row r="1319" ht="11.25" customHeight="1"/>
    <row r="1320" ht="11.25" customHeight="1"/>
    <row r="1321" ht="11.25" customHeight="1"/>
    <row r="1322" ht="11.25" customHeight="1"/>
    <row r="1323" ht="11.25" customHeight="1"/>
    <row r="1324" ht="11.25" customHeight="1"/>
    <row r="1325" ht="11.25" customHeight="1"/>
    <row r="1326" ht="11.25" customHeight="1"/>
    <row r="1327" ht="11.25" customHeight="1"/>
    <row r="1328" ht="11.25" customHeight="1"/>
    <row r="1329" ht="11.25" customHeight="1"/>
    <row r="1330" ht="11.25" customHeight="1"/>
    <row r="1331" ht="11.25" customHeight="1"/>
    <row r="1332" ht="11.25" customHeight="1"/>
    <row r="1333" ht="11.25" customHeight="1"/>
    <row r="1334" ht="11.25" customHeight="1"/>
    <row r="1335" ht="11.25" customHeight="1"/>
    <row r="1336" ht="11.25" customHeight="1"/>
    <row r="1337" ht="11.25" customHeight="1"/>
    <row r="1338" ht="11.25" customHeight="1"/>
    <row r="1339" ht="11.25" customHeight="1"/>
    <row r="1340" ht="11.25" customHeight="1"/>
    <row r="1341" ht="11.25" customHeight="1"/>
    <row r="1342" ht="11.25" customHeight="1"/>
    <row r="1343" ht="11.25" customHeight="1"/>
    <row r="1344" ht="11.25" customHeight="1"/>
    <row r="1345" ht="11.25" customHeight="1"/>
    <row r="1346" ht="11.25" customHeight="1"/>
    <row r="1347" ht="11.25" customHeight="1"/>
    <row r="1348" ht="11.25" customHeight="1"/>
    <row r="1349" ht="11.25" customHeight="1"/>
    <row r="1350" ht="11.25" customHeight="1"/>
    <row r="1351" ht="11.25" customHeight="1"/>
    <row r="1352" ht="11.25" customHeight="1"/>
    <row r="1353" ht="11.25" customHeight="1"/>
    <row r="1354" ht="11.25" customHeight="1"/>
    <row r="1355" ht="11.25" customHeight="1"/>
    <row r="1356" ht="11.25" customHeight="1"/>
    <row r="1357" ht="11.25" customHeight="1"/>
    <row r="1358" ht="11.25" customHeight="1"/>
    <row r="1359" ht="11.25" customHeight="1"/>
    <row r="1360" ht="11.25" customHeight="1"/>
    <row r="1361" ht="11.25" customHeight="1"/>
    <row r="1362" ht="11.25" customHeight="1"/>
    <row r="1363" ht="11.25" customHeight="1"/>
    <row r="1364" ht="11.25" customHeight="1"/>
    <row r="1365" ht="11.25" customHeight="1"/>
    <row r="1366" ht="11.25" customHeight="1"/>
    <row r="1367" ht="11.25" customHeight="1"/>
    <row r="1368" ht="11.25" customHeight="1"/>
    <row r="1369" ht="11.25" customHeight="1"/>
    <row r="1370" ht="11.25" customHeight="1"/>
    <row r="1371" ht="11.25" customHeight="1"/>
    <row r="1372" ht="11.25" customHeight="1"/>
    <row r="1373" ht="11.25" customHeight="1"/>
    <row r="1374" ht="11.25" customHeight="1"/>
    <row r="1375" ht="11.25" customHeight="1"/>
    <row r="1376" ht="11.25" customHeight="1"/>
    <row r="1377" ht="11.25" customHeight="1"/>
    <row r="1378" ht="11.25" customHeight="1"/>
    <row r="1379" ht="11.25" customHeight="1"/>
    <row r="1380" ht="11.25" customHeight="1"/>
    <row r="1381" ht="11.25" customHeight="1"/>
    <row r="1382" ht="11.25" customHeight="1"/>
    <row r="1383" ht="11.25" customHeight="1"/>
    <row r="1384" ht="11.25" customHeight="1"/>
    <row r="1385" ht="11.25" customHeight="1"/>
    <row r="1386" ht="11.25" customHeight="1"/>
    <row r="1387" ht="11.25" customHeight="1"/>
    <row r="1388" ht="11.25" customHeight="1"/>
    <row r="1389" ht="11.25" customHeight="1"/>
    <row r="1390" ht="11.25" customHeight="1"/>
    <row r="1391" ht="11.25" customHeight="1"/>
    <row r="1392" ht="11.25" customHeight="1"/>
    <row r="1393" ht="11.25" customHeight="1"/>
    <row r="1394" ht="11.25" customHeight="1"/>
    <row r="1395" ht="11.25" customHeight="1"/>
    <row r="1396" ht="11.25" customHeight="1"/>
    <row r="1397" ht="11.25" customHeight="1"/>
    <row r="1398" ht="11.25" customHeight="1"/>
    <row r="1399" ht="11.25" customHeight="1"/>
    <row r="1400" ht="11.25" customHeight="1"/>
    <row r="1401" ht="11.25" customHeight="1"/>
    <row r="1402" ht="11.25" customHeight="1"/>
    <row r="1403" ht="11.25" customHeight="1"/>
    <row r="1404" ht="11.25" customHeight="1"/>
    <row r="1405" ht="11.25" customHeight="1"/>
    <row r="1406" ht="11.25" customHeight="1"/>
    <row r="1407" ht="11.25" customHeight="1"/>
    <row r="1408" ht="11.25" customHeight="1"/>
    <row r="1409" ht="11.25" customHeight="1"/>
    <row r="1410" ht="11.25" customHeight="1"/>
    <row r="1411" ht="11.25" customHeight="1"/>
    <row r="1412" ht="11.25" customHeight="1"/>
    <row r="1413" ht="11.25" customHeight="1"/>
    <row r="1414" ht="11.25" customHeight="1"/>
    <row r="1415" ht="11.25" customHeight="1"/>
    <row r="1416" ht="11.25" customHeight="1"/>
    <row r="1417" ht="11.25" customHeight="1"/>
    <row r="1418" ht="11.25" customHeight="1"/>
    <row r="1419" ht="11.25" customHeight="1"/>
    <row r="1420" ht="11.25" customHeight="1"/>
    <row r="1421" ht="11.25" customHeight="1"/>
    <row r="1422" ht="11.25" customHeight="1"/>
    <row r="1423" ht="11.25" customHeight="1"/>
    <row r="1424" ht="11.25" customHeight="1"/>
    <row r="1425" ht="11.25" customHeight="1"/>
    <row r="1426" ht="11.25" customHeight="1"/>
    <row r="1427" ht="11.25" customHeight="1"/>
    <row r="1428" ht="11.25" customHeight="1"/>
    <row r="1429" ht="11.25" customHeight="1"/>
    <row r="1430" ht="11.25" customHeight="1"/>
    <row r="1431" ht="11.25" customHeight="1"/>
    <row r="1432" ht="11.25" customHeight="1"/>
    <row r="1433" ht="11.25" customHeight="1"/>
    <row r="1434" ht="11.25" customHeight="1"/>
    <row r="1435" ht="11.25" customHeight="1"/>
    <row r="1436" ht="11.25" customHeight="1"/>
    <row r="1437" ht="11.25" customHeight="1"/>
    <row r="1438" ht="11.25" customHeight="1"/>
    <row r="1439" ht="11.25" customHeight="1"/>
    <row r="1440" ht="11.25" customHeight="1"/>
    <row r="1441" ht="11.25" customHeight="1"/>
    <row r="1442" ht="11.25" customHeight="1"/>
    <row r="1443" ht="11.25" customHeight="1"/>
    <row r="1444" ht="11.25" customHeight="1"/>
    <row r="1445" ht="11.25" customHeight="1"/>
    <row r="1446" ht="11.25" customHeight="1"/>
    <row r="1447" ht="11.25" customHeight="1"/>
    <row r="1448" ht="11.25" customHeight="1"/>
    <row r="1449" ht="11.25" customHeight="1"/>
    <row r="1450" ht="11.25" customHeight="1"/>
    <row r="1451" ht="11.25" customHeight="1"/>
    <row r="1452" ht="11.25" customHeight="1"/>
    <row r="1453" ht="11.25" customHeight="1"/>
    <row r="1454" ht="11.25" customHeight="1"/>
    <row r="1455" ht="11.25" customHeight="1"/>
    <row r="1456" ht="11.25" customHeight="1"/>
    <row r="1457" ht="11.25" customHeight="1"/>
    <row r="1458" ht="11.25" customHeight="1"/>
    <row r="1459" ht="11.25" customHeight="1"/>
    <row r="1460" ht="11.25" customHeight="1"/>
    <row r="1461" ht="11.25" customHeight="1"/>
    <row r="1462" ht="11.25" customHeight="1"/>
    <row r="1463" ht="11.25" customHeight="1"/>
    <row r="1464" ht="11.25" customHeight="1"/>
    <row r="1465" ht="11.25" customHeight="1"/>
    <row r="1466" ht="11.25" customHeight="1"/>
    <row r="1467" ht="11.25" customHeight="1"/>
    <row r="1468" ht="11.25" customHeight="1"/>
    <row r="1469" ht="11.25" customHeight="1"/>
    <row r="1470" ht="11.25" customHeight="1"/>
    <row r="1471" ht="11.25" customHeight="1"/>
    <row r="1472" ht="11.25" customHeight="1"/>
    <row r="1473" ht="11.25" customHeight="1"/>
    <row r="1474" ht="11.25" customHeight="1"/>
    <row r="1475" ht="11.25" customHeight="1"/>
    <row r="1476" ht="11.25" customHeight="1"/>
    <row r="1477" ht="11.25" customHeight="1"/>
    <row r="1478" ht="11.25" customHeight="1"/>
    <row r="1479" ht="11.25" customHeight="1"/>
    <row r="1480" ht="11.25" customHeight="1"/>
    <row r="1481" ht="11.25" customHeight="1"/>
    <row r="1482" ht="11.25" customHeight="1"/>
    <row r="1483" ht="11.25" customHeight="1"/>
    <row r="1484" ht="11.25" customHeight="1"/>
    <row r="1485" ht="11.25" customHeight="1"/>
    <row r="1486" ht="11.25" customHeight="1"/>
    <row r="1487" ht="11.25" customHeight="1"/>
    <row r="1488" ht="11.25" customHeight="1"/>
    <row r="1489" ht="11.25" customHeight="1"/>
    <row r="1490" ht="11.25" customHeight="1"/>
    <row r="1491" ht="11.25" customHeight="1"/>
    <row r="1492" ht="11.25" customHeight="1"/>
    <row r="1493" ht="11.25" customHeight="1"/>
    <row r="1494" ht="11.25" customHeight="1"/>
    <row r="1495" ht="11.25" customHeight="1"/>
    <row r="1496" ht="11.25" customHeight="1"/>
    <row r="1497" ht="11.25" customHeight="1"/>
    <row r="1498" ht="11.25" customHeight="1"/>
    <row r="1499" ht="11.25" customHeight="1"/>
    <row r="1500" ht="11.25" customHeight="1"/>
    <row r="1501" ht="11.25" customHeight="1"/>
    <row r="1502" ht="11.25" customHeight="1"/>
    <row r="1503" ht="11.25" customHeight="1"/>
    <row r="1504" ht="11.25" customHeight="1"/>
    <row r="1505" ht="11.25" customHeight="1"/>
    <row r="1506" ht="11.25" customHeight="1"/>
    <row r="1507" ht="11.25" customHeight="1"/>
    <row r="1508" ht="11.25" customHeight="1"/>
    <row r="1509" ht="11.25" customHeight="1"/>
    <row r="1510" ht="11.25" customHeight="1"/>
    <row r="1511" ht="11.25" customHeight="1"/>
    <row r="1512" ht="11.25" customHeight="1"/>
    <row r="1513" ht="11.25" customHeight="1"/>
    <row r="1514" ht="11.25" customHeight="1"/>
    <row r="1515" ht="11.25" customHeight="1"/>
    <row r="1516" ht="11.25" customHeight="1"/>
    <row r="1517" ht="11.25" customHeight="1"/>
    <row r="1518" ht="11.25" customHeight="1"/>
    <row r="1519" ht="11.25" customHeight="1"/>
    <row r="1520" ht="11.25" customHeight="1"/>
    <row r="1521" ht="11.25" customHeight="1"/>
    <row r="1522" ht="11.25" customHeight="1"/>
    <row r="1523" ht="11.25" customHeight="1"/>
    <row r="1524" ht="11.25" customHeight="1"/>
    <row r="1525" ht="11.25" customHeight="1"/>
    <row r="1526" ht="11.25" customHeight="1"/>
    <row r="1527" ht="11.25" customHeight="1"/>
    <row r="1528" ht="11.25" customHeight="1"/>
    <row r="1529" ht="11.25" customHeight="1"/>
    <row r="1530" ht="11.25" customHeight="1"/>
    <row r="1531" ht="11.25" customHeight="1"/>
    <row r="1532" ht="11.25" customHeight="1"/>
    <row r="1533" ht="11.25" customHeight="1"/>
    <row r="1534" ht="11.25" customHeight="1"/>
    <row r="1535" ht="11.25" customHeight="1"/>
    <row r="1536" ht="11.25" customHeight="1"/>
    <row r="1537" ht="11.25" customHeight="1"/>
    <row r="1538" ht="11.25" customHeight="1"/>
    <row r="1539" ht="11.25" customHeight="1"/>
    <row r="1540" ht="11.25" customHeight="1"/>
    <row r="1541" ht="11.25" customHeight="1"/>
    <row r="1542" ht="11.25" customHeight="1"/>
    <row r="1543" ht="11.25" customHeight="1"/>
    <row r="1544" ht="11.25" customHeight="1"/>
    <row r="1545" ht="11.25" customHeight="1"/>
    <row r="1546" ht="11.25" customHeight="1"/>
    <row r="1547" ht="11.25" customHeight="1"/>
    <row r="1548" ht="11.25" customHeight="1"/>
    <row r="1549" ht="11.25" customHeight="1"/>
    <row r="1550" ht="11.25" customHeight="1"/>
    <row r="1551" ht="11.25" customHeight="1"/>
    <row r="1552" ht="11.25" customHeight="1"/>
    <row r="1553" ht="11.25" customHeight="1"/>
    <row r="1554" ht="11.25" customHeight="1"/>
    <row r="1555" ht="11.25" customHeight="1"/>
    <row r="1556" ht="11.25" customHeight="1"/>
    <row r="1557" ht="11.25" customHeight="1"/>
    <row r="1558" ht="11.25" customHeight="1"/>
    <row r="1559" ht="11.25" customHeight="1"/>
    <row r="1560" ht="11.25" customHeight="1"/>
    <row r="1561" ht="11.25" customHeight="1"/>
    <row r="1562" ht="11.25" customHeight="1"/>
    <row r="1563" ht="11.25" customHeight="1"/>
    <row r="1564" ht="11.25" customHeight="1"/>
    <row r="1565" ht="11.25" customHeight="1"/>
    <row r="1566" ht="11.25" customHeight="1"/>
    <row r="1567" ht="11.25" customHeight="1"/>
    <row r="1568" ht="11.25" customHeight="1"/>
    <row r="1569" ht="11.25" customHeight="1"/>
    <row r="1570" ht="11.25" customHeight="1"/>
    <row r="1571" ht="11.25" customHeight="1"/>
    <row r="1572" ht="11.25" customHeight="1"/>
    <row r="1573" ht="11.25" customHeight="1"/>
    <row r="1574" ht="11.25" customHeight="1"/>
    <row r="1575" ht="11.25" customHeight="1"/>
    <row r="1576" ht="11.25" customHeight="1"/>
    <row r="1577" ht="11.25" customHeight="1"/>
    <row r="1578" ht="11.25" customHeight="1"/>
    <row r="1579" ht="11.25" customHeight="1"/>
    <row r="1580" ht="11.25" customHeight="1"/>
    <row r="1581" ht="11.25" customHeight="1"/>
    <row r="1582" ht="11.25" customHeight="1"/>
    <row r="1583" ht="11.25" customHeight="1"/>
    <row r="1584" ht="11.25" customHeight="1"/>
    <row r="1585" ht="11.25" customHeight="1"/>
    <row r="1586" ht="11.25" customHeight="1"/>
    <row r="1587" ht="11.25" customHeight="1"/>
    <row r="1588" ht="11.25" customHeight="1"/>
    <row r="1589" ht="11.25" customHeight="1"/>
    <row r="1590" ht="11.25" customHeight="1"/>
    <row r="1591" ht="11.25" customHeight="1"/>
    <row r="1592" ht="11.25" customHeight="1"/>
    <row r="1593" ht="11.25" customHeight="1"/>
    <row r="1594" ht="11.25" customHeight="1"/>
    <row r="1595" ht="11.25" customHeight="1"/>
    <row r="1596" ht="11.25" customHeight="1"/>
    <row r="1597" ht="11.25" customHeight="1"/>
    <row r="1598" ht="11.25" customHeight="1"/>
    <row r="1599" ht="11.25" customHeight="1"/>
    <row r="1600" ht="11.25" customHeight="1"/>
    <row r="1601" ht="11.25" customHeight="1"/>
    <row r="1602" ht="11.25" customHeight="1"/>
    <row r="1603" ht="11.25" customHeight="1"/>
    <row r="1604" ht="11.25" customHeight="1"/>
    <row r="1605" ht="11.25" customHeight="1"/>
    <row r="1606" ht="11.25" customHeight="1"/>
    <row r="1607" ht="11.25" customHeight="1"/>
    <row r="1608" ht="11.25" customHeight="1"/>
    <row r="1609" ht="11.25" customHeight="1"/>
    <row r="1610" ht="11.25" customHeight="1"/>
    <row r="1611" ht="11.25" customHeight="1"/>
    <row r="1612" ht="11.25" customHeight="1"/>
    <row r="1613" ht="11.25" customHeight="1"/>
    <row r="1614" ht="11.25" customHeight="1"/>
    <row r="1615" ht="11.25" customHeight="1"/>
    <row r="1616" ht="11.25" customHeight="1"/>
    <row r="1617" ht="11.25" customHeight="1"/>
    <row r="1618" ht="11.25" customHeight="1"/>
    <row r="1619" ht="11.25" customHeight="1"/>
    <row r="1620" ht="11.25" customHeight="1"/>
    <row r="1621" ht="11.25" customHeight="1"/>
    <row r="1622" ht="11.25" customHeight="1"/>
    <row r="1623" ht="11.25" customHeight="1"/>
    <row r="1624" ht="11.25" customHeight="1"/>
    <row r="1625" ht="11.25" customHeight="1"/>
    <row r="1626" ht="11.25" customHeight="1"/>
    <row r="1627" ht="11.25" customHeight="1"/>
    <row r="1628" ht="11.25" customHeight="1"/>
    <row r="1629" ht="11.25" customHeight="1"/>
    <row r="1630" ht="11.25" customHeight="1"/>
    <row r="1631" ht="11.25" customHeight="1"/>
    <row r="1632" ht="11.25" customHeight="1"/>
    <row r="1633" ht="11.25" customHeight="1"/>
    <row r="1634" ht="11.25" customHeight="1"/>
    <row r="1635" ht="11.25" customHeight="1"/>
    <row r="1636" ht="11.25" customHeight="1"/>
    <row r="1637" ht="11.25" customHeight="1"/>
    <row r="1638" ht="11.25" customHeight="1"/>
    <row r="1639" ht="11.25" customHeight="1"/>
    <row r="1640" ht="11.25" customHeight="1"/>
    <row r="1641" ht="11.25" customHeight="1"/>
    <row r="1642" ht="11.25" customHeight="1"/>
    <row r="1643" ht="11.25" customHeight="1"/>
    <row r="1644" ht="11.25" customHeight="1"/>
    <row r="1645" ht="11.25" customHeight="1"/>
    <row r="1646" ht="11.25" customHeight="1"/>
    <row r="1647" ht="11.25" customHeight="1"/>
    <row r="1648" ht="11.25" customHeight="1"/>
    <row r="1649" ht="11.25" customHeight="1"/>
    <row r="1650" ht="11.25" customHeight="1"/>
    <row r="1651" ht="11.25" customHeight="1"/>
    <row r="1652" ht="11.25" customHeight="1"/>
    <row r="1653" ht="11.25" customHeight="1"/>
    <row r="1654" ht="11.25" customHeight="1"/>
    <row r="1655" ht="11.25" customHeight="1"/>
    <row r="1656" ht="11.25" customHeight="1"/>
    <row r="1657" ht="11.25" customHeight="1"/>
    <row r="1658" ht="11.25" customHeight="1"/>
    <row r="1659" ht="11.25" customHeight="1"/>
    <row r="1660" ht="11.25" customHeight="1"/>
    <row r="1661" ht="11.25" customHeight="1"/>
    <row r="1662" ht="11.25" customHeight="1"/>
    <row r="1663" ht="11.25" customHeight="1"/>
    <row r="1664" ht="11.25" customHeight="1"/>
    <row r="1665" ht="11.25" customHeight="1"/>
    <row r="1666" ht="11.25" customHeight="1"/>
    <row r="1667" ht="11.25" customHeight="1"/>
    <row r="1668" ht="11.25" customHeight="1"/>
    <row r="1669" ht="11.25" customHeight="1"/>
    <row r="1670" ht="11.25" customHeight="1"/>
    <row r="1671" ht="11.25" customHeight="1"/>
    <row r="1672" ht="11.25" customHeight="1"/>
    <row r="1673" ht="11.25" customHeight="1"/>
    <row r="1674" ht="11.25" customHeight="1"/>
    <row r="1675" ht="11.25" customHeight="1"/>
    <row r="1676" ht="11.25" customHeight="1"/>
    <row r="1677" ht="11.25" customHeight="1"/>
    <row r="1678" ht="11.25" customHeight="1"/>
    <row r="1679" ht="11.25" customHeight="1"/>
    <row r="1680" ht="11.25" customHeight="1"/>
    <row r="1681" ht="11.25" customHeight="1"/>
    <row r="1682" ht="11.25" customHeight="1"/>
    <row r="1683" ht="11.25" customHeight="1"/>
    <row r="1684" ht="11.25" customHeight="1"/>
    <row r="1685" ht="11.25" customHeight="1"/>
    <row r="1686" ht="11.25" customHeight="1"/>
    <row r="1687" ht="11.25" customHeight="1"/>
    <row r="1688" ht="11.25" customHeight="1"/>
    <row r="1689" ht="11.25" customHeight="1"/>
    <row r="1690" ht="11.25" customHeight="1"/>
    <row r="1691" ht="11.25" customHeight="1"/>
    <row r="1692" ht="11.25" customHeight="1"/>
    <row r="1693" ht="11.25" customHeight="1"/>
    <row r="1694" ht="11.25" customHeight="1"/>
    <row r="1695" ht="11.25" customHeight="1"/>
    <row r="1696" ht="11.25" customHeight="1"/>
    <row r="1697" ht="11.25" customHeight="1"/>
    <row r="1698" ht="11.25" customHeight="1"/>
  </sheetData>
  <sheetProtection selectLockedCells="1" selectUnlockedCells="1"/>
  <mergeCells count="14">
    <mergeCell ref="Y23:AC23"/>
    <mergeCell ref="B9:B10"/>
    <mergeCell ref="C9:C10"/>
    <mergeCell ref="D9:K9"/>
    <mergeCell ref="L9:AC9"/>
    <mergeCell ref="AG9:AG10"/>
    <mergeCell ref="D10:K10"/>
    <mergeCell ref="L10:AC10"/>
    <mergeCell ref="B2:AF2"/>
    <mergeCell ref="B3:AF3"/>
    <mergeCell ref="D5:I5"/>
    <mergeCell ref="R5:V5"/>
    <mergeCell ref="Y5:AB5"/>
    <mergeCell ref="AH5:AN5"/>
  </mergeCells>
  <conditionalFormatting sqref="D11:AD20">
    <cfRule type="cellIs" priority="1" dxfId="30" operator="lessThanOrEqual" stopIfTrue="1">
      <formula>0.5</formula>
    </cfRule>
    <cfRule type="cellIs" priority="2" dxfId="29" operator="between" stopIfTrue="1">
      <formula>0.51</formula>
      <formula>0.99</formula>
    </cfRule>
    <cfRule type="cellIs" priority="3" dxfId="28" operator="equal" stopIfTrue="1">
      <formula>1</formula>
    </cfRule>
  </conditionalFormatting>
  <conditionalFormatting sqref="AF11:AF20">
    <cfRule type="cellIs" priority="4" dxfId="4" operator="equal" stopIfTrue="1">
      <formula>"SOBRE PROMEDIO"</formula>
    </cfRule>
    <cfRule type="cellIs" priority="5" dxfId="0" operator="equal" stopIfTrue="1">
      <formula>"BAJO PROMEDIO"</formula>
    </cfRule>
  </conditionalFormatting>
  <printOptions/>
  <pageMargins left="0.09027777777777778" right="0.09027777777777778" top="0.1701388888888889" bottom="0.1701388888888889" header="0.5118055555555555" footer="0.5118055555555555"/>
  <pageSetup horizontalDpi="300" verticalDpi="300" orientation="landscape" paperSize="9" scale="45"/>
  <colBreaks count="1" manualBreakCount="1">
    <brk id="32" max="65535" man="1"/>
  </colBreaks>
  <drawing r:id="rId1"/>
</worksheet>
</file>

<file path=xl/worksheets/sheet7.xml><?xml version="1.0" encoding="utf-8"?>
<worksheet xmlns="http://schemas.openxmlformats.org/spreadsheetml/2006/main" xmlns:r="http://schemas.openxmlformats.org/officeDocument/2006/relationships">
  <dimension ref="C3:E60"/>
  <sheetViews>
    <sheetView showGridLines="0" zoomScalePageLayoutView="0" workbookViewId="0" topLeftCell="A52">
      <selection activeCell="H56" sqref="H56"/>
    </sheetView>
  </sheetViews>
  <sheetFormatPr defaultColWidth="11.421875" defaultRowHeight="12.75"/>
  <cols>
    <col min="3" max="3" width="21.140625" style="0" customWidth="1"/>
    <col min="4" max="4" width="11.421875" style="259" customWidth="1"/>
    <col min="5" max="5" width="14.421875" style="259" customWidth="1"/>
  </cols>
  <sheetData>
    <row r="3" spans="3:5" ht="15.75">
      <c r="C3" s="484" t="s">
        <v>334</v>
      </c>
      <c r="D3" s="484"/>
      <c r="E3" s="484"/>
    </row>
    <row r="4" spans="3:5" ht="15.75">
      <c r="C4" s="261" t="s">
        <v>335</v>
      </c>
      <c r="D4" s="260" t="s">
        <v>336</v>
      </c>
      <c r="E4" s="262" t="s">
        <v>108</v>
      </c>
    </row>
    <row r="5" spans="3:5" ht="12.75">
      <c r="C5" s="263" t="s">
        <v>337</v>
      </c>
      <c r="D5" s="264" t="e">
        <f>+'Plan de Implantacion'!#REF!</f>
        <v>#REF!</v>
      </c>
      <c r="E5" s="265" t="e">
        <f aca="true" t="shared" si="0" ref="E5:E11">AVERAGE($D$5:$D$11)</f>
        <v>#REF!</v>
      </c>
    </row>
    <row r="6" spans="3:5" ht="12.75">
      <c r="C6" s="266" t="s">
        <v>338</v>
      </c>
      <c r="D6" s="267" t="e">
        <f>+'Plan de Implantacion'!#REF!</f>
        <v>#REF!</v>
      </c>
      <c r="E6" s="268" t="e">
        <f t="shared" si="0"/>
        <v>#REF!</v>
      </c>
    </row>
    <row r="7" spans="3:5" ht="12.75">
      <c r="C7" s="269" t="s">
        <v>339</v>
      </c>
      <c r="D7" s="267" t="e">
        <f>+'Plan de Implantacion'!#REF!</f>
        <v>#REF!</v>
      </c>
      <c r="E7" s="268" t="e">
        <f t="shared" si="0"/>
        <v>#REF!</v>
      </c>
    </row>
    <row r="8" spans="3:5" ht="12.75">
      <c r="C8" s="266" t="s">
        <v>340</v>
      </c>
      <c r="D8" s="267" t="e">
        <f>+'Plan de Implantacion'!#REF!</f>
        <v>#REF!</v>
      </c>
      <c r="E8" s="268" t="e">
        <f t="shared" si="0"/>
        <v>#REF!</v>
      </c>
    </row>
    <row r="9" spans="3:5" ht="12.75">
      <c r="C9" s="266" t="s">
        <v>341</v>
      </c>
      <c r="D9" s="267" t="e">
        <f>+'Plan de Implantacion'!#REF!</f>
        <v>#REF!</v>
      </c>
      <c r="E9" s="268" t="e">
        <f t="shared" si="0"/>
        <v>#REF!</v>
      </c>
    </row>
    <row r="10" spans="3:5" ht="12.75">
      <c r="C10" s="266" t="s">
        <v>342</v>
      </c>
      <c r="D10" s="267" t="e">
        <f>+'Plan de Implantacion'!#REF!</f>
        <v>#REF!</v>
      </c>
      <c r="E10" s="268" t="e">
        <f t="shared" si="0"/>
        <v>#REF!</v>
      </c>
    </row>
    <row r="11" spans="3:5" ht="12.75">
      <c r="C11" s="270" t="s">
        <v>343</v>
      </c>
      <c r="D11" s="271" t="e">
        <f>+'Plan de Implantacion'!#REF!</f>
        <v>#REF!</v>
      </c>
      <c r="E11" s="272" t="e">
        <f t="shared" si="0"/>
        <v>#REF!</v>
      </c>
    </row>
    <row r="13" spans="3:5" ht="15">
      <c r="C13" s="485" t="s">
        <v>79</v>
      </c>
      <c r="D13" s="485"/>
      <c r="E13" s="485"/>
    </row>
    <row r="14" spans="3:5" ht="15">
      <c r="C14" s="273" t="s">
        <v>128</v>
      </c>
      <c r="D14" s="274" t="s">
        <v>344</v>
      </c>
      <c r="E14" s="275" t="s">
        <v>345</v>
      </c>
    </row>
    <row r="15" spans="3:5" ht="12.75">
      <c r="C15" s="276" t="str">
        <f>+'Control Documental'!C11</f>
        <v>Gerencia</v>
      </c>
      <c r="D15" s="277">
        <f>+'Control Documental'!W11</f>
        <v>0.05263157894736842</v>
      </c>
      <c r="E15" s="278" t="e">
        <f aca="true" t="shared" si="1" ref="E15:E24">AVERAGE($D$15:$D$24)</f>
        <v>#REF!</v>
      </c>
    </row>
    <row r="16" spans="3:5" ht="12.75">
      <c r="C16" s="279" t="str">
        <f>+'Control Documental'!C12</f>
        <v>Recursos Humanos</v>
      </c>
      <c r="D16" s="280">
        <f>+'Control Documental'!W12</f>
        <v>0.05263157894736842</v>
      </c>
      <c r="E16" s="281" t="e">
        <f t="shared" si="1"/>
        <v>#REF!</v>
      </c>
    </row>
    <row r="17" spans="3:5" ht="12.75">
      <c r="C17" s="279" t="str">
        <f>+'Control Documental'!C13</f>
        <v>Operaciones</v>
      </c>
      <c r="D17" s="280">
        <f>+'Control Documental'!W13</f>
        <v>0.05263157894736842</v>
      </c>
      <c r="E17" s="281" t="e">
        <f t="shared" si="1"/>
        <v>#REF!</v>
      </c>
    </row>
    <row r="18" spans="3:5" ht="12.75">
      <c r="C18" s="279" t="str">
        <f>+'Control Documental'!C14</f>
        <v>Financiero</v>
      </c>
      <c r="D18" s="280">
        <f>+'Control Documental'!W14</f>
        <v>0.05263157894736842</v>
      </c>
      <c r="E18" s="281" t="e">
        <f t="shared" si="1"/>
        <v>#REF!</v>
      </c>
    </row>
    <row r="19" spans="3:5" ht="12.75">
      <c r="C19" s="279" t="str">
        <f>+'Control Documental'!C15</f>
        <v>Legal</v>
      </c>
      <c r="D19" s="280">
        <f>+'Control Documental'!W15</f>
        <v>0.05263157894736842</v>
      </c>
      <c r="E19" s="281" t="e">
        <f t="shared" si="1"/>
        <v>#REF!</v>
      </c>
    </row>
    <row r="20" spans="3:5" ht="12.75">
      <c r="C20" s="279" t="e">
        <f>+'Control Documental'!#REF!</f>
        <v>#REF!</v>
      </c>
      <c r="D20" s="280" t="e">
        <f>+'Control Documental'!#REF!</f>
        <v>#REF!</v>
      </c>
      <c r="E20" s="281" t="e">
        <f t="shared" si="1"/>
        <v>#REF!</v>
      </c>
    </row>
    <row r="21" spans="3:5" ht="12.75">
      <c r="C21" s="279" t="e">
        <f>+'Control Documental'!#REF!</f>
        <v>#REF!</v>
      </c>
      <c r="D21" s="280" t="e">
        <f>+'Control Documental'!#REF!</f>
        <v>#REF!</v>
      </c>
      <c r="E21" s="281" t="e">
        <f t="shared" si="1"/>
        <v>#REF!</v>
      </c>
    </row>
    <row r="22" spans="3:5" ht="12.75">
      <c r="C22" s="279" t="e">
        <f>+'Control Documental'!#REF!</f>
        <v>#REF!</v>
      </c>
      <c r="D22" s="280" t="e">
        <f>+'Control Documental'!#REF!</f>
        <v>#REF!</v>
      </c>
      <c r="E22" s="281" t="e">
        <f t="shared" si="1"/>
        <v>#REF!</v>
      </c>
    </row>
    <row r="23" spans="3:5" ht="12.75">
      <c r="C23" s="279" t="e">
        <f>+'Control Documental'!#REF!</f>
        <v>#REF!</v>
      </c>
      <c r="D23" s="280" t="e">
        <f>+'Control Documental'!#REF!</f>
        <v>#REF!</v>
      </c>
      <c r="E23" s="281" t="e">
        <f t="shared" si="1"/>
        <v>#REF!</v>
      </c>
    </row>
    <row r="24" spans="3:5" ht="12.75">
      <c r="C24" s="282" t="e">
        <f>+'Control Documental'!#REF!</f>
        <v>#REF!</v>
      </c>
      <c r="D24" s="283" t="e">
        <f>+'Control Documental'!#REF!</f>
        <v>#REF!</v>
      </c>
      <c r="E24" s="284" t="e">
        <f t="shared" si="1"/>
        <v>#REF!</v>
      </c>
    </row>
    <row r="26" spans="3:5" ht="15">
      <c r="C26" s="486" t="s">
        <v>346</v>
      </c>
      <c r="D26" s="486"/>
      <c r="E26" s="486"/>
    </row>
    <row r="27" spans="3:5" ht="15">
      <c r="C27" s="285" t="s">
        <v>128</v>
      </c>
      <c r="D27" s="286" t="s">
        <v>344</v>
      </c>
      <c r="E27" s="287" t="s">
        <v>345</v>
      </c>
    </row>
    <row r="28" spans="3:5" ht="12.75">
      <c r="C28" s="276" t="str">
        <f>+'Avance Documental Normativo'!C25</f>
        <v>SISTEMAS</v>
      </c>
      <c r="D28" s="277">
        <f>+'Avance Documental Normativo'!F25</f>
        <v>0.11666666666666665</v>
      </c>
      <c r="E28" s="278">
        <f aca="true" t="shared" si="2" ref="E28:E35">AVERAGE($D$28:$D$35)</f>
        <v>0.09398223304473304</v>
      </c>
    </row>
    <row r="29" spans="3:5" ht="12.75">
      <c r="C29" s="279" t="str">
        <f>+'Avance Documental Normativo'!C20</f>
        <v>MANTENIMIENTO</v>
      </c>
      <c r="D29" s="280">
        <f>+'Avance Documental Normativo'!F20</f>
        <v>0.11333333333333334</v>
      </c>
      <c r="E29" s="281">
        <f t="shared" si="2"/>
        <v>0.09398223304473304</v>
      </c>
    </row>
    <row r="30" spans="3:5" ht="12.75">
      <c r="C30" s="279" t="str">
        <f>+'Avance Documental Normativo'!C52</f>
        <v>VENTAS</v>
      </c>
      <c r="D30" s="280">
        <f>+'Avance Documental Normativo'!F52</f>
        <v>0.1111111111111111</v>
      </c>
      <c r="E30" s="281">
        <f t="shared" si="2"/>
        <v>0.09398223304473304</v>
      </c>
    </row>
    <row r="31" spans="3:5" ht="12.75">
      <c r="C31" s="279" t="str">
        <f>+'Avance Documental Normativo'!C50</f>
        <v>BODEGA</v>
      </c>
      <c r="D31" s="280">
        <f>+'Avance Documental Normativo'!F50</f>
        <v>0.11</v>
      </c>
      <c r="E31" s="281">
        <f t="shared" si="2"/>
        <v>0.09398223304473304</v>
      </c>
    </row>
    <row r="32" spans="3:5" ht="12.75">
      <c r="C32" s="279" t="str">
        <f>+'Avance Documental Normativo'!C36</f>
        <v>PRODUCCION</v>
      </c>
      <c r="D32" s="280">
        <f>+'Avance Documental Normativo'!F36</f>
        <v>0.09642857142857143</v>
      </c>
      <c r="E32" s="281">
        <f t="shared" si="2"/>
        <v>0.09398223304473304</v>
      </c>
    </row>
    <row r="33" spans="3:5" ht="12.75">
      <c r="C33" s="279" t="str">
        <f>+'Avance Documental Normativo'!C9</f>
        <v>RECURSOS HUMANOS</v>
      </c>
      <c r="D33" s="280">
        <f>+'Avance Documental Normativo'!F9</f>
        <v>0.08181818181818182</v>
      </c>
      <c r="E33" s="281">
        <f t="shared" si="2"/>
        <v>0.09398223304473304</v>
      </c>
    </row>
    <row r="34" spans="3:5" ht="12.75">
      <c r="C34" s="279" t="str">
        <f>+'Avance Documental Normativo'!C23</f>
        <v>ADMINISTRACION</v>
      </c>
      <c r="D34" s="280">
        <f>+'Avance Documental Normativo'!F23</f>
        <v>0.075</v>
      </c>
      <c r="E34" s="281">
        <f t="shared" si="2"/>
        <v>0.09398223304473304</v>
      </c>
    </row>
    <row r="35" spans="3:5" ht="12.75">
      <c r="C35" s="282" t="str">
        <f>+'Avance Documental Normativo'!C28</f>
        <v>ADQUISICIONES</v>
      </c>
      <c r="D35" s="283">
        <f>+'Avance Documental Normativo'!F28</f>
        <v>0.0475</v>
      </c>
      <c r="E35" s="284">
        <f t="shared" si="2"/>
        <v>0.09398223304473304</v>
      </c>
    </row>
    <row r="37" spans="3:5" ht="15">
      <c r="C37" s="487" t="s">
        <v>347</v>
      </c>
      <c r="D37" s="487"/>
      <c r="E37" s="487"/>
    </row>
    <row r="38" spans="3:5" ht="12.75">
      <c r="C38" s="288" t="s">
        <v>128</v>
      </c>
      <c r="D38" s="289" t="s">
        <v>344</v>
      </c>
      <c r="E38" s="290" t="s">
        <v>345</v>
      </c>
    </row>
    <row r="39" spans="3:5" ht="12.75">
      <c r="C39" s="291" t="str">
        <f>+'Control Funciones y Competencia'!A18</f>
        <v>CONTABILIDAD</v>
      </c>
      <c r="D39" s="277">
        <f>+'Control Funciones y Competencia'!L18</f>
        <v>0.3125</v>
      </c>
      <c r="E39" s="278" t="e">
        <f aca="true" t="shared" si="3" ref="E39:E46">AVERAGE($D$39:$D$46)</f>
        <v>#REF!</v>
      </c>
    </row>
    <row r="40" spans="3:5" ht="12.75">
      <c r="C40" s="292" t="e">
        <f>+'Control Funciones y Competencia'!#REF!</f>
        <v>#REF!</v>
      </c>
      <c r="D40" s="280" t="e">
        <f>+'Control Funciones y Competencia'!#REF!</f>
        <v>#REF!</v>
      </c>
      <c r="E40" s="281" t="e">
        <f t="shared" si="3"/>
        <v>#REF!</v>
      </c>
    </row>
    <row r="41" spans="3:5" ht="12.75">
      <c r="C41" s="292" t="str">
        <f>+'Control Funciones y Competencia'!A23</f>
        <v>BODEGA Y ACTIVOA FIJOS</v>
      </c>
      <c r="D41" s="280">
        <f>+'Control Funciones y Competencia'!L23</f>
        <v>0.3125</v>
      </c>
      <c r="E41" s="281" t="e">
        <f t="shared" si="3"/>
        <v>#REF!</v>
      </c>
    </row>
    <row r="42" spans="3:5" ht="12.75">
      <c r="C42" s="292" t="str">
        <f>+'Control Funciones y Competencia'!A17</f>
        <v>RECURSOS HUMANOS</v>
      </c>
      <c r="D42" s="280">
        <f>+'Control Funciones y Competencia'!L17</f>
        <v>0</v>
      </c>
      <c r="E42" s="281" t="e">
        <f t="shared" si="3"/>
        <v>#REF!</v>
      </c>
    </row>
    <row r="43" spans="3:5" ht="12.75">
      <c r="C43" s="292" t="str">
        <f>+'Control Funciones y Competencia'!A11</f>
        <v>ADMINISTRACION FINANCIERA</v>
      </c>
      <c r="D43" s="280">
        <f>+'Control Funciones y Competencia'!L11</f>
        <v>0.28125</v>
      </c>
      <c r="E43" s="281" t="e">
        <f t="shared" si="3"/>
        <v>#REF!</v>
      </c>
    </row>
    <row r="44" spans="3:5" ht="12.75">
      <c r="C44" s="292" t="e">
        <f>+'Control Funciones y Competencia'!#REF!</f>
        <v>#REF!</v>
      </c>
      <c r="D44" s="280" t="e">
        <f>+'Control Funciones y Competencia'!#REF!</f>
        <v>#REF!</v>
      </c>
      <c r="E44" s="281" t="e">
        <f t="shared" si="3"/>
        <v>#REF!</v>
      </c>
    </row>
    <row r="45" spans="3:5" ht="12.75">
      <c r="C45" s="292" t="str">
        <f>+'Control Funciones y Competencia'!A20</f>
        <v>TESORERIA</v>
      </c>
      <c r="D45" s="280">
        <f>+'Control Funciones y Competencia'!L20</f>
        <v>0.25</v>
      </c>
      <c r="E45" s="281" t="e">
        <f t="shared" si="3"/>
        <v>#REF!</v>
      </c>
    </row>
    <row r="46" spans="3:5" ht="12.75">
      <c r="C46" s="293" t="str">
        <f>+'Control Funciones y Competencia'!A15</f>
        <v>DIRECCION MEDICA</v>
      </c>
      <c r="D46" s="283">
        <f>+'Control Funciones y Competencia'!L15</f>
        <v>0.5</v>
      </c>
      <c r="E46" s="284" t="e">
        <f t="shared" si="3"/>
        <v>#REF!</v>
      </c>
    </row>
    <row r="49" spans="3:5" ht="15">
      <c r="C49" s="488" t="s">
        <v>348</v>
      </c>
      <c r="D49" s="488"/>
      <c r="E49" s="488"/>
    </row>
    <row r="50" spans="3:5" ht="12.75">
      <c r="C50" s="294" t="s">
        <v>128</v>
      </c>
      <c r="D50" s="295" t="s">
        <v>344</v>
      </c>
      <c r="E50" s="296" t="s">
        <v>345</v>
      </c>
    </row>
    <row r="51" spans="3:5" ht="12.75">
      <c r="C51" s="291" t="str">
        <f>+'Control de mediciones'!C11</f>
        <v>ADQUISICIONES</v>
      </c>
      <c r="D51" s="277">
        <f>+'Control de mediciones'!AD11</f>
        <v>0.038461538461538464</v>
      </c>
      <c r="E51" s="278">
        <f aca="true" t="shared" si="4" ref="E51:E60">AVERAGE($D$51:$D$60)</f>
        <v>0.019807692307692304</v>
      </c>
    </row>
    <row r="52" spans="3:5" ht="12.75">
      <c r="C52" s="292" t="str">
        <f>+'Control de mediciones'!C13</f>
        <v>PRODUCCION</v>
      </c>
      <c r="D52" s="280">
        <f>+'Control de mediciones'!AD13</f>
        <v>0.038461538461538464</v>
      </c>
      <c r="E52" s="281">
        <f t="shared" si="4"/>
        <v>0.019807692307692304</v>
      </c>
    </row>
    <row r="53" spans="3:5" ht="12.75">
      <c r="C53" s="292" t="str">
        <f>+'Control de mediciones'!C18</f>
        <v>GESTIÓN DE CALIDAD</v>
      </c>
      <c r="D53" s="280">
        <f>+'Control de mediciones'!AD18</f>
        <v>0.02692307692307692</v>
      </c>
      <c r="E53" s="281">
        <f t="shared" si="4"/>
        <v>0.019807692307692304</v>
      </c>
    </row>
    <row r="54" spans="3:5" ht="12.75">
      <c r="C54" s="292" t="str">
        <f>+'Control de mediciones'!C16</f>
        <v>ADMINISTRACION</v>
      </c>
      <c r="D54" s="280">
        <f>+'Control de mediciones'!AD16</f>
        <v>0.023076923076923075</v>
      </c>
      <c r="E54" s="281">
        <f t="shared" si="4"/>
        <v>0.019807692307692304</v>
      </c>
    </row>
    <row r="55" spans="3:5" ht="12.75">
      <c r="C55" s="292" t="str">
        <f>+'Control de mediciones'!C19</f>
        <v>BODEGA</v>
      </c>
      <c r="D55" s="280">
        <f>+'Control de mediciones'!AD19</f>
        <v>0.01730769230769231</v>
      </c>
      <c r="E55" s="281">
        <f t="shared" si="4"/>
        <v>0.019807692307692304</v>
      </c>
    </row>
    <row r="56" spans="3:5" ht="12.75">
      <c r="C56" s="292" t="str">
        <f>+'Control de mediciones'!C17</f>
        <v>CONTROL DE CALIDAD</v>
      </c>
      <c r="D56" s="280">
        <f>+'Control de mediciones'!AD17</f>
        <v>0.015384615384615385</v>
      </c>
      <c r="E56" s="281">
        <f t="shared" si="4"/>
        <v>0.019807692307692304</v>
      </c>
    </row>
    <row r="57" spans="3:5" ht="12.75">
      <c r="C57" s="292" t="str">
        <f>+'Control de mediciones'!C15</f>
        <v>MANTENIMIENTO</v>
      </c>
      <c r="D57" s="280">
        <f>+'Control de mediciones'!AD15</f>
        <v>0.011538461538461537</v>
      </c>
      <c r="E57" s="281">
        <f t="shared" si="4"/>
        <v>0.019807692307692304</v>
      </c>
    </row>
    <row r="58" spans="3:5" ht="12.75">
      <c r="C58" s="292" t="str">
        <f>+'Control de mediciones'!C20</f>
        <v>VENTAS</v>
      </c>
      <c r="D58" s="280">
        <f>+'Control de mediciones'!AD20</f>
        <v>0.011538461538461537</v>
      </c>
      <c r="E58" s="281">
        <f t="shared" si="4"/>
        <v>0.019807692307692304</v>
      </c>
    </row>
    <row r="59" spans="3:5" ht="12.75">
      <c r="C59" s="292" t="str">
        <f>+'Control de mediciones'!C12</f>
        <v>SISTEMAS</v>
      </c>
      <c r="D59" s="280">
        <f>+'Control de mediciones'!AD12</f>
        <v>0.007692307692307693</v>
      </c>
      <c r="E59" s="281">
        <f t="shared" si="4"/>
        <v>0.019807692307692304</v>
      </c>
    </row>
    <row r="60" spans="3:5" ht="12.75">
      <c r="C60" s="293" t="str">
        <f>+'Control de mediciones'!C14</f>
        <v>RECURSOS HUMANOS</v>
      </c>
      <c r="D60" s="283">
        <f>+'Control de mediciones'!AD14</f>
        <v>0.007692307692307693</v>
      </c>
      <c r="E60" s="284">
        <f t="shared" si="4"/>
        <v>0.019807692307692304</v>
      </c>
    </row>
  </sheetData>
  <sheetProtection selectLockedCells="1" selectUnlockedCells="1"/>
  <mergeCells count="5">
    <mergeCell ref="C3:E3"/>
    <mergeCell ref="C13:E13"/>
    <mergeCell ref="C26:E26"/>
    <mergeCell ref="C37:E37"/>
    <mergeCell ref="C49:E4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Camachitos</cp:lastModifiedBy>
  <cp:lastPrinted>2011-06-27T07:32:56Z</cp:lastPrinted>
  <dcterms:created xsi:type="dcterms:W3CDTF">2008-09-20T16:38:43Z</dcterms:created>
  <dcterms:modified xsi:type="dcterms:W3CDTF">2011-06-27T07:37:47Z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-282378208</vt:i4>
  </property>
  <property fmtid="{D5CDD505-2E9C-101B-9397-08002B2CF9AE}" pid="3" name="_AuthorEmail">
    <vt:lpwstr>ivan.correa@cnc-lobby.com</vt:lpwstr>
  </property>
  <property fmtid="{D5CDD505-2E9C-101B-9397-08002B2CF9AE}" pid="4" name="_AuthorEmailDisplayName">
    <vt:lpwstr>Ivan Correa Mantilla</vt:lpwstr>
  </property>
  <property fmtid="{D5CDD505-2E9C-101B-9397-08002B2CF9AE}" pid="5" name="_EmailSubject">
    <vt:lpwstr>Tareas Departamentales</vt:lpwstr>
  </property>
  <property fmtid="{D5CDD505-2E9C-101B-9397-08002B2CF9AE}" pid="6" name="_ReviewingToolsShownOnce">
    <vt:lpwstr/>
  </property>
</Properties>
</file>