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6.xml" ContentType="application/vnd.openxmlformats-officedocument.drawingml.chart+xml"/>
  <Override PartName="/xl/drawings/drawing14.xml" ContentType="application/vnd.openxmlformats-officedocument.drawingml.chartshapes+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1.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2.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3.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4.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15.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16.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17.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xl/charts/chart18.xml" ContentType="application/vnd.openxmlformats-officedocument.drawingml.chart+xml"/>
  <Override PartName="/xl/drawings/drawing37.xml" ContentType="application/vnd.openxmlformats-officedocument.drawingml.chartshapes+xml"/>
  <Override PartName="/xl/drawings/drawing38.xml" ContentType="application/vnd.openxmlformats-officedocument.drawing+xml"/>
  <Override PartName="/xl/charts/chart19.xml" ContentType="application/vnd.openxmlformats-officedocument.drawingml.chart+xml"/>
  <Override PartName="/xl/drawings/drawing39.xml" ContentType="application/vnd.openxmlformats-officedocument.drawingml.chartshapes+xml"/>
  <Override PartName="/xl/drawings/drawing40.xml" ContentType="application/vnd.openxmlformats-officedocument.drawing+xml"/>
  <Override PartName="/xl/charts/chart20.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charts/chart21.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harts/chart22.xml" ContentType="application/vnd.openxmlformats-officedocument.drawingml.chart+xml"/>
  <Override PartName="/xl/drawings/drawing45.xml" ContentType="application/vnd.openxmlformats-officedocument.drawingml.chartshapes+xml"/>
  <Override PartName="/xl/drawings/drawing46.xml" ContentType="application/vnd.openxmlformats-officedocument.drawing+xml"/>
  <Override PartName="/xl/charts/chart23.xml" ContentType="application/vnd.openxmlformats-officedocument.drawingml.chart+xml"/>
  <Override PartName="/xl/drawings/drawing47.xml" ContentType="application/vnd.openxmlformats-officedocument.drawingml.chartshapes+xml"/>
  <Override PartName="/xl/drawings/drawing48.xml" ContentType="application/vnd.openxmlformats-officedocument.drawing+xml"/>
  <Override PartName="/xl/charts/chart24.xml" ContentType="application/vnd.openxmlformats-officedocument.drawingml.chart+xml"/>
  <Override PartName="/xl/drawings/drawing49.xml" ContentType="application/vnd.openxmlformats-officedocument.drawingml.chartshapes+xml"/>
  <Override PartName="/xl/drawings/drawing50.xml" ContentType="application/vnd.openxmlformats-officedocument.drawing+xml"/>
  <Override PartName="/xl/charts/chart25.xml" ContentType="application/vnd.openxmlformats-officedocument.drawingml.chart+xml"/>
  <Override PartName="/xl/drawings/drawing51.xml" ContentType="application/vnd.openxmlformats-officedocument.drawingml.chartshapes+xml"/>
  <Override PartName="/xl/drawings/drawing52.xml" ContentType="application/vnd.openxmlformats-officedocument.drawing+xml"/>
  <Override PartName="/xl/charts/chart26.xml" ContentType="application/vnd.openxmlformats-officedocument.drawingml.chart+xml"/>
  <Override PartName="/xl/drawings/drawing53.xml" ContentType="application/vnd.openxmlformats-officedocument.drawingml.chartshapes+xml"/>
  <Override PartName="/xl/drawings/drawing54.xml" ContentType="application/vnd.openxmlformats-officedocument.drawing+xml"/>
  <Override PartName="/xl/charts/chart27.xml" ContentType="application/vnd.openxmlformats-officedocument.drawingml.chart+xml"/>
  <Override PartName="/xl/drawings/drawing55.xml" ContentType="application/vnd.openxmlformats-officedocument.drawingml.chartshapes+xml"/>
  <Override PartName="/xl/drawings/drawing56.xml" ContentType="application/vnd.openxmlformats-officedocument.drawing+xml"/>
  <Override PartName="/xl/charts/chart28.xml" ContentType="application/vnd.openxmlformats-officedocument.drawingml.chart+xml"/>
  <Override PartName="/xl/drawings/drawing57.xml" ContentType="application/vnd.openxmlformats-officedocument.drawingml.chartshapes+xml"/>
  <Override PartName="/xl/drawings/drawing58.xml" ContentType="application/vnd.openxmlformats-officedocument.drawing+xml"/>
  <Override PartName="/xl/charts/chart29.xml" ContentType="application/vnd.openxmlformats-officedocument.drawingml.chart+xml"/>
  <Override PartName="/xl/drawings/drawing59.xml" ContentType="application/vnd.openxmlformats-officedocument.drawingml.chartshapes+xml"/>
  <Override PartName="/xl/drawings/drawing60.xml" ContentType="application/vnd.openxmlformats-officedocument.drawing+xml"/>
  <Override PartName="/xl/drawings/drawing6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315" windowWidth="19440" windowHeight="7785" tabRatio="958"/>
  </bookViews>
  <sheets>
    <sheet name="Tablero de Control-cambiado" sheetId="52" r:id="rId1"/>
    <sheet name="Tabla de resultados " sheetId="51" r:id="rId2"/>
    <sheet name="Volumen internacionales" sheetId="40" r:id="rId3"/>
    <sheet name="Ventas Nacionales" sheetId="42" r:id="rId4"/>
    <sheet name="Costo de Producción" sheetId="9" r:id="rId5"/>
    <sheet name="Clientes Nuevos" sheetId="10" r:id="rId6"/>
    <sheet name="Cartera Vencida" sheetId="11" state="hidden" r:id="rId7"/>
    <sheet name="Cartera Vencida a 30 dias" sheetId="49" r:id="rId8"/>
    <sheet name="OTIF" sheetId="17" r:id="rId9"/>
    <sheet name="NC" sheetId="18" r:id="rId10"/>
    <sheet name="Reclamos" sheetId="19" r:id="rId11"/>
    <sheet name="Incremento en Ventas por promoc" sheetId="20" r:id="rId12"/>
    <sheet name="Ventas por innovaciones" sheetId="21" r:id="rId13"/>
    <sheet name="Fallas de inventario" sheetId="22" r:id="rId14"/>
    <sheet name="Stockouts" sheetId="23" r:id="rId15"/>
    <sheet name="Consumo de Combustible por Kilo" sheetId="24" r:id="rId16"/>
    <sheet name="Clientes atendidos por Ruta" sheetId="16" r:id="rId17"/>
    <sheet name="Tiempo medio entre Fallas" sheetId="25" r:id="rId18"/>
    <sheet name="Tiempo medio de reparacion" sheetId="26" r:id="rId19"/>
    <sheet name="Averias" sheetId="13" r:id="rId20"/>
    <sheet name="Costo de Averias" sheetId="15" r:id="rId21"/>
    <sheet name="Parametros de Procesos" sheetId="27" r:id="rId22"/>
    <sheet name="Cump. Plan de Produccion" sheetId="28" r:id="rId23"/>
    <sheet name="Rendimiento de frutas" sheetId="47" r:id="rId24"/>
    <sheet name="Productividad de operadores" sheetId="30" r:id="rId25"/>
    <sheet name="Utilizacion de la Planta" sheetId="31" r:id="rId26"/>
    <sheet name="Horas de Entrenamiento Op." sheetId="32" r:id="rId27"/>
    <sheet name="Horas de Entrenamiento Adm." sheetId="33" r:id="rId28"/>
    <sheet name="Evaluacion de desempeño" sheetId="34" r:id="rId29"/>
    <sheet name="Monitoreo y Auditoria" sheetId="35" r:id="rId30"/>
    <sheet name="Matriz de priorizacion" sheetId="38" r:id="rId31"/>
    <sheet name="Matriz de Responsabilidades" sheetId="39" r:id="rId32"/>
  </sheets>
  <definedNames>
    <definedName name="_xlnm._FilterDatabase" localSheetId="31" hidden="1">'Matriz de Responsabilidades'!$B$2:$D$2</definedName>
  </definedNames>
  <calcPr calcId="144525"/>
</workbook>
</file>

<file path=xl/calcChain.xml><?xml version="1.0" encoding="utf-8"?>
<calcChain xmlns="http://schemas.openxmlformats.org/spreadsheetml/2006/main">
  <c r="F14" i="52" l="1"/>
  <c r="F11" i="52"/>
  <c r="B47" i="32" l="1"/>
  <c r="C54" i="15"/>
  <c r="D54" i="15" s="1"/>
  <c r="E54" i="15" s="1"/>
  <c r="F54" i="15" s="1"/>
  <c r="G54" i="15" s="1"/>
  <c r="H54" i="15" s="1"/>
  <c r="I54" i="15" s="1"/>
  <c r="J54" i="15" s="1"/>
  <c r="K54" i="15" s="1"/>
  <c r="L54" i="15" s="1"/>
  <c r="M54" i="15" s="1"/>
  <c r="N54" i="15" s="1"/>
  <c r="C41" i="15"/>
  <c r="D41" i="15"/>
  <c r="F41" i="15"/>
  <c r="H41" i="15"/>
  <c r="I41" i="15"/>
  <c r="J41" i="15"/>
  <c r="K41" i="15"/>
  <c r="L41" i="15"/>
  <c r="M41" i="15"/>
  <c r="N41" i="15"/>
  <c r="G41" i="33" l="1"/>
  <c r="H41" i="33" s="1"/>
  <c r="I41" i="33" s="1"/>
  <c r="J41" i="33" s="1"/>
  <c r="K41" i="33" s="1"/>
  <c r="L41" i="33" s="1"/>
  <c r="M41" i="33" s="1"/>
  <c r="N41" i="33" s="1"/>
  <c r="G48" i="32"/>
  <c r="H48" i="32" s="1"/>
  <c r="I48" i="32" s="1"/>
  <c r="J48" i="32" s="1"/>
  <c r="K48" i="32" s="1"/>
  <c r="L48" i="32" s="1"/>
  <c r="M48" i="32" s="1"/>
  <c r="N48" i="32" s="1"/>
  <c r="M44" i="15"/>
  <c r="G44" i="15"/>
  <c r="E44" i="15"/>
  <c r="G40" i="34"/>
  <c r="P40" i="33"/>
  <c r="C9" i="33"/>
  <c r="O40" i="33" s="1"/>
  <c r="C9" i="32"/>
  <c r="O47" i="32" s="1"/>
  <c r="P47" i="32"/>
  <c r="I39" i="31"/>
  <c r="J39" i="31"/>
  <c r="K39" i="31"/>
  <c r="L39" i="31"/>
  <c r="M39" i="31"/>
  <c r="N39" i="31"/>
  <c r="I40" i="30"/>
  <c r="J40" i="30"/>
  <c r="K40" i="30"/>
  <c r="L40" i="30"/>
  <c r="M40" i="30"/>
  <c r="N40" i="30"/>
  <c r="I41" i="28"/>
  <c r="J41" i="28"/>
  <c r="K41" i="28"/>
  <c r="L41" i="28"/>
  <c r="M41" i="28"/>
  <c r="N41" i="28"/>
  <c r="I40" i="27"/>
  <c r="J40" i="27"/>
  <c r="K40" i="27"/>
  <c r="L40" i="27"/>
  <c r="M40" i="27"/>
  <c r="N40" i="27"/>
  <c r="D44" i="15"/>
  <c r="F44" i="15"/>
  <c r="H44" i="15"/>
  <c r="I44" i="15"/>
  <c r="J44" i="15"/>
  <c r="K44" i="15"/>
  <c r="L44" i="15"/>
  <c r="N44" i="15"/>
  <c r="C44" i="15"/>
  <c r="C45" i="15" s="1"/>
  <c r="K41" i="13"/>
  <c r="I42" i="26"/>
  <c r="J42" i="26"/>
  <c r="K42" i="26"/>
  <c r="L42" i="26"/>
  <c r="M42" i="26"/>
  <c r="N42" i="26"/>
  <c r="I40" i="25"/>
  <c r="K40" i="25"/>
  <c r="N40" i="25"/>
  <c r="D40" i="16"/>
  <c r="E40" i="16"/>
  <c r="F40" i="16"/>
  <c r="G40" i="16"/>
  <c r="H40" i="16"/>
  <c r="I40" i="16"/>
  <c r="J40" i="16"/>
  <c r="K40" i="16"/>
  <c r="L40" i="16"/>
  <c r="M40" i="16"/>
  <c r="N40" i="16"/>
  <c r="C40" i="16"/>
  <c r="D40" i="24"/>
  <c r="E40" i="24"/>
  <c r="F40" i="24"/>
  <c r="G40" i="24"/>
  <c r="H40" i="24"/>
  <c r="I40" i="24"/>
  <c r="J40" i="24"/>
  <c r="K40" i="24"/>
  <c r="L40" i="24"/>
  <c r="M40" i="24"/>
  <c r="N40" i="24"/>
  <c r="C40" i="24"/>
  <c r="O40" i="24" s="1"/>
  <c r="D40" i="9"/>
  <c r="E40" i="9"/>
  <c r="F40" i="9"/>
  <c r="G40" i="9"/>
  <c r="H40" i="9"/>
  <c r="I40" i="9"/>
  <c r="J40" i="9"/>
  <c r="K40" i="9"/>
  <c r="L40" i="9"/>
  <c r="M40" i="9"/>
  <c r="N40" i="9"/>
  <c r="C40" i="9"/>
  <c r="I40" i="10"/>
  <c r="J40" i="10"/>
  <c r="K40" i="10"/>
  <c r="L40" i="10"/>
  <c r="M40" i="10"/>
  <c r="N40" i="10"/>
  <c r="I41" i="17"/>
  <c r="J41" i="17"/>
  <c r="K41" i="17"/>
  <c r="L41" i="17"/>
  <c r="M41" i="17"/>
  <c r="N41" i="17"/>
  <c r="D40" i="18"/>
  <c r="E40" i="18"/>
  <c r="F40" i="18"/>
  <c r="I40" i="18"/>
  <c r="J40" i="18"/>
  <c r="K40" i="18"/>
  <c r="L40" i="18"/>
  <c r="M40" i="18"/>
  <c r="N40" i="18"/>
  <c r="C40" i="18"/>
  <c r="K40" i="19"/>
  <c r="M40" i="19"/>
  <c r="K39" i="20"/>
  <c r="L39" i="20"/>
  <c r="M39" i="20"/>
  <c r="N39" i="20"/>
  <c r="K40" i="22"/>
  <c r="L40" i="22"/>
  <c r="M40" i="22"/>
  <c r="N40" i="22"/>
  <c r="K39" i="23"/>
  <c r="L39" i="23"/>
  <c r="M39" i="23"/>
  <c r="N39" i="23"/>
  <c r="P39" i="20"/>
  <c r="P40" i="18"/>
  <c r="N52" i="49"/>
  <c r="N53" i="49" s="1"/>
  <c r="M52" i="49"/>
  <c r="M53" i="49" s="1"/>
  <c r="L52" i="49"/>
  <c r="L53" i="49" s="1"/>
  <c r="K52" i="49"/>
  <c r="K53" i="49" s="1"/>
  <c r="J52" i="49"/>
  <c r="J53" i="49" s="1"/>
  <c r="I52" i="49"/>
  <c r="I53" i="49" s="1"/>
  <c r="H52" i="49"/>
  <c r="H53" i="49" s="1"/>
  <c r="G52" i="49"/>
  <c r="G53" i="49" s="1"/>
  <c r="F52" i="49"/>
  <c r="F53" i="49" s="1"/>
  <c r="E52" i="49"/>
  <c r="E53" i="49" s="1"/>
  <c r="D52" i="49"/>
  <c r="D53" i="49" s="1"/>
  <c r="C52" i="49"/>
  <c r="C53" i="49" s="1"/>
  <c r="O40" i="30" l="1"/>
  <c r="O41" i="28"/>
  <c r="O40" i="27"/>
  <c r="D45" i="15"/>
  <c r="E45" i="15" s="1"/>
  <c r="F45" i="15" s="1"/>
  <c r="G45" i="15" s="1"/>
  <c r="H45" i="15" s="1"/>
  <c r="I45" i="15" s="1"/>
  <c r="J45" i="15" s="1"/>
  <c r="K45" i="15" s="1"/>
  <c r="L45" i="15" s="1"/>
  <c r="M45" i="15" s="1"/>
  <c r="N45" i="15" s="1"/>
  <c r="O40" i="16"/>
  <c r="O39" i="20"/>
  <c r="O40" i="19"/>
  <c r="O41" i="17"/>
  <c r="O40" i="9"/>
  <c r="D46" i="49"/>
  <c r="D45" i="49"/>
  <c r="D44" i="49"/>
  <c r="D43" i="49"/>
  <c r="D40" i="49" s="1"/>
  <c r="F46" i="49"/>
  <c r="F45" i="49"/>
  <c r="F44" i="49"/>
  <c r="F43" i="49"/>
  <c r="F40" i="49" s="1"/>
  <c r="H46" i="49"/>
  <c r="H45" i="49"/>
  <c r="H44" i="49"/>
  <c r="H43" i="49"/>
  <c r="H40" i="49" s="1"/>
  <c r="J46" i="49"/>
  <c r="J45" i="49"/>
  <c r="J44" i="49"/>
  <c r="J43" i="49"/>
  <c r="J40" i="49" s="1"/>
  <c r="L46" i="49"/>
  <c r="L45" i="49"/>
  <c r="L44" i="49"/>
  <c r="L43" i="49"/>
  <c r="L40" i="49" s="1"/>
  <c r="N46" i="49"/>
  <c r="N45" i="49"/>
  <c r="N44" i="49"/>
  <c r="N43" i="49"/>
  <c r="N40" i="49" s="1"/>
  <c r="C46" i="49"/>
  <c r="C45" i="49"/>
  <c r="C44" i="49"/>
  <c r="C43" i="49"/>
  <c r="C40" i="49" s="1"/>
  <c r="E46" i="49"/>
  <c r="E45" i="49"/>
  <c r="E44" i="49"/>
  <c r="E43" i="49"/>
  <c r="E40" i="49" s="1"/>
  <c r="G46" i="49"/>
  <c r="G45" i="49"/>
  <c r="G44" i="49"/>
  <c r="G43" i="49"/>
  <c r="G40" i="49" s="1"/>
  <c r="I46" i="49"/>
  <c r="I45" i="49"/>
  <c r="I44" i="49"/>
  <c r="I43" i="49"/>
  <c r="I40" i="49" s="1"/>
  <c r="K46" i="49"/>
  <c r="K45" i="49"/>
  <c r="K44" i="49"/>
  <c r="K43" i="49"/>
  <c r="K40" i="49" s="1"/>
  <c r="M46" i="49"/>
  <c r="M45" i="49"/>
  <c r="M44" i="49"/>
  <c r="M43" i="49"/>
  <c r="M40" i="49" s="1"/>
  <c r="L40" i="25" l="1"/>
  <c r="O40" i="25" s="1"/>
  <c r="D22" i="47" l="1"/>
  <c r="E22" i="47"/>
  <c r="F22" i="47"/>
  <c r="G22" i="47"/>
  <c r="H22" i="47"/>
  <c r="I22" i="47"/>
  <c r="J22" i="47"/>
  <c r="K22" i="47"/>
  <c r="L22" i="47"/>
  <c r="M22" i="47"/>
  <c r="N22" i="47"/>
  <c r="O22" i="47"/>
  <c r="P22" i="47"/>
  <c r="Q22" i="47"/>
  <c r="C22" i="47"/>
  <c r="D21" i="47"/>
  <c r="E21" i="47"/>
  <c r="F21" i="47"/>
  <c r="G21" i="47"/>
  <c r="H21" i="47"/>
  <c r="I21" i="47"/>
  <c r="J21" i="47"/>
  <c r="K21" i="47"/>
  <c r="L21" i="47"/>
  <c r="M21" i="47"/>
  <c r="N21" i="47"/>
  <c r="O21" i="47"/>
  <c r="P21" i="47"/>
  <c r="Q21" i="47"/>
  <c r="C21" i="47"/>
  <c r="C44" i="42" l="1"/>
  <c r="D44" i="42" s="1"/>
  <c r="E44" i="42" s="1"/>
  <c r="F44" i="42" s="1"/>
  <c r="G44" i="42" s="1"/>
  <c r="H44" i="42" s="1"/>
  <c r="I44" i="42" s="1"/>
  <c r="J44" i="42" s="1"/>
  <c r="K44" i="42" s="1"/>
  <c r="L44" i="42" s="1"/>
  <c r="M44" i="42" s="1"/>
  <c r="N44" i="42" s="1"/>
  <c r="P43" i="42"/>
  <c r="C9" i="42"/>
  <c r="O43" i="42" s="1"/>
  <c r="C41" i="40"/>
  <c r="D41" i="40" s="1"/>
  <c r="E41" i="40" s="1"/>
  <c r="F41" i="40" s="1"/>
  <c r="G41" i="40" s="1"/>
  <c r="H41" i="40" s="1"/>
  <c r="I41" i="40" s="1"/>
  <c r="J41" i="40" s="1"/>
  <c r="K41" i="40" s="1"/>
  <c r="L41" i="40" s="1"/>
  <c r="M41" i="40" s="1"/>
  <c r="N41" i="40" s="1"/>
  <c r="N30" i="38"/>
  <c r="M30" i="38"/>
  <c r="L30" i="38"/>
  <c r="K30" i="38"/>
  <c r="J30" i="38"/>
  <c r="I30" i="38"/>
  <c r="H30" i="38"/>
  <c r="G30" i="38"/>
  <c r="F30" i="38"/>
  <c r="E30" i="38"/>
  <c r="B40" i="35" l="1"/>
  <c r="B40" i="34"/>
  <c r="B40" i="33"/>
  <c r="O39" i="31"/>
  <c r="P39" i="31"/>
  <c r="B39" i="31"/>
  <c r="P40" i="30" l="1"/>
  <c r="B40" i="30"/>
  <c r="P41" i="28"/>
  <c r="P40" i="27"/>
  <c r="O42" i="26" l="1"/>
  <c r="O39" i="23"/>
  <c r="O40" i="22"/>
  <c r="O39" i="21"/>
  <c r="C8" i="21"/>
  <c r="P41" i="15" l="1"/>
  <c r="P44" i="15" s="1"/>
  <c r="C42" i="15"/>
  <c r="D42" i="15" s="1"/>
  <c r="E42" i="15" s="1"/>
  <c r="F42" i="15" s="1"/>
  <c r="G42" i="15" s="1"/>
  <c r="H42" i="15" s="1"/>
  <c r="I42" i="15" s="1"/>
  <c r="J42" i="15" s="1"/>
  <c r="K42" i="15" s="1"/>
  <c r="L42" i="15" s="1"/>
  <c r="M42" i="15" s="1"/>
  <c r="N42" i="15" s="1"/>
  <c r="C42" i="13"/>
  <c r="D42" i="13" s="1"/>
  <c r="E42" i="13" s="1"/>
  <c r="F42" i="13" s="1"/>
  <c r="G42" i="13" s="1"/>
  <c r="H42" i="13" s="1"/>
  <c r="I42" i="13" s="1"/>
  <c r="J42" i="13" s="1"/>
  <c r="K42" i="13" s="1"/>
  <c r="L42" i="13" s="1"/>
  <c r="M42" i="13" s="1"/>
  <c r="N42" i="13" s="1"/>
  <c r="P41" i="13"/>
  <c r="O41" i="13"/>
  <c r="B21" i="11"/>
  <c r="O21" i="11"/>
  <c r="C41" i="10"/>
  <c r="D41" i="10" s="1"/>
  <c r="E41" i="10" s="1"/>
  <c r="F41" i="10" s="1"/>
  <c r="G41" i="10" s="1"/>
  <c r="H41" i="10" s="1"/>
  <c r="I41" i="10" s="1"/>
  <c r="J41" i="10" s="1"/>
  <c r="K41" i="10" s="1"/>
  <c r="L41" i="10" s="1"/>
  <c r="M41" i="10" s="1"/>
  <c r="N41" i="10" s="1"/>
  <c r="P40" i="9"/>
  <c r="P21" i="11" l="1"/>
</calcChain>
</file>

<file path=xl/comments1.xml><?xml version="1.0" encoding="utf-8"?>
<comments xmlns="http://schemas.openxmlformats.org/spreadsheetml/2006/main">
  <authors>
    <author>David Salcedo</author>
  </authors>
  <commentList>
    <comment ref="C14" authorId="0">
      <text>
        <r>
          <rPr>
            <b/>
            <sz val="9"/>
            <color indexed="81"/>
            <rFont val="Tahoma"/>
            <family val="2"/>
          </rPr>
          <t>David Salcedo:</t>
        </r>
        <r>
          <rPr>
            <sz val="9"/>
            <color indexed="81"/>
            <rFont val="Tahoma"/>
            <family val="2"/>
          </rPr>
          <t xml:space="preserve">
precision</t>
        </r>
      </text>
    </comment>
  </commentList>
</comments>
</file>

<file path=xl/sharedStrings.xml><?xml version="1.0" encoding="utf-8"?>
<sst xmlns="http://schemas.openxmlformats.org/spreadsheetml/2006/main" count="2027" uniqueCount="515">
  <si>
    <t>Indicador</t>
  </si>
  <si>
    <t>Objetivo</t>
  </si>
  <si>
    <t>Consumo de combustible por kilo vendido</t>
  </si>
  <si>
    <t>Perspectiva financiera</t>
  </si>
  <si>
    <t>Perspectiva</t>
  </si>
  <si>
    <t>Responsable</t>
  </si>
  <si>
    <t>Perspectiva del cliente</t>
  </si>
  <si>
    <t>OTIF (On Time In Full)</t>
  </si>
  <si>
    <t>Incremento en ventas por promociones</t>
  </si>
  <si>
    <t>Dolares</t>
  </si>
  <si>
    <t>Porcentaje</t>
  </si>
  <si>
    <t>Reclamos y devoluciones</t>
  </si>
  <si>
    <t>Clientes nuevos</t>
  </si>
  <si>
    <t>Cartera vencida cobrada</t>
  </si>
  <si>
    <t>Fallas de inventario</t>
  </si>
  <si>
    <t>Stockouts</t>
  </si>
  <si>
    <t>Clientes atendido por ruta</t>
  </si>
  <si>
    <t>Horas</t>
  </si>
  <si>
    <t>Mide el tiempo en el que el equipo esta parado por reparacion.</t>
  </si>
  <si>
    <t>Mide el tiempo en el que el equipo no presenta fallas.</t>
  </si>
  <si>
    <t>Permite medir la relacion de clientes atendidos por cada ruta.</t>
  </si>
  <si>
    <t>Mide cuantas veces el inventario se queda sin un determinado producto.</t>
  </si>
  <si>
    <t>Mide la cantidad de reclamos y devoluciones de producto.</t>
  </si>
  <si>
    <t>Cuantifica que proporción de la cartera vencida ha sido cobrada</t>
  </si>
  <si>
    <t>Dólares</t>
  </si>
  <si>
    <t>Positivo</t>
  </si>
  <si>
    <t>Mensual</t>
  </si>
  <si>
    <t>Acumulada</t>
  </si>
  <si>
    <t>Nombre del Indicador:</t>
  </si>
  <si>
    <t>Importancia:</t>
  </si>
  <si>
    <t>Financiera</t>
  </si>
  <si>
    <t>Unidad:</t>
  </si>
  <si>
    <t>Tipo:</t>
  </si>
  <si>
    <t xml:space="preserve">Frecuencia: </t>
  </si>
  <si>
    <t>Perspectiva del BSC:</t>
  </si>
  <si>
    <t>Responsable / actualizar:</t>
  </si>
  <si>
    <t>Formula:</t>
  </si>
  <si>
    <t>Meta Mensual.</t>
  </si>
  <si>
    <t>Ficha de Indicador</t>
  </si>
  <si>
    <t>Mensual / trimestral</t>
  </si>
  <si>
    <t>Meta anual 2012</t>
  </si>
  <si>
    <t>Datos</t>
  </si>
  <si>
    <t>Ene</t>
  </si>
  <si>
    <t>Feb</t>
  </si>
  <si>
    <t>Mar</t>
  </si>
  <si>
    <t>Abr</t>
  </si>
  <si>
    <t>May</t>
  </si>
  <si>
    <t>Jun</t>
  </si>
  <si>
    <t>Jul</t>
  </si>
  <si>
    <t>Ago</t>
  </si>
  <si>
    <t>Sep</t>
  </si>
  <si>
    <t>Oct</t>
  </si>
  <si>
    <t>Nov</t>
  </si>
  <si>
    <t>Dic</t>
  </si>
  <si>
    <t>BM'11</t>
  </si>
  <si>
    <t>TGM</t>
  </si>
  <si>
    <t>TGA'12</t>
  </si>
  <si>
    <t>Explicación de meta</t>
  </si>
  <si>
    <t xml:space="preserve">Mensual </t>
  </si>
  <si>
    <t>Clientes</t>
  </si>
  <si>
    <t>Cuantifica monetariamente las ventas a nivel internacional.</t>
  </si>
  <si>
    <t>$/kilo</t>
  </si>
  <si>
    <t>Negativo</t>
  </si>
  <si>
    <t>Menor o igual 1.80 $/kilo</t>
  </si>
  <si>
    <t>Mayor a 1.90 / kilo</t>
  </si>
  <si>
    <t>Bench Mark 2011</t>
  </si>
  <si>
    <t>Entre 1.80 y 1.90 $/kilo</t>
  </si>
  <si>
    <t>Quincenal</t>
  </si>
  <si>
    <t>Procesos Int.</t>
  </si>
  <si>
    <t>Menor a 2</t>
  </si>
  <si>
    <t>Entre 2 y 3</t>
  </si>
  <si>
    <t>Mayor a 3</t>
  </si>
  <si>
    <t>Menor a  0.8 KUSD Mensual</t>
  </si>
  <si>
    <t>Entre 0.8 KUSD y 0.85 KUSD Mensual</t>
  </si>
  <si>
    <t>Clientes atendidos por ruta</t>
  </si>
  <si>
    <t>Número</t>
  </si>
  <si>
    <t>Mensual/ Anual</t>
  </si>
  <si>
    <t>Explicación de Meta</t>
  </si>
  <si>
    <t>Se espera atender en promedio 15 clientes por ruta al mes y al final del año 2012.</t>
  </si>
  <si>
    <t>Igual o Mayor a 15</t>
  </si>
  <si>
    <t>Entre 15 y 10</t>
  </si>
  <si>
    <t>Menor a 10</t>
  </si>
  <si>
    <t>Cliente</t>
  </si>
  <si>
    <t>Se espera cerrar el 2012 cumpliendo con todas las entregas a las cantidades requeridas y en el tiempo requerido por los clientes.</t>
  </si>
  <si>
    <t>Mide la cantidad de unidades que tienen algun defecto de calidad dentro de planta.</t>
  </si>
  <si>
    <t>Se esperar no tener ningun reclamo ni devolución de parte de nuestros clientes en el año 2012.</t>
  </si>
  <si>
    <t>Igual a 0</t>
  </si>
  <si>
    <t>Cuantifica el total de ventas que se ha logrado con las innovaciones.</t>
  </si>
  <si>
    <t>Se espera lograr un mínimo de 18 KSD anuales por las innovaciones que haga la empresa.</t>
  </si>
  <si>
    <t>Igual o Mayor a  1,5 KUSD</t>
  </si>
  <si>
    <t>Entre 1,5 KUSD y 1 KUSD</t>
  </si>
  <si>
    <t>Menor a 1 KUSD</t>
  </si>
  <si>
    <t>Para el cierre del año 2012 no se espera tener falla alguna del inventario.</t>
  </si>
  <si>
    <t>Para el cierre del año 2012 no se espera tener desavastecimiento.</t>
  </si>
  <si>
    <t>Dólares/Kg</t>
  </si>
  <si>
    <t>Se espera tener un tiempo medio entre falla de 60Hr al mes y al año.</t>
  </si>
  <si>
    <t>48 Hrs</t>
  </si>
  <si>
    <t>Se espera tener un tiempo medio en reparar un equipo de 48 Hrs al mes y  al año.</t>
  </si>
  <si>
    <t>Igual o Menor  a 48</t>
  </si>
  <si>
    <t>Volumen de ventas Nacionales</t>
  </si>
  <si>
    <t>KUSD</t>
  </si>
  <si>
    <t>Volumen de ventas internacionales</t>
  </si>
  <si>
    <t>Número de contenedores exportados</t>
  </si>
  <si>
    <t>Volumen de ventas nacionales</t>
  </si>
  <si>
    <t>Costo de producción</t>
  </si>
  <si>
    <t>Cuantifica monetariamente las ventas a nivel nacional.</t>
  </si>
  <si>
    <t>Monitorea el costo por unidad producida.</t>
  </si>
  <si>
    <t>Cuantifica el número de clientes nuevos que la empresa ha adquirido.</t>
  </si>
  <si>
    <t>Mide la cantidad de pedidos que son entregados a tiempo y completos.</t>
  </si>
  <si>
    <t>Fórmula:</t>
  </si>
  <si>
    <t>No conformidades</t>
  </si>
  <si>
    <t>Se Proyecta conseguir 60 nuevos clientes.</t>
  </si>
  <si>
    <t>Se espera cerrar el 2012 con un porcentaje de No Conformidades que no supere el 5%.</t>
  </si>
  <si>
    <t>Se debe cobrar la cartera en un 100% .</t>
  </si>
  <si>
    <t>Mide el incremento  en las ventas causados por alguna promoción.</t>
  </si>
  <si>
    <t>Ventas por innovaciones</t>
  </si>
  <si>
    <t>Mide cuantas veces el inventario digital difiere del físico.</t>
  </si>
  <si>
    <t>María C.</t>
  </si>
  <si>
    <t>Karen A.</t>
  </si>
  <si>
    <t>Permite medir la relación de cantidad enviada por cada ruta.</t>
  </si>
  <si>
    <t>Tiempo medio de reparación</t>
  </si>
  <si>
    <t>Averías</t>
  </si>
  <si>
    <t>Se reducirán a la mitad las averías de los equipos.</t>
  </si>
  <si>
    <t>Cuenta el número de veces que sucede una avería.</t>
  </si>
  <si>
    <t xml:space="preserve">Averías </t>
  </si>
  <si>
    <t>Costo de averías</t>
  </si>
  <si>
    <t xml:space="preserve"> David S. / Rolando V.</t>
  </si>
  <si>
    <t>Cuantifica los gastos de reparación.</t>
  </si>
  <si>
    <t>Se reduciran a la mitad las averías de los equipos.</t>
  </si>
  <si>
    <t>Cumplimiento de parámetros de procesamiento</t>
  </si>
  <si>
    <t>Rolando V.</t>
  </si>
  <si>
    <t>Menor a 95%</t>
  </si>
  <si>
    <t>Cumplimiento del plan de producción</t>
  </si>
  <si>
    <t>El plan de produccion debe cumplirse en su totalidad sin embargo si debe admitir un  minimo de cambios</t>
  </si>
  <si>
    <t>Igual o mayor al 80%</t>
  </si>
  <si>
    <t>Menor a 70%</t>
  </si>
  <si>
    <t>Aumentar la ventas internacionales en 500%</t>
  </si>
  <si>
    <t>Volumen de ventas Internacionales</t>
  </si>
  <si>
    <t>Trimestral</t>
  </si>
  <si>
    <t>Aumentar la ventas nacionales  en 100%</t>
  </si>
  <si>
    <t xml:space="preserve">Reducción de costos en 25% </t>
  </si>
  <si>
    <t>Costos de producción</t>
  </si>
  <si>
    <t>Incrementar en 15% el número de clientes</t>
  </si>
  <si>
    <t>Cobrar 90% de la cartera vencida</t>
  </si>
  <si>
    <t xml:space="preserve">Cumplir en 85% las Entrega a tiempo </t>
  </si>
  <si>
    <t>Cumplir en 85%  los parámetros de calidad</t>
  </si>
  <si>
    <t>Porcentaje de No conformidades</t>
  </si>
  <si>
    <t xml:space="preserve">Incrementar en un 15% las ventas por promociones </t>
  </si>
  <si>
    <t>Cumplir al 100% de las ventas estimadas por innovación</t>
  </si>
  <si>
    <t>Ventas proveniente de innovación</t>
  </si>
  <si>
    <t>Perspectiva de los procesos internos</t>
  </si>
  <si>
    <t>Inventario preciso y sin stockouts</t>
  </si>
  <si>
    <t>Optimizar rutas y logística de ventas</t>
  </si>
  <si>
    <t>Reducir 50% las averias en los equipos</t>
  </si>
  <si>
    <t>Tiempo medio entre averias</t>
  </si>
  <si>
    <t>Costo de Averías</t>
  </si>
  <si>
    <t>Cumplir  100% parámetros de procesamiento</t>
  </si>
  <si>
    <t>Cumplir con 80% el plan annual de producción</t>
  </si>
  <si>
    <t xml:space="preserve">Incrementar avance y rendimiento para cada  productos manual  </t>
  </si>
  <si>
    <t>Productividad de los Operadores</t>
  </si>
  <si>
    <t xml:space="preserve">Incrementar en un 80% de utilización de la planta de pulpas </t>
  </si>
  <si>
    <t>Perspectiva de Formación y Crecimiento</t>
  </si>
  <si>
    <t>Cumplir con las horas entrenamiento de operadores</t>
  </si>
  <si>
    <t>Horas de entrenamiento de operativos</t>
  </si>
  <si>
    <t>Marisabel S.</t>
  </si>
  <si>
    <t>Cumplir con las horas entrenamiento de administrativos</t>
  </si>
  <si>
    <t>Horas de entrenamiento de administrativos</t>
  </si>
  <si>
    <t xml:space="preserve">Lograr un nivel de desempeño del 90% en promedio </t>
  </si>
  <si>
    <t>Calificacion promedio de evaluaciones de desempeño</t>
  </si>
  <si>
    <t>Cumplir al 100% con el cronograma de monitoreos y auditorías</t>
  </si>
  <si>
    <t>Cumplimiento monitoreo y auditoría</t>
  </si>
  <si>
    <t>Mide la cantidad de producciones que se encuentran dentro de los parámentros de procesamiento.</t>
  </si>
  <si>
    <t>Los parámetros del procesos deben siempres cumplirse.</t>
  </si>
  <si>
    <t>David S. / Jaime S.</t>
  </si>
  <si>
    <t>Permite validar el compromiso de los clientes internos y externos, además de que se puede contar con todo cuando se lo necesita y no elevar los costos de horas extras.</t>
  </si>
  <si>
    <t>Productividad de operadores</t>
  </si>
  <si>
    <t>Meta Anual 2012</t>
  </si>
  <si>
    <t>Mide la velocidad en que los operadores procesan algun tipo de producto.</t>
  </si>
  <si>
    <t>ND</t>
  </si>
  <si>
    <t xml:space="preserve">Bench Mark </t>
  </si>
  <si>
    <t>BM</t>
  </si>
  <si>
    <t>Bench Mark</t>
  </si>
  <si>
    <t>Igual o mayor a 150 Kg/Hr</t>
  </si>
  <si>
    <t>Entre 150 Kg/Hr y 145 Kg/Hr</t>
  </si>
  <si>
    <t>Menor a 145 Kg/Hr.</t>
  </si>
  <si>
    <t>Se estima cerrar el año con un promedio de avance por operador de 150 Kg/Hr.</t>
  </si>
  <si>
    <t xml:space="preserve">Utilización de la planta </t>
  </si>
  <si>
    <t>Mide la utilización de la planta en conjunto.</t>
  </si>
  <si>
    <t>Igual o mayor a 80 %</t>
  </si>
  <si>
    <t>Entre 80 % y 75 %</t>
  </si>
  <si>
    <t xml:space="preserve">Menor a 75 % </t>
  </si>
  <si>
    <t>Se espera cerrar  el 2012 con una utilización de 80% en la planta productiva.</t>
  </si>
  <si>
    <t>Form &amp; Crec.</t>
  </si>
  <si>
    <t>Horas-hombre</t>
  </si>
  <si>
    <t>Monitorea las horas  de entrenamiento oprativas ejectutadas.</t>
  </si>
  <si>
    <t>Monitorea las horas  de entrenamiento administrativas ejectutadas.</t>
  </si>
  <si>
    <t>Calificación promedio evalucaciones de desempeño</t>
  </si>
  <si>
    <t>Igual o mayor a 90 %</t>
  </si>
  <si>
    <t>Entre 90%  y 85%</t>
  </si>
  <si>
    <t>Menor a 85%</t>
  </si>
  <si>
    <t>Mide el grado de cumplimeinto de auditorias.</t>
  </si>
  <si>
    <t>Igual 100%</t>
  </si>
  <si>
    <t>Entre 100%  y 95%</t>
  </si>
  <si>
    <t>Se espera culminar el año 2012 con un cumplimiento del 100% en sus programas de monitoreo y auditoría.</t>
  </si>
  <si>
    <t>Mayor o igual  75 KUSD</t>
  </si>
  <si>
    <t>Entre  75 KUSD y 70 KUSD</t>
  </si>
  <si>
    <t>Menor a 70 KUSD</t>
  </si>
  <si>
    <t>Mayor o igual a 90%</t>
  </si>
  <si>
    <t>Entre 90% y 85%</t>
  </si>
  <si>
    <t>Tiempo medio entre averías</t>
  </si>
  <si>
    <t>Entre 48 y 60</t>
  </si>
  <si>
    <t>Mayor a 60</t>
  </si>
  <si>
    <t>Mayor a 0.85 KUSD mensual</t>
  </si>
  <si>
    <t>Entre 100% y 95%</t>
  </si>
  <si>
    <t>David S.</t>
  </si>
  <si>
    <t>Tablero de Control</t>
  </si>
  <si>
    <t>Q1</t>
  </si>
  <si>
    <t>Q2</t>
  </si>
  <si>
    <t>Q3</t>
  </si>
  <si>
    <t>Q4</t>
  </si>
  <si>
    <t xml:space="preserve">Nov </t>
  </si>
  <si>
    <t>&gt;= 75 KUSD</t>
  </si>
  <si>
    <t>&gt;= 90%</t>
  </si>
  <si>
    <t>&gt;= 85%</t>
  </si>
  <si>
    <t>&lt;= 2</t>
  </si>
  <si>
    <t>2-3.</t>
  </si>
  <si>
    <t>&gt;= 3</t>
  </si>
  <si>
    <t>&lt;= 5%</t>
  </si>
  <si>
    <t>&gt;= 1.5 KUSD</t>
  </si>
  <si>
    <t>0 Fallas</t>
  </si>
  <si>
    <t>0 Stockouts</t>
  </si>
  <si>
    <t>15 Clientes</t>
  </si>
  <si>
    <t>&gt;=15</t>
  </si>
  <si>
    <t>48 Horas</t>
  </si>
  <si>
    <t>&lt;= 48</t>
  </si>
  <si>
    <t>&gt;=3</t>
  </si>
  <si>
    <t>&gt;= 80%</t>
  </si>
  <si>
    <t>150 kg/hr</t>
  </si>
  <si>
    <t xml:space="preserve">% de Utilización de Planta </t>
  </si>
  <si>
    <t>&lt;75%</t>
  </si>
  <si>
    <t>&lt;85%</t>
  </si>
  <si>
    <t>&lt;95%</t>
  </si>
  <si>
    <t>MATRIZ DE PRIORIZACIÓN DE INICIATIVAS ESTRATÉGICAS</t>
  </si>
  <si>
    <t xml:space="preserve">Impacto </t>
  </si>
  <si>
    <t>Ranking</t>
  </si>
  <si>
    <t>Matriz de Responsabilidades</t>
  </si>
  <si>
    <t>% cartera vencida a 30 dias</t>
  </si>
  <si>
    <t>Ma. Isabel Castro</t>
  </si>
  <si>
    <t xml:space="preserve">Mide que porcentaje de cartera vencida tengo vencida a 30 dia. Se espera que la mayor parte de cartera esté venciada a 30 dias. </t>
  </si>
  <si>
    <t>La politica de la empresa no da credito prolongado.</t>
  </si>
  <si>
    <t>Cartera Vencida</t>
  </si>
  <si>
    <t>30 dias</t>
  </si>
  <si>
    <t>60 dias</t>
  </si>
  <si>
    <t>90 dias</t>
  </si>
  <si>
    <t>180 dias</t>
  </si>
  <si>
    <t>Total</t>
  </si>
  <si>
    <t>Karen Anastacio</t>
  </si>
  <si>
    <t>igual a cero</t>
  </si>
  <si>
    <t>Walter Verdezoto</t>
  </si>
  <si>
    <t>A tiempo y completo</t>
  </si>
  <si>
    <t xml:space="preserve">Procesos </t>
  </si>
  <si>
    <t>Desavastecimiento</t>
  </si>
  <si>
    <t>Patricio Sornoza</t>
  </si>
  <si>
    <t>Se establece inicialmente este valor en funcion de la cantidad minima por recorrido, en el futuro puede cambiar</t>
  </si>
  <si>
    <t>Rolando Vera / Veronica Avelino</t>
  </si>
  <si>
    <t>Rolando V. / Verónica A.</t>
  </si>
  <si>
    <t>Marisabel S. / David S</t>
  </si>
  <si>
    <t>David Salcedo</t>
  </si>
  <si>
    <t>Veronica Avelino</t>
  </si>
  <si>
    <t>Rolando Vera</t>
  </si>
  <si>
    <t>Mora</t>
  </si>
  <si>
    <t>Maracuya</t>
  </si>
  <si>
    <t>Naranjilla</t>
  </si>
  <si>
    <t>Naranja</t>
  </si>
  <si>
    <t>Piña</t>
  </si>
  <si>
    <t>Durazno</t>
  </si>
  <si>
    <t>Guanabana</t>
  </si>
  <si>
    <t>Guayaba</t>
  </si>
  <si>
    <t>Ciruela</t>
  </si>
  <si>
    <t>Tomate</t>
  </si>
  <si>
    <t>Tamarindo</t>
  </si>
  <si>
    <t>Toronja</t>
  </si>
  <si>
    <t>Mango</t>
  </si>
  <si>
    <t>Coco</t>
  </si>
  <si>
    <t>Limón</t>
  </si>
  <si>
    <t>Fecha</t>
  </si>
  <si>
    <t xml:space="preserve"># Reporte </t>
  </si>
  <si>
    <t>Depende de cada fruta</t>
  </si>
  <si>
    <t>D/F</t>
  </si>
  <si>
    <t>Los valores dependeran de cada fruta y su estado de maduracion</t>
  </si>
  <si>
    <t>DATOS</t>
  </si>
  <si>
    <t>Promedio del Rendimiento</t>
  </si>
  <si>
    <t>Desviacion del promedio</t>
  </si>
  <si>
    <t>Desviacion de rendimiento de frutas</t>
  </si>
  <si>
    <t>Mide la cantidad de material util de las frutas, es decir cuanto rinde la fruta que se utiliza para la elaboracion de pulpa de fruta</t>
  </si>
  <si>
    <t>Meta 2012</t>
  </si>
  <si>
    <t>Rangos 2012</t>
  </si>
  <si>
    <t>S/I</t>
  </si>
  <si>
    <t>0 Reclamos</t>
  </si>
  <si>
    <t>0-1.</t>
  </si>
  <si>
    <t>&gt;= 10</t>
  </si>
  <si>
    <t xml:space="preserve"> </t>
  </si>
  <si>
    <t>Se espera lograr un incremento mensual mínimo del 10% por las promociones de ternas de productos que realice la empresa.</t>
  </si>
  <si>
    <t>25 Averias</t>
  </si>
  <si>
    <t>Aumentar la ventas internacionales en 125%</t>
  </si>
  <si>
    <t>Aumentar la ventas nacionales  en 25%</t>
  </si>
  <si>
    <t xml:space="preserve">Reducción de costos en 5% </t>
  </si>
  <si>
    <t xml:space="preserve">TABLA DE RESULTADOS </t>
  </si>
  <si>
    <t>MAYO 2012</t>
  </si>
  <si>
    <t>DICIEMBRE  2012</t>
  </si>
  <si>
    <t>Meta FY 2012</t>
  </si>
  <si>
    <t>FY 2012</t>
  </si>
  <si>
    <t>1,8 USD/Kg</t>
  </si>
  <si>
    <t>1,7 USD/Kg</t>
  </si>
  <si>
    <t>Para finales del 2012 se evidencia una reducción del 5,5 % en los costos de produccion, alcanzando el TG 2012</t>
  </si>
  <si>
    <t xml:space="preserve">2 Clientes </t>
  </si>
  <si>
    <t xml:space="preserve">4 Clientes </t>
  </si>
  <si>
    <t>Incrementar en 50% el número de clientes (2011 Vs 2012)</t>
  </si>
  <si>
    <t>Aumentar la ventas internacionales en 125%  (2011 Vs 2012)</t>
  </si>
  <si>
    <t>Aumentar la ventas nacionales  en 25% 
 (2011 Vs 2012)</t>
  </si>
  <si>
    <t xml:space="preserve">En Mayo se incluyeron 2 clientes nuevos, lo que me daba un acumulado hasta esa fecha de 10 Clientes nuevos enero a Mayo, manteniendonos Flat Vs el 2011 </t>
  </si>
  <si>
    <t xml:space="preserve">Se evidencia un costo de producción de 1,8 USD/Kg, estando Flat con nuestro target anual </t>
  </si>
  <si>
    <t>BM 2011</t>
  </si>
  <si>
    <t>En el mes de Mayo se evidencia un volumen en ventas de $89000,  teniendo un acumulado hasta ese mes de $241000, representando un incremento hasta ese momento del 184% Vs el 2011 , superando nuestro TG definido al 2012</t>
  </si>
  <si>
    <t xml:space="preserve">En el mes de diciembre tuvimos un volumen en ventas de $100000, dando asi un acumulado total año 2012 de $795000, representando un incremento del 835% Vs el 2011, superando nuestro target definido FY 2012 </t>
  </si>
  <si>
    <t>En el mes de Diciembre, se tuvo un volumen en ventas nacionales de $69000, representando un acumulado FY 2012 de 817000, no alcanzando el TG propuesto, pero si un incremento Vs 2011 del 5%</t>
  </si>
  <si>
    <t>1,95 USD/Kg</t>
  </si>
  <si>
    <t xml:space="preserve">24 Clientes </t>
  </si>
  <si>
    <t xml:space="preserve">36 
Clientes </t>
  </si>
  <si>
    <t>Se evidencia un 85,6% de cobro de cartera vencida en el mes de Mayo 2012, no cumpliendo el TG de 90%</t>
  </si>
  <si>
    <t>En el mes de Diciembre se tuvo  un 93,9 % de cobro de cartera vencida, pasando el TG 2012</t>
  </si>
  <si>
    <t>En Diciembre aunque tuvimos la inclusión de 4 Clientes nuevos, nos dio un acumulado de total año de 32 clientes, lo que nos da un incremento del 33% Vs el 2011, sin embargo no se  alcanzando el TG propuesto.</t>
  </si>
  <si>
    <t>Perspectiva Cliente</t>
  </si>
  <si>
    <t xml:space="preserve">ND </t>
  </si>
  <si>
    <t xml:space="preserve">Este indicador es nuevo, y se comenzó a medir desde el mes de Mayo 2012, teniendo un resultado del 54%, teniendo oportunidades de mejora en nuestro indicador de confiabilidad de entregas de productos a tiempo y completo </t>
  </si>
  <si>
    <t>En el mes de Diciembre se tuvo una notable mejora de un 57% en comparación con Mayo, esto se debe a la reorganizacion de rutas, capacitación del personal referente al nivel de servicios y la implementacion de un  nuevo esquema de control del OTIF, lo que nos permitio alcanzar el TG propuesto</t>
  </si>
  <si>
    <t xml:space="preserve">Este indicador se comenzó a medir desde el mes de Mayo, dando un resultado de porcentaje de No Conformidades del  8% , cerrando por encima del TG, no alcanzando al meta </t>
  </si>
  <si>
    <t>En el mes de Diciembre se logró llevar este indicador a CERO, no teniendo No Conformidades en la producción, cerrando Total año 2012 en un 5% de NC, llegando al TG</t>
  </si>
  <si>
    <t>En el mes de Mayo no se tuvo Reclamos ni devoluciones por parte de nuestros clientes o consumidores</t>
  </si>
  <si>
    <t>En el mes de Diciembre evidenciamos 1 reclamo por parte de uno de nuestros clientes, llegando a un acumulado año 2012 de 5 reclamos, no alcanzando el TG propuesto.</t>
  </si>
  <si>
    <t>Este indicador se lo empezó a medir desde el mes de Mayo. Y por la ausencia de promociones en este mes, terminamos con un resultado desfavorable Vs el TG planteado</t>
  </si>
  <si>
    <t>En diciembre tuvimos un incremento en este indicador, pero no fue sufieciente para alcanzar nuestra meta del 10%, teniendo como total año un resultado en el incremento de las ventas por promociones del 5%</t>
  </si>
  <si>
    <t>18 KUSD</t>
  </si>
  <si>
    <t>Ventas proveniente de innovación
(2011 Vs 2012)</t>
  </si>
  <si>
    <t>En el mes de Mayo no se tuvieron innovaciones.</t>
  </si>
  <si>
    <t>En el mes de Diciembre igual que el mes de Mayo no se tuvieron innovaciones, cerrando el indicador total año en un 0%</t>
  </si>
  <si>
    <t xml:space="preserve">0 USD </t>
  </si>
  <si>
    <t>150 Kg/hr</t>
  </si>
  <si>
    <t>Perspectiva de formación y crecimiento</t>
  </si>
  <si>
    <t>En el mes de Diciembre no se tuvieron Fallas de inventario, pero al cierre del 2012 se tuvo un total de 3 Fallas FY 2012 no alcanzando el TG, esto se debe por los meses de Oct y Nov, de 2 y 1 falla respectivamente.</t>
  </si>
  <si>
    <t xml:space="preserve">En el mes de Mayo no se evidencian desavastecimiento, cerrando el mes con 0 Stockouts  </t>
  </si>
  <si>
    <t>En el mes de Diciembre tampoco se tuvieron stockouts, pero en los meses de Septiembre y Octubre se tuvieron 4 y 2 stockouts respectivamente, generando un resultado FY de 6 desavastecimiento total año</t>
  </si>
  <si>
    <t>$0,13/Kg</t>
  </si>
  <si>
    <t>$0,1/Kg</t>
  </si>
  <si>
    <t>$0.10/kg</t>
  </si>
  <si>
    <t>En el mes de diciembre tuvimos una notable reduccion del 92%  desde Mayo, generando como resultado total año un consumo total de $0,08/Kg  alcanzando la meta 2012</t>
  </si>
  <si>
    <t>En el mes de Diciembre, se atendieron 15 clientes por ruta, alcanzo el TG de este mes. Cerrando con un promedio anual de 12 clientes por ruta</t>
  </si>
  <si>
    <t>60 Hrs</t>
  </si>
  <si>
    <t xml:space="preserve">60 Horas </t>
  </si>
  <si>
    <t>85 Horas</t>
  </si>
  <si>
    <t xml:space="preserve">0 Reclamos </t>
  </si>
  <si>
    <t xml:space="preserve">1 Reclamos </t>
  </si>
  <si>
    <t xml:space="preserve">9 Clientes </t>
  </si>
  <si>
    <t xml:space="preserve">En el mes de Diciembre tuvimos un buen desempeño en nuestros equipos generando un 85 horas como tiempo promedio entre averias,  con un resultado FY 2012 de 60 Horas cumplimiento nuestro TG, lo que indicado que se tenemos confiabilidad en los equipos </t>
  </si>
  <si>
    <t>En el mes de Mayo aun no se media este indicador, este indicador se empezó a medir apartir del mes de Julio, dando un resultado en este mes de 70 Horas</t>
  </si>
  <si>
    <t>En el mes de Mayo aun no se media este indicador, este indicador se empezó a medir apartir del mes de Julio, dando un resultado en este mes de 75 Horas, no cumpliendo el TG mensual</t>
  </si>
  <si>
    <t xml:space="preserve">Para el mes de Diciembre cerramos con 20 horas como tiempo de reparación superando el TG planteado. Destacamos tambien la importante reduccion de que tuvo este indicador desde el Q3 al Q4 en un 61% </t>
  </si>
  <si>
    <t>20 Horas</t>
  </si>
  <si>
    <t xml:space="preserve">1 Averias </t>
  </si>
  <si>
    <t>3 Averias</t>
  </si>
  <si>
    <t>En el mes de Diciembre se tuvo 1 averia,  cumpliendo el TG mensual. Y con un acumulado de 25 averias Total Año 2012, cerranndo Flat con nuestro TG 2012 que es  de 25 averias.</t>
  </si>
  <si>
    <t>0,96 K USD</t>
  </si>
  <si>
    <t>0,44 K USD</t>
  </si>
  <si>
    <t>En el mes de Diciembre se cerro con 0,44 K USD por debajo del TG mensual. Y el costo acumulado por averias Total año fue de 9,54 K USD alcanzando el TG 2012</t>
  </si>
  <si>
    <t>En el mes de Mayo se cerro con un 95% del cumplimiento de los paramteros de procesamiento</t>
  </si>
  <si>
    <t>En este mes de Diciembre se tuvo un cumplimiento de los parametros de procesamiento en un 100 % dentro dell TG mensual, y con un FY 2012 de 97%</t>
  </si>
  <si>
    <t>En el mes de Mayo se tuvo un cumpliendo del Plan de Produccion del 79%, no cerrando en el TG mensual</t>
  </si>
  <si>
    <t>Para el mes de Diciembre cerramos con un 81% superando el TG del mes. Cerrando el año con un porcentaje del 76 % no alcanzando el TG anual</t>
  </si>
  <si>
    <t xml:space="preserve">En el mes de Mayo aun no se media este indicador, este indicador se empezó a medir apartir del mes de Julio, dando un resultado en este mes de 135 Kg/Hrs no alcanzando el TG </t>
  </si>
  <si>
    <t>147 Kg/Hrs</t>
  </si>
  <si>
    <t>En el mes de Diciembre se tuvo  una productividad de 147 Kg/ Hrs estando muy cerca de alcanzar en TG propuesto</t>
  </si>
  <si>
    <t>En el mes de Mayo aun no se media este indicador, este indicador se empezó a medir apartir del mes de Julio, dando un resultado en este mes de 70%</t>
  </si>
  <si>
    <t xml:space="preserve">En el mes de Diciembre se tuvo  una utilizacion del 85% superando el TG propuesto. </t>
  </si>
  <si>
    <t>10sesiones, de 3 hrs , 7 personas</t>
  </si>
  <si>
    <t>33 Hrs-Hombre</t>
  </si>
  <si>
    <t>36 Hrs-Hombre</t>
  </si>
  <si>
    <t xml:space="preserve">En el mes de Mayo se cerro este indicador con un total de 33 Horas-hombre, se pudo alimentar a este indicador por las diferentes capacitaciones dictadas por la implementacion del proyecto Tesis </t>
  </si>
  <si>
    <t xml:space="preserve">En el mes de Diciembre el personal operativo fue capacitado en 33Horas-Hombre. Pudiendo cerrar el TG annual en 272 Hrs-Hombre superando el TG en un 127% </t>
  </si>
  <si>
    <t>120 Horas</t>
  </si>
  <si>
    <t>40 Hrs-Hombre</t>
  </si>
  <si>
    <t>35 Hrs-Hombre</t>
  </si>
  <si>
    <t xml:space="preserve">En el mes de Mayo se cerro este indicador con un total de 40 Horas-hombre, se pudo alimentar a este indicador por las diferentes capacitaciones dictadas por la implementacion del proyecto Tesis </t>
  </si>
  <si>
    <t xml:space="preserve">En el mes de Diciembre el personal administrativo fue capacitado en 35Horas-Hombre. Pudiendo cerrar el TG annual en 250 Hrs-Hombre superando el TG en un 108% </t>
  </si>
  <si>
    <t>Este indicador es nuevo, se lo empezó a medir a partir del segundo trimestre dando como resultado un 87% en la calificación de los evaluados, no llegando al TG propuesto</t>
  </si>
  <si>
    <t xml:space="preserve">Para el ultimo trismestre del año todo el personal tuvo una evaluacion del 87%, no alcanzando el TG total 2012 </t>
  </si>
  <si>
    <t>En el mes de Mayo aun no se media este indicador, Se empezaron a realizar auditorias a partir del mes de Septiembre cuando ya tenia gran parte del proyecto implementado, En el mes de sept. se tuvo un porcentaje del 100% de cumplimiento</t>
  </si>
  <si>
    <t>En el mes de Diciembre se tuvo un porcentaje de cumplimiento del 100% del cronograma de auditorias, alcanzando el TG propuesto.</t>
  </si>
  <si>
    <t>En el mes de Mayo se tuvo un volumen en ventas nacionales de $77000, teniendo un acumulado (Ene-Mayo) hasta ese momento de $319000 Vs el estimado a esa fecha que seria de $375000</t>
  </si>
  <si>
    <t>En el mes de Mayo se evidencia 0 Fallas de inventario, logrando el TG por mes</t>
  </si>
  <si>
    <t xml:space="preserve">Este es un indicador que se empezó a medir a partir del este año. El indicador evidencia un consumo de $0,05/Kg, no alcanzando la meta </t>
  </si>
  <si>
    <t xml:space="preserve">Este es un indicador que se empezó a medir a partir del año 2012. En el mes de Mayo  se atendieron 9 clientes por ruta, por debajo del TG  promedio mensual de 15 clientes atendidos por ruta </t>
  </si>
  <si>
    <t>0,10 USD/Kg</t>
  </si>
  <si>
    <t>Igual o menor a 0,10 USD/Kg</t>
  </si>
  <si>
    <t>Entre 0,10 USD/Kg y 0,11 USD/Kg</t>
  </si>
  <si>
    <t>Mayor a 0,11 USD/Kg</t>
  </si>
  <si>
    <t>Entre 1 y 2</t>
  </si>
  <si>
    <t xml:space="preserve">Igual o Mayor a 10% </t>
  </si>
  <si>
    <t xml:space="preserve">Entre 10% y 7% </t>
  </si>
  <si>
    <t xml:space="preserve">Menor a 7% </t>
  </si>
  <si>
    <t>Menor o igual a 5%</t>
  </si>
  <si>
    <t xml:space="preserve">Entre 5% y 7% </t>
  </si>
  <si>
    <t>Mayor a 7%</t>
  </si>
  <si>
    <t xml:space="preserve">Mayor o Igual a 85% </t>
  </si>
  <si>
    <t xml:space="preserve">Entre 85% y 80% </t>
  </si>
  <si>
    <t xml:space="preserve">Menor a 80% </t>
  </si>
  <si>
    <t>Igual o mayor al 90%</t>
  </si>
  <si>
    <t>Mayor o igual a 3 Clientes</t>
  </si>
  <si>
    <t>Entre 3 y 2 clientes</t>
  </si>
  <si>
    <t>Menor a 2 clientes</t>
  </si>
  <si>
    <t>192 KUSD</t>
  </si>
  <si>
    <t>Igual o Mayor  a 60</t>
  </si>
  <si>
    <t>Entre 60 y 50</t>
  </si>
  <si>
    <t>Menor a 50</t>
  </si>
  <si>
    <t xml:space="preserve">Este indicador se lo empezó a medir a partir del 2012. En el mes de Mayo se evidencia un total de 3 averias. Y un acumulado de Enero a Mayo de 18 Averias. </t>
  </si>
  <si>
    <t xml:space="preserve">Este indicador se lo empezó a medir a partir del 2012. En Mayo se las averías que ocurrieron representaron 0,96 K USD cerrando por encima del TG mensual que es de 0,83 K USD </t>
  </si>
  <si>
    <t>Entre 80% y 75%</t>
  </si>
  <si>
    <t>Igual o mayor a 10 Hrs-Hombre</t>
  </si>
  <si>
    <t>Entre 10 Hrs-Hombre  y 9 Hrs-Hombre</t>
  </si>
  <si>
    <t>Menor a 9 Hrs-Hombre</t>
  </si>
  <si>
    <t>Monitorea el cumplimiento de los objetivos de los colaboradores detallados en sus respectivos perfiles de puesto por trimestre</t>
  </si>
  <si>
    <t>Al final del año 2012 se espera cerrar con un total de horas de entrenamiento para personal operativo de 120 Hrs-Hombre.</t>
  </si>
  <si>
    <t>Al final del año 2012 se espera cerrar con un 90% de calificacion de las evaluaciones de desempeño, indicador que se mide cada trimesttre por año</t>
  </si>
  <si>
    <t>Se plantea reducir un 10% del costo de producción.</t>
  </si>
  <si>
    <t>Se espera un incremento del 125% para el primer año de monitoreo</t>
  </si>
  <si>
    <t xml:space="preserve">Máximo </t>
  </si>
  <si>
    <t>Minimo</t>
  </si>
  <si>
    <t>16 KUSD</t>
  </si>
  <si>
    <t xml:space="preserve">Mayor o igual a $16 KUSD mensuales  </t>
  </si>
  <si>
    <t>Entre $16 KUSD  y  $14 KUSD mensuales</t>
  </si>
  <si>
    <t>Menor a $14 KUSD mensuales</t>
  </si>
  <si>
    <t>Gráfica de Tendencia</t>
  </si>
  <si>
    <t>Máximo</t>
  </si>
  <si>
    <t>Mínimo</t>
  </si>
  <si>
    <t xml:space="preserve">Gráfica de Tendencia </t>
  </si>
  <si>
    <t>0 - 1</t>
  </si>
  <si>
    <t>1,5 KUSD</t>
  </si>
  <si>
    <t>1 KUSD</t>
  </si>
  <si>
    <t>10KUSD</t>
  </si>
  <si>
    <t>Acumulado</t>
  </si>
  <si>
    <t>BM'2011</t>
  </si>
  <si>
    <t>36 Clientes</t>
  </si>
  <si>
    <t xml:space="preserve"> $0,10/Kg</t>
  </si>
  <si>
    <t>60 Horas</t>
  </si>
  <si>
    <t>&gt;=16 KUSD</t>
  </si>
  <si>
    <t>16-14 KUSD</t>
  </si>
  <si>
    <t>mayor a 1</t>
  </si>
  <si>
    <t xml:space="preserve">Incrementar en un 10% las ventas por promociones </t>
  </si>
  <si>
    <t>K. Anastacio</t>
  </si>
  <si>
    <t>&lt; 14 KUSD</t>
  </si>
  <si>
    <t>75-70  KUSD</t>
  </si>
  <si>
    <t>&lt; 70 KUSD</t>
  </si>
  <si>
    <t>1,80 USD/Kg</t>
  </si>
  <si>
    <t xml:space="preserve">D. Salcedo </t>
  </si>
  <si>
    <t>&lt;=1,8    USD/Kg</t>
  </si>
  <si>
    <t>1,9-1,8 USD/Kg</t>
  </si>
  <si>
    <t>&gt; 1,9 USD/Kg</t>
  </si>
  <si>
    <t>Incrementar en 50% el número de clientes</t>
  </si>
  <si>
    <t xml:space="preserve">&gt;= 3 </t>
  </si>
  <si>
    <t>3-2</t>
  </si>
  <si>
    <t>&lt; 2</t>
  </si>
  <si>
    <t xml:space="preserve">M. Castro </t>
  </si>
  <si>
    <t>90-85%</t>
  </si>
  <si>
    <t>&lt; 85%</t>
  </si>
  <si>
    <t>W. Verdezoto</t>
  </si>
  <si>
    <t>85-80%</t>
  </si>
  <si>
    <t>&lt; 80%</t>
  </si>
  <si>
    <t>7-5%</t>
  </si>
  <si>
    <t>&gt;7%</t>
  </si>
  <si>
    <t>&gt; 1</t>
  </si>
  <si>
    <t>&gt;= 10%</t>
  </si>
  <si>
    <t>10-7%</t>
  </si>
  <si>
    <t>&lt;7%</t>
  </si>
  <si>
    <t>1,5-1 KUSD</t>
  </si>
  <si>
    <t>&lt; 1 KUSD</t>
  </si>
  <si>
    <t>2-1</t>
  </si>
  <si>
    <t>P. Sornoza</t>
  </si>
  <si>
    <t>&lt;= 0.10 USD/kg</t>
  </si>
  <si>
    <t>0.10-0,11 USD/kg</t>
  </si>
  <si>
    <t>&gt; 0.11 USD/kg</t>
  </si>
  <si>
    <t>15-10</t>
  </si>
  <si>
    <t>&lt;10</t>
  </si>
  <si>
    <t>R. Vera</t>
  </si>
  <si>
    <t>&gt;= 60</t>
  </si>
  <si>
    <t>60-50</t>
  </si>
  <si>
    <t>&lt;50</t>
  </si>
  <si>
    <t>60-48</t>
  </si>
  <si>
    <t>&gt;60</t>
  </si>
  <si>
    <t>&gt;3</t>
  </si>
  <si>
    <t>D. Salcedo 
R. Vera</t>
  </si>
  <si>
    <t>&lt;= 0,8 KUSD</t>
  </si>
  <si>
    <t>0,85-0,8 KUSD</t>
  </si>
  <si>
    <t>&gt; 0,85 KUSD</t>
  </si>
  <si>
    <t>100%</t>
  </si>
  <si>
    <t>100-95%</t>
  </si>
  <si>
    <t>D. Salcedo 
J. Salcedo</t>
  </si>
  <si>
    <t>80-75%</t>
  </si>
  <si>
    <t>V. Avelino</t>
  </si>
  <si>
    <t>M. Salcedo</t>
  </si>
  <si>
    <t>10-9</t>
  </si>
  <si>
    <t>&lt;9</t>
  </si>
  <si>
    <t>D. Salcedo  / J. Salcedo</t>
  </si>
  <si>
    <t>D. Salcedo / R. Vera</t>
  </si>
  <si>
    <t>Incrementar avance y rendimiento para cada  productos manual</t>
  </si>
  <si>
    <t>Q1 2013</t>
  </si>
  <si>
    <t>PROYECCIONES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</si>
</sst>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 #,##0_);[Red]\(&quot;$&quot;\ #,##0\)"/>
    <numFmt numFmtId="164" formatCode="&quot;$&quot;#,##0.00_);[Red]\(&quot;$&quot;#,##0.00\)"/>
    <numFmt numFmtId="165" formatCode="_(&quot;$&quot;* #,##0.00_);_(&quot;$&quot;* \(#,##0.00\);_(&quot;$&quot;* &quot;-&quot;??_);_(@_)"/>
    <numFmt numFmtId="166" formatCode="&quot;$&quot;#,##0.00"/>
    <numFmt numFmtId="167" formatCode="&quot;$&quot;#,##0"/>
    <numFmt numFmtId="168" formatCode="0.0"/>
    <numFmt numFmtId="169" formatCode="0\ &quot;KUSD&quot;"/>
    <numFmt numFmtId="170" formatCode="0.0\ &quot;KUSD&quot;"/>
    <numFmt numFmtId="171" formatCode="&quot;$&quot;#,##0.0"/>
    <numFmt numFmtId="172" formatCode="0.0%"/>
    <numFmt numFmtId="173" formatCode="&quot;$&quot;\ #,##0.0_);[Red]\(&quot;$&quot;\ #,##0.0\)"/>
    <numFmt numFmtId="174" formatCode="0.000"/>
  </numFmts>
  <fonts count="23" x14ac:knownFonts="1">
    <font>
      <sz val="11"/>
      <color theme="1"/>
      <name val="Calibri"/>
      <family val="2"/>
      <scheme val="minor"/>
    </font>
    <font>
      <sz val="11"/>
      <name val="Calibri"/>
      <family val="2"/>
      <scheme val="minor"/>
    </font>
    <font>
      <sz val="11"/>
      <color theme="1"/>
      <name val="Calibri"/>
      <family val="2"/>
      <scheme val="minor"/>
    </font>
    <font>
      <sz val="9"/>
      <color indexed="81"/>
      <name val="Tahoma"/>
      <family val="2"/>
    </font>
    <font>
      <b/>
      <sz val="9"/>
      <color indexed="81"/>
      <name val="Tahoma"/>
      <family val="2"/>
    </font>
    <font>
      <b/>
      <sz val="11"/>
      <color theme="1"/>
      <name val="Calibri"/>
      <family val="2"/>
      <scheme val="minor"/>
    </font>
    <font>
      <b/>
      <sz val="14"/>
      <color theme="1"/>
      <name val="Calibri"/>
      <family val="2"/>
      <scheme val="minor"/>
    </font>
    <font>
      <b/>
      <sz val="14"/>
      <color theme="0"/>
      <name val="Calibri"/>
      <family val="2"/>
      <scheme val="minor"/>
    </font>
    <font>
      <b/>
      <sz val="14"/>
      <color theme="1"/>
      <name val="Arial"/>
      <family val="2"/>
    </font>
    <font>
      <sz val="11"/>
      <color theme="1"/>
      <name val="Arial"/>
      <family val="2"/>
    </font>
    <font>
      <b/>
      <sz val="12"/>
      <color theme="1"/>
      <name val="Arial"/>
      <family val="2"/>
    </font>
    <font>
      <b/>
      <sz val="14"/>
      <color theme="0"/>
      <name val="Arial"/>
      <family val="2"/>
    </font>
    <font>
      <sz val="20"/>
      <color theme="1"/>
      <name val="Arial"/>
      <family val="2"/>
    </font>
    <font>
      <sz val="10"/>
      <color theme="1"/>
      <name val="Calibri"/>
      <family val="2"/>
      <scheme val="minor"/>
    </font>
    <font>
      <b/>
      <sz val="11"/>
      <color theme="0"/>
      <name val="Calibri"/>
      <family val="2"/>
      <scheme val="minor"/>
    </font>
    <font>
      <b/>
      <sz val="10"/>
      <color theme="1"/>
      <name val="Calibri"/>
      <family val="2"/>
      <scheme val="minor"/>
    </font>
    <font>
      <b/>
      <sz val="9"/>
      <color theme="1"/>
      <name val="Calibri"/>
      <family val="2"/>
      <scheme val="minor"/>
    </font>
    <font>
      <b/>
      <sz val="8"/>
      <color theme="1"/>
      <name val="Calibri"/>
      <family val="2"/>
      <scheme val="minor"/>
    </font>
    <font>
      <b/>
      <sz val="11"/>
      <name val="Calibri"/>
      <family val="2"/>
      <scheme val="minor"/>
    </font>
    <font>
      <sz val="16"/>
      <color theme="1"/>
      <name val="Arial"/>
      <family val="2"/>
    </font>
    <font>
      <sz val="15"/>
      <color theme="1"/>
      <name val="Arial"/>
      <family val="2"/>
    </font>
    <font>
      <b/>
      <sz val="16"/>
      <color theme="1" tint="4.9989318521683403E-2"/>
      <name val="Arial"/>
      <family val="2"/>
    </font>
    <font>
      <sz val="15"/>
      <name val="Arial"/>
      <family val="2"/>
    </font>
  </fonts>
  <fills count="19">
    <fill>
      <patternFill patternType="none"/>
    </fill>
    <fill>
      <patternFill patternType="gray125"/>
    </fill>
    <fill>
      <patternFill patternType="darkDown"/>
    </fill>
    <fill>
      <patternFill patternType="solid">
        <fgColor rgb="FF00B0F0"/>
        <bgColor indexed="64"/>
      </patternFill>
    </fill>
    <fill>
      <patternFill patternType="solid">
        <fgColor theme="0"/>
        <bgColor indexed="64"/>
      </patternFill>
    </fill>
    <fill>
      <patternFill patternType="solid">
        <fgColor rgb="FFFFFF00"/>
        <bgColor indexed="64"/>
      </patternFill>
    </fill>
    <fill>
      <patternFill patternType="solid">
        <fgColor rgb="FF0070C0"/>
        <bgColor indexed="64"/>
      </patternFill>
    </fill>
    <fill>
      <patternFill patternType="solid">
        <fgColor rgb="FF00FF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66FF66"/>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theme="3" tint="0.59999389629810485"/>
        <bgColor indexed="64"/>
      </patternFill>
    </fill>
    <fill>
      <patternFill patternType="solid">
        <fgColor rgb="FFFFCC00"/>
        <bgColor indexed="64"/>
      </patternFill>
    </fill>
    <fill>
      <patternFill patternType="solid">
        <fgColor rgb="FFFFFF47"/>
        <bgColor indexed="64"/>
      </patternFill>
    </fill>
    <fill>
      <patternFill patternType="solid">
        <fgColor rgb="FFFF993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s>
  <cellStyleXfs count="3">
    <xf numFmtId="0" fontId="0" fillId="0" borderId="0"/>
    <xf numFmtId="165" fontId="2" fillId="0" borderId="0" applyFont="0" applyFill="0" applyBorder="0" applyAlignment="0" applyProtection="0"/>
    <xf numFmtId="9" fontId="2" fillId="0" borderId="0" applyFont="0" applyFill="0" applyBorder="0" applyAlignment="0" applyProtection="0"/>
  </cellStyleXfs>
  <cellXfs count="401">
    <xf numFmtId="0" fontId="0" fillId="0" borderId="0" xfId="0"/>
    <xf numFmtId="0" fontId="0" fillId="0" borderId="1" xfId="0" applyBorder="1" applyAlignment="1">
      <alignment horizont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0" xfId="0" applyAlignment="1">
      <alignment horizontal="center" wrapText="1"/>
    </xf>
    <xf numFmtId="0" fontId="0" fillId="0" borderId="0" xfId="0" applyAlignment="1">
      <alignment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horizontal="center" vertical="center" wrapText="1"/>
    </xf>
    <xf numFmtId="0" fontId="0" fillId="0" borderId="1" xfId="0" applyBorder="1" applyAlignment="1">
      <alignment horizontal="left"/>
    </xf>
    <xf numFmtId="0" fontId="0" fillId="2" borderId="1" xfId="0" applyFill="1" applyBorder="1" applyAlignment="1">
      <alignment horizontal="center"/>
    </xf>
    <xf numFmtId="167" fontId="5" fillId="0" borderId="1" xfId="0" applyNumberFormat="1" applyFont="1" applyBorder="1" applyAlignment="1">
      <alignment horizontal="center"/>
    </xf>
    <xf numFmtId="1" fontId="1" fillId="0" borderId="1" xfId="0" applyNumberFormat="1" applyFont="1" applyBorder="1" applyAlignment="1">
      <alignment horizontal="center"/>
    </xf>
    <xf numFmtId="168" fontId="5" fillId="0" borderId="1" xfId="0" applyNumberFormat="1" applyFont="1" applyBorder="1" applyAlignment="1">
      <alignment horizontal="center"/>
    </xf>
    <xf numFmtId="168" fontId="0" fillId="2" borderId="1" xfId="0" applyNumberFormat="1" applyFill="1" applyBorder="1" applyAlignment="1">
      <alignment horizontal="center"/>
    </xf>
    <xf numFmtId="168" fontId="0" fillId="2" borderId="1" xfId="0" applyNumberFormat="1" applyFill="1" applyBorder="1"/>
    <xf numFmtId="166" fontId="1" fillId="0" borderId="1" xfId="0" applyNumberFormat="1" applyFont="1" applyBorder="1" applyAlignment="1">
      <alignment horizontal="center"/>
    </xf>
    <xf numFmtId="166" fontId="0" fillId="3" borderId="1" xfId="0" applyNumberFormat="1" applyFill="1" applyBorder="1" applyAlignment="1">
      <alignment horizontal="center"/>
    </xf>
    <xf numFmtId="166" fontId="5" fillId="0" borderId="1" xfId="0" applyNumberFormat="1" applyFont="1" applyBorder="1" applyAlignment="1">
      <alignment horizontal="center"/>
    </xf>
    <xf numFmtId="1" fontId="1" fillId="0" borderId="1" xfId="0" applyNumberFormat="1" applyFont="1" applyFill="1" applyBorder="1" applyAlignment="1">
      <alignment horizontal="center"/>
    </xf>
    <xf numFmtId="169" fontId="1" fillId="0" borderId="1" xfId="0" applyNumberFormat="1" applyFont="1" applyBorder="1" applyAlignment="1">
      <alignment horizontal="center"/>
    </xf>
    <xf numFmtId="9" fontId="1" fillId="0" borderId="1" xfId="2" applyFont="1" applyBorder="1" applyAlignment="1">
      <alignment horizontal="center"/>
    </xf>
    <xf numFmtId="9" fontId="1" fillId="0" borderId="1" xfId="2" applyFont="1" applyFill="1" applyBorder="1" applyAlignment="1">
      <alignment horizontal="center"/>
    </xf>
    <xf numFmtId="9" fontId="5" fillId="0" borderId="1" xfId="0" applyNumberFormat="1" applyFont="1" applyBorder="1" applyAlignment="1">
      <alignment horizontal="center"/>
    </xf>
    <xf numFmtId="9" fontId="0" fillId="3" borderId="1" xfId="0" applyNumberFormat="1" applyFill="1" applyBorder="1" applyAlignment="1">
      <alignment horizontal="center"/>
    </xf>
    <xf numFmtId="1" fontId="1" fillId="0" borderId="1" xfId="2" applyNumberFormat="1" applyFont="1" applyBorder="1" applyAlignment="1">
      <alignment horizontal="center"/>
    </xf>
    <xf numFmtId="1" fontId="1" fillId="0" borderId="1" xfId="2" applyNumberFormat="1" applyFont="1" applyFill="1" applyBorder="1" applyAlignment="1">
      <alignment horizontal="center"/>
    </xf>
    <xf numFmtId="1" fontId="5" fillId="0" borderId="1" xfId="0" applyNumberFormat="1" applyFont="1" applyBorder="1" applyAlignment="1">
      <alignment horizontal="center"/>
    </xf>
    <xf numFmtId="1" fontId="0" fillId="2" borderId="1" xfId="0" applyNumberFormat="1" applyFill="1" applyBorder="1" applyAlignment="1">
      <alignment horizontal="center"/>
    </xf>
    <xf numFmtId="167" fontId="0" fillId="2" borderId="1" xfId="0" applyNumberFormat="1" applyFill="1" applyBorder="1" applyAlignment="1">
      <alignment horizontal="center"/>
    </xf>
    <xf numFmtId="167" fontId="0" fillId="2" borderId="1" xfId="0" applyNumberFormat="1" applyFill="1" applyBorder="1"/>
    <xf numFmtId="1" fontId="5" fillId="0" borderId="1" xfId="2" applyNumberFormat="1" applyFont="1" applyBorder="1" applyAlignment="1">
      <alignment horizontal="center"/>
    </xf>
    <xf numFmtId="9" fontId="0" fillId="0" borderId="3" xfId="2" applyFont="1" applyBorder="1" applyAlignment="1">
      <alignment horizontal="center"/>
    </xf>
    <xf numFmtId="9" fontId="5" fillId="0" borderId="1" xfId="2" applyFont="1" applyBorder="1" applyAlignment="1">
      <alignment horizontal="center"/>
    </xf>
    <xf numFmtId="169" fontId="1" fillId="0" borderId="1" xfId="1" applyNumberFormat="1" applyFont="1" applyBorder="1" applyAlignment="1">
      <alignment horizontal="center"/>
    </xf>
    <xf numFmtId="170" fontId="1" fillId="0" borderId="1" xfId="1" applyNumberFormat="1" applyFont="1" applyBorder="1" applyAlignment="1">
      <alignment horizontal="center"/>
    </xf>
    <xf numFmtId="2" fontId="5" fillId="0" borderId="1" xfId="2" applyNumberFormat="1" applyFont="1" applyBorder="1" applyAlignment="1">
      <alignment horizontal="center"/>
    </xf>
    <xf numFmtId="0" fontId="0" fillId="0" borderId="0" xfId="0" applyAlignment="1">
      <alignment horizontal="center"/>
    </xf>
    <xf numFmtId="0" fontId="0" fillId="0" borderId="0"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xf>
    <xf numFmtId="0" fontId="0" fillId="0" borderId="1" xfId="0" applyBorder="1" applyAlignment="1">
      <alignment horizontal="center" vertical="center" wrapText="1"/>
    </xf>
    <xf numFmtId="10" fontId="1" fillId="0" borderId="1" xfId="0" applyNumberFormat="1" applyFont="1" applyBorder="1" applyAlignment="1">
      <alignment horizontal="center"/>
    </xf>
    <xf numFmtId="10" fontId="5" fillId="0" borderId="1" xfId="0" applyNumberFormat="1" applyFont="1" applyBorder="1" applyAlignment="1">
      <alignment horizontal="center"/>
    </xf>
    <xf numFmtId="0" fontId="0" fillId="0" borderId="0" xfId="0" applyFill="1"/>
    <xf numFmtId="0" fontId="0" fillId="0" borderId="1" xfId="0" applyFill="1" applyBorder="1"/>
    <xf numFmtId="0" fontId="0" fillId="4" borderId="1" xfId="0" applyFill="1" applyBorder="1" applyAlignment="1">
      <alignment horizontal="center" vertical="center" wrapText="1"/>
    </xf>
    <xf numFmtId="9" fontId="0" fillId="4" borderId="1" xfId="0" applyNumberFormat="1" applyFill="1" applyBorder="1" applyAlignment="1">
      <alignment horizontal="center" vertical="center" wrapText="1"/>
    </xf>
    <xf numFmtId="0" fontId="0" fillId="0" borderId="0" xfId="0" applyAlignment="1">
      <alignment horizontal="center"/>
    </xf>
    <xf numFmtId="0" fontId="0" fillId="0" borderId="1" xfId="0" applyBorder="1" applyAlignment="1">
      <alignment horizontal="center" vertical="center"/>
    </xf>
    <xf numFmtId="0" fontId="0" fillId="0" borderId="0" xfId="0" applyBorder="1" applyAlignment="1">
      <alignment horizontal="center" vertical="center" wrapText="1"/>
    </xf>
    <xf numFmtId="0" fontId="5" fillId="0" borderId="1" xfId="0" applyFont="1" applyBorder="1" applyAlignment="1">
      <alignment horizontal="center" vertical="center"/>
    </xf>
    <xf numFmtId="0" fontId="0" fillId="0" borderId="1" xfId="0" applyBorder="1" applyAlignment="1">
      <alignment horizontal="left" vertical="center"/>
    </xf>
    <xf numFmtId="0" fontId="5" fillId="0" borderId="1" xfId="0" applyFont="1" applyBorder="1" applyAlignment="1">
      <alignment horizontal="center"/>
    </xf>
    <xf numFmtId="9" fontId="1" fillId="0" borderId="1" xfId="0" applyNumberFormat="1" applyFont="1" applyBorder="1" applyAlignment="1">
      <alignment horizontal="center"/>
    </xf>
    <xf numFmtId="9" fontId="0" fillId="0" borderId="1" xfId="2" applyFont="1" applyFill="1" applyBorder="1" applyAlignment="1">
      <alignment horizontal="center" vertical="center" wrapText="1"/>
    </xf>
    <xf numFmtId="0" fontId="0" fillId="0" borderId="1" xfId="0" applyBorder="1"/>
    <xf numFmtId="0" fontId="0" fillId="0" borderId="0" xfId="0" applyNumberFormat="1" applyAlignment="1">
      <alignment horizontal="center"/>
    </xf>
    <xf numFmtId="0" fontId="0" fillId="7" borderId="1" xfId="0" applyFill="1" applyBorder="1" applyAlignment="1">
      <alignment horizontal="center" vertical="center" wrapText="1"/>
    </xf>
    <xf numFmtId="0" fontId="0" fillId="8" borderId="1" xfId="0" applyFill="1" applyBorder="1" applyAlignment="1">
      <alignment horizontal="center" vertical="center" wrapText="1"/>
    </xf>
    <xf numFmtId="167" fontId="0" fillId="0" borderId="1" xfId="0" applyNumberFormat="1" applyFill="1" applyBorder="1" applyAlignment="1">
      <alignment horizontal="center" vertical="center" wrapText="1"/>
    </xf>
    <xf numFmtId="169" fontId="0" fillId="0" borderId="1" xfId="0" applyNumberFormat="1" applyBorder="1" applyAlignment="1">
      <alignment horizontal="center"/>
    </xf>
    <xf numFmtId="1" fontId="0" fillId="0" borderId="1" xfId="2" applyNumberFormat="1" applyFont="1" applyBorder="1" applyAlignment="1">
      <alignment horizontal="center"/>
    </xf>
    <xf numFmtId="9" fontId="0" fillId="0" borderId="1" xfId="2" applyFont="1" applyBorder="1" applyAlignment="1">
      <alignment horizontal="center"/>
    </xf>
    <xf numFmtId="170" fontId="0" fillId="0" borderId="1" xfId="1" applyNumberFormat="1" applyFont="1" applyBorder="1" applyAlignment="1">
      <alignment horizontal="center"/>
    </xf>
    <xf numFmtId="0" fontId="9"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9" fillId="0" borderId="0" xfId="0" applyFont="1"/>
    <xf numFmtId="0" fontId="9" fillId="0" borderId="0" xfId="0" applyFont="1" applyAlignment="1">
      <alignment wrapText="1"/>
    </xf>
    <xf numFmtId="0" fontId="9" fillId="0" borderId="0" xfId="0" applyFont="1" applyAlignment="1">
      <alignment horizontal="center" wrapText="1"/>
    </xf>
    <xf numFmtId="0" fontId="10" fillId="0" borderId="1" xfId="0" applyFont="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Border="1" applyAlignment="1">
      <alignment horizontal="center" vertical="center"/>
    </xf>
    <xf numFmtId="0" fontId="0" fillId="0" borderId="1" xfId="0" applyBorder="1" applyAlignment="1">
      <alignment horizontal="center"/>
    </xf>
    <xf numFmtId="0" fontId="0" fillId="0" borderId="0" xfId="0" applyAlignment="1">
      <alignment horizontal="center"/>
    </xf>
    <xf numFmtId="0" fontId="0" fillId="0" borderId="0" xfId="0" applyBorder="1" applyAlignment="1">
      <alignment vertical="center" wrapText="1"/>
    </xf>
    <xf numFmtId="0" fontId="0" fillId="0" borderId="1" xfId="0" applyBorder="1" applyAlignment="1">
      <alignment horizontal="center" wrapText="1"/>
    </xf>
    <xf numFmtId="10" fontId="0" fillId="0" borderId="1" xfId="0" applyNumberFormat="1" applyFill="1" applyBorder="1" applyAlignment="1">
      <alignment horizontal="center"/>
    </xf>
    <xf numFmtId="0" fontId="0" fillId="3" borderId="1" xfId="0" applyFill="1" applyBorder="1" applyAlignment="1">
      <alignment horizontal="center"/>
    </xf>
    <xf numFmtId="0" fontId="0" fillId="0" borderId="0" xfId="0" applyAlignment="1">
      <alignment horizontal="center"/>
    </xf>
    <xf numFmtId="0" fontId="0" fillId="0" borderId="0" xfId="0" applyAlignment="1">
      <alignment horizontal="center"/>
    </xf>
    <xf numFmtId="0" fontId="0" fillId="0" borderId="1" xfId="0" applyBorder="1" applyAlignment="1">
      <alignment horizontal="left" vertical="center"/>
    </xf>
    <xf numFmtId="0" fontId="0" fillId="0" borderId="1" xfId="0" applyBorder="1" applyAlignment="1">
      <alignment horizontal="center"/>
    </xf>
    <xf numFmtId="0" fontId="5" fillId="0" borderId="1" xfId="0" applyFont="1" applyBorder="1" applyAlignment="1">
      <alignment horizontal="center" vertical="center"/>
    </xf>
    <xf numFmtId="0" fontId="5" fillId="0" borderId="1" xfId="0" applyFont="1" applyBorder="1" applyAlignment="1">
      <alignment horizontal="center"/>
    </xf>
    <xf numFmtId="0" fontId="0" fillId="0" borderId="1" xfId="0" applyBorder="1" applyAlignment="1">
      <alignment horizontal="left"/>
    </xf>
    <xf numFmtId="0" fontId="0" fillId="0" borderId="1" xfId="0" applyBorder="1" applyAlignment="1">
      <alignment horizontal="center"/>
    </xf>
    <xf numFmtId="0" fontId="0" fillId="0" borderId="0" xfId="0"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xf>
    <xf numFmtId="10" fontId="0" fillId="0" borderId="1" xfId="0" applyNumberFormat="1" applyBorder="1" applyAlignment="1">
      <alignment horizontal="center"/>
    </xf>
    <xf numFmtId="10" fontId="0" fillId="0" borderId="1" xfId="0" applyNumberFormat="1" applyBorder="1"/>
    <xf numFmtId="0" fontId="0" fillId="0" borderId="15" xfId="0" applyBorder="1" applyAlignment="1">
      <alignment horizontal="center"/>
    </xf>
    <xf numFmtId="10" fontId="0" fillId="0" borderId="3" xfId="0" applyNumberFormat="1" applyBorder="1" applyAlignment="1">
      <alignment horizontal="center"/>
    </xf>
    <xf numFmtId="10" fontId="0" fillId="0" borderId="3" xfId="0" applyNumberFormat="1" applyBorder="1"/>
    <xf numFmtId="10" fontId="0" fillId="0" borderId="0" xfId="0" applyNumberForma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0" fillId="7" borderId="1" xfId="0" applyFill="1" applyBorder="1" applyAlignment="1">
      <alignment horizontal="center" vertical="center"/>
    </xf>
    <xf numFmtId="0" fontId="0" fillId="5" borderId="1" xfId="0" applyFill="1" applyBorder="1" applyAlignment="1">
      <alignment horizontal="center" vertical="center"/>
    </xf>
    <xf numFmtId="0" fontId="0" fillId="8" borderId="1" xfId="0" applyFill="1" applyBorder="1" applyAlignment="1">
      <alignment horizontal="center" vertical="center"/>
    </xf>
    <xf numFmtId="0" fontId="0" fillId="10" borderId="1" xfId="0" applyFill="1" applyBorder="1" applyAlignment="1">
      <alignment horizontal="center" vertical="center"/>
    </xf>
    <xf numFmtId="0" fontId="0" fillId="8" borderId="13" xfId="0" applyFill="1" applyBorder="1" applyAlignment="1">
      <alignment horizontal="center" vertical="center"/>
    </xf>
    <xf numFmtId="9" fontId="0" fillId="7" borderId="1" xfId="2" applyFont="1" applyFill="1" applyBorder="1" applyAlignment="1">
      <alignment horizontal="center" vertical="center"/>
    </xf>
    <xf numFmtId="9" fontId="0" fillId="5" borderId="1" xfId="2" applyFont="1" applyFill="1" applyBorder="1" applyAlignment="1">
      <alignment horizontal="center" vertical="center"/>
    </xf>
    <xf numFmtId="0" fontId="0" fillId="11" borderId="1" xfId="0" applyFill="1" applyBorder="1" applyAlignment="1">
      <alignment horizontal="center" vertical="center"/>
    </xf>
    <xf numFmtId="9" fontId="0" fillId="8" borderId="1" xfId="2" applyFont="1" applyFill="1" applyBorder="1" applyAlignment="1">
      <alignment horizontal="center" vertical="center"/>
    </xf>
    <xf numFmtId="9" fontId="1" fillId="5" borderId="1" xfId="2" applyFont="1" applyFill="1" applyBorder="1" applyAlignment="1">
      <alignment horizontal="center" vertical="center"/>
    </xf>
    <xf numFmtId="171" fontId="5" fillId="0" borderId="1" xfId="0" applyNumberFormat="1" applyFont="1" applyBorder="1" applyAlignment="1">
      <alignment horizontal="center"/>
    </xf>
    <xf numFmtId="167" fontId="0" fillId="0" borderId="1" xfId="1" applyNumberFormat="1" applyFont="1" applyFill="1" applyBorder="1" applyAlignment="1">
      <alignment horizontal="right" vertical="center" wrapText="1"/>
    </xf>
    <xf numFmtId="164" fontId="0" fillId="0" borderId="1" xfId="0" applyNumberFormat="1" applyFill="1" applyBorder="1" applyAlignment="1">
      <alignment horizontal="right" vertical="center" wrapText="1"/>
    </xf>
    <xf numFmtId="167" fontId="13" fillId="0" borderId="1" xfId="1"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6" fontId="0" fillId="0" borderId="1" xfId="0" applyNumberFormat="1" applyFill="1" applyBorder="1" applyAlignment="1">
      <alignment horizontal="right" vertical="center" wrapText="1"/>
    </xf>
    <xf numFmtId="172" fontId="0" fillId="0" borderId="1" xfId="0" applyNumberFormat="1" applyFill="1" applyBorder="1" applyAlignment="1">
      <alignment horizontal="right" vertical="center" wrapText="1"/>
    </xf>
    <xf numFmtId="173" fontId="0" fillId="0" borderId="1" xfId="0" applyNumberFormat="1" applyFill="1" applyBorder="1" applyAlignment="1">
      <alignment horizontal="right" vertical="center" wrapText="1"/>
    </xf>
    <xf numFmtId="9" fontId="0" fillId="0" borderId="1" xfId="2" applyFont="1" applyFill="1" applyBorder="1" applyAlignment="1">
      <alignment horizontal="right" vertical="center" wrapText="1"/>
    </xf>
    <xf numFmtId="0" fontId="0" fillId="0" borderId="1" xfId="1" applyNumberFormat="1" applyFont="1" applyFill="1" applyBorder="1" applyAlignment="1">
      <alignment horizontal="right" vertical="center" wrapText="1"/>
    </xf>
    <xf numFmtId="9" fontId="0" fillId="0" borderId="1" xfId="0" applyNumberFormat="1" applyFill="1" applyBorder="1" applyAlignment="1">
      <alignment horizontal="right" vertical="center" wrapText="1"/>
    </xf>
    <xf numFmtId="0" fontId="0" fillId="0" borderId="1" xfId="0" applyNumberFormat="1" applyFill="1" applyBorder="1" applyAlignment="1">
      <alignment horizontal="right" vertical="center" wrapText="1"/>
    </xf>
    <xf numFmtId="167" fontId="0" fillId="0" borderId="0" xfId="0" applyNumberFormat="1"/>
    <xf numFmtId="2" fontId="0" fillId="0" borderId="0" xfId="0" applyNumberFormat="1" applyAlignment="1">
      <alignment horizont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0" fillId="0" borderId="0" xfId="0" applyAlignment="1">
      <alignment horizont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xf>
    <xf numFmtId="0" fontId="0" fillId="0" borderId="1" xfId="0" applyBorder="1" applyAlignment="1">
      <alignment horizontal="center" vertical="center" wrapText="1"/>
    </xf>
    <xf numFmtId="0" fontId="0" fillId="0" borderId="4" xfId="0" applyBorder="1" applyAlignment="1">
      <alignment horizontal="center"/>
    </xf>
    <xf numFmtId="0" fontId="5" fillId="0" borderId="3" xfId="0" applyFont="1" applyBorder="1" applyAlignment="1">
      <alignment horizontal="center" vertical="center" wrapText="1"/>
    </xf>
    <xf numFmtId="0" fontId="0" fillId="0" borderId="0" xfId="0" applyBorder="1" applyAlignment="1">
      <alignment horizontal="center" vertical="center"/>
    </xf>
    <xf numFmtId="171" fontId="14" fillId="12" borderId="1" xfId="0" applyNumberFormat="1" applyFont="1" applyFill="1" applyBorder="1" applyAlignment="1">
      <alignment horizontal="center"/>
    </xf>
    <xf numFmtId="171" fontId="14" fillId="8" borderId="1" xfId="0" applyNumberFormat="1" applyFont="1" applyFill="1" applyBorder="1" applyAlignment="1">
      <alignment horizontal="center"/>
    </xf>
    <xf numFmtId="167" fontId="5" fillId="14" borderId="1" xfId="0" applyNumberFormat="1" applyFont="1" applyFill="1" applyBorder="1" applyAlignment="1">
      <alignment horizontal="center"/>
    </xf>
    <xf numFmtId="0" fontId="5" fillId="0" borderId="3" xfId="0" applyFont="1" applyBorder="1" applyAlignment="1">
      <alignment horizontal="center" vertical="center"/>
    </xf>
    <xf numFmtId="0" fontId="0" fillId="0" borderId="0" xfId="0" applyBorder="1" applyAlignment="1"/>
    <xf numFmtId="168" fontId="5" fillId="14" borderId="1" xfId="0" applyNumberFormat="1" applyFont="1" applyFill="1" applyBorder="1" applyAlignment="1">
      <alignment horizontal="center"/>
    </xf>
    <xf numFmtId="167" fontId="0" fillId="8" borderId="1" xfId="0" applyNumberFormat="1" applyFill="1" applyBorder="1" applyAlignment="1">
      <alignment horizontal="center"/>
    </xf>
    <xf numFmtId="167" fontId="0" fillId="12" borderId="1" xfId="0" applyNumberFormat="1" applyFill="1" applyBorder="1" applyAlignment="1">
      <alignment horizontal="center"/>
    </xf>
    <xf numFmtId="167" fontId="0" fillId="0" borderId="1" xfId="0" applyNumberFormat="1" applyFill="1" applyBorder="1" applyAlignment="1">
      <alignment horizontal="center"/>
    </xf>
    <xf numFmtId="0" fontId="0" fillId="0" borderId="0" xfId="0" applyBorder="1"/>
    <xf numFmtId="0" fontId="0" fillId="0" borderId="11" xfId="0" applyBorder="1" applyAlignment="1">
      <alignment horizontal="center"/>
    </xf>
    <xf numFmtId="0" fontId="0" fillId="0" borderId="10" xfId="0" applyBorder="1" applyAlignment="1">
      <alignment horizontal="center"/>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166" fontId="5" fillId="0" borderId="1" xfId="0" applyNumberFormat="1" applyFont="1" applyFill="1" applyBorder="1" applyAlignment="1">
      <alignment horizontal="center"/>
    </xf>
    <xf numFmtId="166" fontId="5" fillId="15" borderId="1" xfId="0" applyNumberFormat="1" applyFont="1" applyFill="1" applyBorder="1" applyAlignment="1">
      <alignment horizontal="center"/>
    </xf>
    <xf numFmtId="166" fontId="5" fillId="16" borderId="1" xfId="0" applyNumberFormat="1" applyFont="1" applyFill="1" applyBorder="1" applyAlignment="1">
      <alignment horizontal="center"/>
    </xf>
    <xf numFmtId="168" fontId="5" fillId="2" borderId="1" xfId="0" applyNumberFormat="1" applyFont="1" applyFill="1" applyBorder="1" applyAlignment="1">
      <alignment horizontal="center"/>
    </xf>
    <xf numFmtId="166" fontId="5" fillId="12" borderId="1" xfId="0" applyNumberFormat="1" applyFont="1" applyFill="1" applyBorder="1" applyAlignment="1">
      <alignment horizontal="center"/>
    </xf>
    <xf numFmtId="166" fontId="5" fillId="5" borderId="1" xfId="0" applyNumberFormat="1" applyFont="1" applyFill="1" applyBorder="1" applyAlignment="1">
      <alignment horizontal="center"/>
    </xf>
    <xf numFmtId="168" fontId="5" fillId="16" borderId="1" xfId="0" applyNumberFormat="1" applyFont="1" applyFill="1" applyBorder="1" applyAlignment="1">
      <alignment horizontal="center"/>
    </xf>
    <xf numFmtId="0" fontId="5" fillId="17" borderId="1" xfId="0" applyNumberFormat="1" applyFont="1" applyFill="1" applyBorder="1" applyAlignment="1">
      <alignment horizontal="center"/>
    </xf>
    <xf numFmtId="0" fontId="5" fillId="12" borderId="1" xfId="0" applyNumberFormat="1" applyFont="1" applyFill="1" applyBorder="1" applyAlignment="1">
      <alignment horizontal="center"/>
    </xf>
    <xf numFmtId="0" fontId="15" fillId="0" borderId="1" xfId="0" applyFont="1" applyBorder="1" applyAlignment="1">
      <alignment horizontal="center" vertical="center"/>
    </xf>
    <xf numFmtId="0" fontId="16" fillId="0" borderId="1" xfId="0" applyFont="1" applyBorder="1" applyAlignment="1">
      <alignment horizontal="center" vertical="center"/>
    </xf>
    <xf numFmtId="9" fontId="5" fillId="0" borderId="1" xfId="0" applyNumberFormat="1" applyFont="1" applyFill="1" applyBorder="1" applyAlignment="1">
      <alignment horizontal="center"/>
    </xf>
    <xf numFmtId="10" fontId="5" fillId="15" borderId="1" xfId="0" applyNumberFormat="1" applyFont="1" applyFill="1" applyBorder="1" applyAlignment="1">
      <alignment horizontal="center"/>
    </xf>
    <xf numFmtId="10" fontId="5" fillId="14" borderId="1" xfId="0" applyNumberFormat="1" applyFont="1" applyFill="1" applyBorder="1" applyAlignment="1">
      <alignment horizontal="center"/>
    </xf>
    <xf numFmtId="172" fontId="5" fillId="17" borderId="1" xfId="0" applyNumberFormat="1" applyFont="1" applyFill="1" applyBorder="1" applyAlignment="1">
      <alignment horizontal="center"/>
    </xf>
    <xf numFmtId="172" fontId="5" fillId="8" borderId="1" xfId="0" applyNumberFormat="1" applyFont="1" applyFill="1" applyBorder="1" applyAlignment="1">
      <alignment horizontal="center"/>
    </xf>
    <xf numFmtId="172" fontId="5" fillId="12" borderId="1" xfId="0" applyNumberFormat="1" applyFont="1" applyFill="1" applyBorder="1" applyAlignment="1">
      <alignment horizontal="center"/>
    </xf>
    <xf numFmtId="0" fontId="17" fillId="0" borderId="1" xfId="0" applyFont="1" applyBorder="1" applyAlignment="1">
      <alignment horizontal="center" vertical="center"/>
    </xf>
    <xf numFmtId="9" fontId="5" fillId="0" borderId="1" xfId="0" applyNumberFormat="1" applyFont="1" applyBorder="1" applyAlignment="1">
      <alignment horizontal="center" vertical="center"/>
    </xf>
    <xf numFmtId="9" fontId="5" fillId="5" borderId="1" xfId="2" applyFont="1" applyFill="1" applyBorder="1" applyAlignment="1">
      <alignment horizontal="center"/>
    </xf>
    <xf numFmtId="9" fontId="5" fillId="0" borderId="1" xfId="2" applyFont="1" applyFill="1" applyBorder="1" applyAlignment="1">
      <alignment horizontal="center"/>
    </xf>
    <xf numFmtId="9" fontId="5" fillId="16" borderId="1" xfId="2" applyFont="1" applyFill="1" applyBorder="1" applyAlignment="1">
      <alignment horizontal="center"/>
    </xf>
    <xf numFmtId="9" fontId="5" fillId="8" borderId="1" xfId="2" applyFont="1" applyFill="1" applyBorder="1" applyAlignment="1">
      <alignment horizontal="center"/>
    </xf>
    <xf numFmtId="9" fontId="5" fillId="12" borderId="1" xfId="2" applyFont="1" applyFill="1" applyBorder="1" applyAlignment="1">
      <alignment horizontal="center"/>
    </xf>
    <xf numFmtId="9" fontId="5" fillId="13" borderId="1" xfId="2" applyFont="1" applyFill="1" applyBorder="1" applyAlignment="1">
      <alignment horizontal="center"/>
    </xf>
    <xf numFmtId="9" fontId="5" fillId="15" borderId="1" xfId="2" applyFont="1" applyFill="1" applyBorder="1" applyAlignment="1">
      <alignment horizontal="center"/>
    </xf>
    <xf numFmtId="9" fontId="5" fillId="14" borderId="1" xfId="2" applyFont="1" applyFill="1" applyBorder="1" applyAlignment="1">
      <alignment horizontal="center"/>
    </xf>
    <xf numFmtId="172" fontId="5" fillId="15" borderId="1" xfId="2" applyNumberFormat="1" applyFont="1" applyFill="1" applyBorder="1" applyAlignment="1">
      <alignment horizontal="center"/>
    </xf>
    <xf numFmtId="1" fontId="5" fillId="0" borderId="1" xfId="2" applyNumberFormat="1" applyFont="1" applyFill="1" applyBorder="1" applyAlignment="1">
      <alignment horizontal="center"/>
    </xf>
    <xf numFmtId="2" fontId="5" fillId="0" borderId="1" xfId="0" applyNumberFormat="1" applyFont="1" applyBorder="1" applyAlignment="1">
      <alignment horizontal="center" vertical="center"/>
    </xf>
    <xf numFmtId="1" fontId="5" fillId="0" borderId="1" xfId="0" applyNumberFormat="1" applyFont="1" applyBorder="1" applyAlignment="1">
      <alignment horizontal="center" vertical="center"/>
    </xf>
    <xf numFmtId="1" fontId="5" fillId="12" borderId="1" xfId="0" applyNumberFormat="1" applyFont="1" applyFill="1" applyBorder="1" applyAlignment="1">
      <alignment horizontal="center" vertical="center"/>
    </xf>
    <xf numFmtId="1" fontId="5" fillId="8" borderId="1" xfId="0" applyNumberFormat="1" applyFont="1" applyFill="1" applyBorder="1" applyAlignment="1">
      <alignment horizontal="center" vertical="center"/>
    </xf>
    <xf numFmtId="1" fontId="5" fillId="15" borderId="1" xfId="0" applyNumberFormat="1" applyFont="1" applyFill="1" applyBorder="1" applyAlignment="1">
      <alignment horizontal="center" vertical="center"/>
    </xf>
    <xf numFmtId="1" fontId="5" fillId="14"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xf>
    <xf numFmtId="1" fontId="5" fillId="15" borderId="1" xfId="2" applyNumberFormat="1" applyFont="1" applyFill="1" applyBorder="1" applyAlignment="1">
      <alignment horizontal="center"/>
    </xf>
    <xf numFmtId="1" fontId="5" fillId="14" borderId="1" xfId="2" applyNumberFormat="1" applyFont="1" applyFill="1" applyBorder="1" applyAlignment="1">
      <alignment horizontal="center"/>
    </xf>
    <xf numFmtId="1" fontId="5" fillId="18" borderId="1" xfId="2" applyNumberFormat="1" applyFont="1" applyFill="1" applyBorder="1" applyAlignment="1">
      <alignment horizontal="center"/>
    </xf>
    <xf numFmtId="1" fontId="5" fillId="8" borderId="1" xfId="2" applyNumberFormat="1" applyFont="1" applyFill="1" applyBorder="1" applyAlignment="1">
      <alignment horizontal="center"/>
    </xf>
    <xf numFmtId="1" fontId="5" fillId="12" borderId="1" xfId="2" applyNumberFormat="1" applyFont="1" applyFill="1" applyBorder="1" applyAlignment="1">
      <alignment horizontal="center"/>
    </xf>
    <xf numFmtId="1" fontId="5" fillId="5" borderId="1" xfId="2" applyNumberFormat="1" applyFont="1" applyFill="1" applyBorder="1" applyAlignment="1">
      <alignment horizontal="center"/>
    </xf>
    <xf numFmtId="2" fontId="5" fillId="12" borderId="1" xfId="2" applyNumberFormat="1" applyFont="1" applyFill="1" applyBorder="1" applyAlignment="1">
      <alignment horizontal="center"/>
    </xf>
    <xf numFmtId="2" fontId="5" fillId="8" borderId="1" xfId="2" applyNumberFormat="1" applyFont="1" applyFill="1" applyBorder="1" applyAlignment="1">
      <alignment horizontal="center"/>
    </xf>
    <xf numFmtId="2" fontId="5" fillId="15" borderId="1" xfId="2" applyNumberFormat="1" applyFont="1" applyFill="1" applyBorder="1" applyAlignment="1">
      <alignment horizontal="center"/>
    </xf>
    <xf numFmtId="2" fontId="5" fillId="14" borderId="1" xfId="2" applyNumberFormat="1" applyFont="1" applyFill="1" applyBorder="1" applyAlignment="1">
      <alignment horizontal="center"/>
    </xf>
    <xf numFmtId="1" fontId="5" fillId="17" borderId="1" xfId="2" applyNumberFormat="1" applyFont="1" applyFill="1" applyBorder="1" applyAlignment="1">
      <alignment horizontal="center"/>
    </xf>
    <xf numFmtId="1" fontId="0" fillId="12" borderId="1" xfId="2" applyNumberFormat="1" applyFont="1" applyFill="1" applyBorder="1" applyAlignment="1">
      <alignment horizontal="center"/>
    </xf>
    <xf numFmtId="0" fontId="0" fillId="0" borderId="11" xfId="0" applyBorder="1" applyAlignment="1"/>
    <xf numFmtId="0" fontId="0" fillId="0" borderId="0" xfId="0" applyAlignment="1"/>
    <xf numFmtId="1" fontId="5" fillId="14" borderId="1" xfId="0" applyNumberFormat="1" applyFont="1" applyFill="1" applyBorder="1" applyAlignment="1">
      <alignment horizontal="center"/>
    </xf>
    <xf numFmtId="1" fontId="5" fillId="12" borderId="1" xfId="0" applyNumberFormat="1" applyFont="1" applyFill="1" applyBorder="1" applyAlignment="1">
      <alignment horizontal="center"/>
    </xf>
    <xf numFmtId="1" fontId="5" fillId="8" borderId="1" xfId="0" applyNumberFormat="1" applyFont="1" applyFill="1" applyBorder="1" applyAlignment="1">
      <alignment horizontal="center"/>
    </xf>
    <xf numFmtId="1" fontId="5" fillId="5" borderId="1" xfId="0" applyNumberFormat="1" applyFont="1" applyFill="1" applyBorder="1" applyAlignment="1">
      <alignment horizontal="center"/>
    </xf>
    <xf numFmtId="2" fontId="5" fillId="8" borderId="1" xfId="0" applyNumberFormat="1" applyFont="1" applyFill="1" applyBorder="1" applyAlignment="1">
      <alignment horizontal="center"/>
    </xf>
    <xf numFmtId="2" fontId="5" fillId="12" borderId="1" xfId="0" applyNumberFormat="1" applyFont="1" applyFill="1" applyBorder="1" applyAlignment="1">
      <alignment horizontal="center"/>
    </xf>
    <xf numFmtId="2" fontId="5" fillId="14" borderId="1" xfId="0" applyNumberFormat="1" applyFont="1" applyFill="1" applyBorder="1" applyAlignment="1">
      <alignment horizontal="center"/>
    </xf>
    <xf numFmtId="2" fontId="5" fillId="0" borderId="1" xfId="0" applyNumberFormat="1" applyFont="1" applyBorder="1" applyAlignment="1">
      <alignment horizontal="center"/>
    </xf>
    <xf numFmtId="9" fontId="5" fillId="15" borderId="1" xfId="0" applyNumberFormat="1" applyFont="1" applyFill="1" applyBorder="1" applyAlignment="1">
      <alignment horizontal="center"/>
    </xf>
    <xf numFmtId="9" fontId="5" fillId="5" borderId="1" xfId="0" applyNumberFormat="1" applyFont="1" applyFill="1" applyBorder="1" applyAlignment="1">
      <alignment horizontal="center"/>
    </xf>
    <xf numFmtId="9" fontId="5" fillId="14" borderId="1" xfId="0" applyNumberFormat="1" applyFont="1" applyFill="1" applyBorder="1" applyAlignment="1">
      <alignment horizontal="center"/>
    </xf>
    <xf numFmtId="9" fontId="5" fillId="16" borderId="1" xfId="0" applyNumberFormat="1" applyFont="1" applyFill="1" applyBorder="1" applyAlignment="1">
      <alignment horizontal="center"/>
    </xf>
    <xf numFmtId="9" fontId="5" fillId="17" borderId="1" xfId="0" applyNumberFormat="1" applyFont="1" applyFill="1" applyBorder="1" applyAlignment="1">
      <alignment horizontal="center"/>
    </xf>
    <xf numFmtId="9" fontId="5" fillId="8" borderId="1" xfId="0" applyNumberFormat="1" applyFont="1" applyFill="1" applyBorder="1" applyAlignment="1">
      <alignment horizontal="center"/>
    </xf>
    <xf numFmtId="9" fontId="5" fillId="12" borderId="1" xfId="0" applyNumberFormat="1" applyFont="1" applyFill="1" applyBorder="1" applyAlignment="1">
      <alignment horizontal="center"/>
    </xf>
    <xf numFmtId="1" fontId="0" fillId="5" borderId="1" xfId="0" applyNumberFormat="1" applyFill="1" applyBorder="1" applyAlignment="1">
      <alignment horizontal="center"/>
    </xf>
    <xf numFmtId="1" fontId="5" fillId="15" borderId="1" xfId="0" applyNumberFormat="1" applyFont="1" applyFill="1" applyBorder="1" applyAlignment="1">
      <alignment horizontal="center"/>
    </xf>
    <xf numFmtId="1" fontId="0" fillId="8" borderId="1" xfId="0" applyNumberFormat="1" applyFill="1" applyBorder="1" applyAlignment="1">
      <alignment horizontal="center"/>
    </xf>
    <xf numFmtId="1" fontId="0" fillId="12" borderId="1" xfId="0" applyNumberFormat="1" applyFill="1" applyBorder="1" applyAlignment="1">
      <alignment horizontal="center"/>
    </xf>
    <xf numFmtId="1" fontId="0" fillId="0" borderId="1" xfId="0" applyNumberFormat="1" applyBorder="1" applyAlignment="1">
      <alignment horizontal="center"/>
    </xf>
    <xf numFmtId="17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0" fillId="5" borderId="1" xfId="0" applyFill="1" applyBorder="1" applyAlignment="1">
      <alignment horizontal="center" vertical="center"/>
    </xf>
    <xf numFmtId="0" fontId="0" fillId="0" borderId="0" xfId="0" applyAlignment="1">
      <alignment horizontal="center"/>
    </xf>
    <xf numFmtId="1" fontId="5" fillId="5" borderId="1" xfId="0" applyNumberFormat="1" applyFont="1" applyFill="1" applyBorder="1" applyAlignment="1">
      <alignment horizontal="center" vertical="center"/>
    </xf>
    <xf numFmtId="2" fontId="5" fillId="5" borderId="1" xfId="0" applyNumberFormat="1" applyFont="1" applyFill="1" applyBorder="1" applyAlignment="1">
      <alignment horizontal="center"/>
    </xf>
    <xf numFmtId="49" fontId="0" fillId="7" borderId="1" xfId="0" applyNumberFormat="1" applyFill="1" applyBorder="1" applyAlignment="1">
      <alignment horizontal="center" vertical="center" wrapText="1"/>
    </xf>
    <xf numFmtId="49" fontId="0" fillId="5" borderId="1" xfId="0" applyNumberFormat="1" applyFill="1" applyBorder="1" applyAlignment="1">
      <alignment horizontal="center" vertical="center" wrapText="1"/>
    </xf>
    <xf numFmtId="49" fontId="0" fillId="8" borderId="1" xfId="0" applyNumberFormat="1" applyFill="1" applyBorder="1" applyAlignment="1">
      <alignment horizontal="center" vertical="center" wrapText="1"/>
    </xf>
    <xf numFmtId="49" fontId="0" fillId="9" borderId="1" xfId="0" applyNumberFormat="1" applyFill="1" applyBorder="1" applyAlignment="1">
      <alignment horizontal="center" vertical="center" wrapText="1"/>
    </xf>
    <xf numFmtId="9" fontId="0" fillId="8" borderId="1" xfId="0" applyNumberFormat="1" applyFill="1" applyBorder="1" applyAlignment="1">
      <alignment horizontal="center" vertical="center"/>
    </xf>
    <xf numFmtId="9" fontId="1" fillId="7" borderId="1" xfId="2" applyFont="1" applyFill="1" applyBorder="1" applyAlignment="1">
      <alignment horizontal="center" vertical="center"/>
    </xf>
    <xf numFmtId="49" fontId="0" fillId="0" borderId="0" xfId="0" applyNumberFormat="1" applyAlignment="1">
      <alignment horizontal="center" vertical="center" wrapText="1"/>
    </xf>
    <xf numFmtId="0" fontId="0" fillId="0" borderId="1" xfId="0" applyFill="1" applyBorder="1" applyAlignment="1">
      <alignment horizontal="left" vertical="center" wrapText="1"/>
    </xf>
    <xf numFmtId="0" fontId="0" fillId="4" borderId="1" xfId="0" applyFill="1" applyBorder="1" applyAlignment="1">
      <alignment horizontal="left" vertical="center" wrapText="1"/>
    </xf>
    <xf numFmtId="0" fontId="0" fillId="0" borderId="0" xfId="0" applyAlignment="1">
      <alignment horizontal="left"/>
    </xf>
    <xf numFmtId="0" fontId="0" fillId="0" borderId="0" xfId="0" applyFill="1" applyAlignment="1">
      <alignment horizontal="left"/>
    </xf>
    <xf numFmtId="0" fontId="1" fillId="0" borderId="1" xfId="0" applyFont="1" applyFill="1" applyBorder="1" applyAlignment="1">
      <alignment horizontal="left" vertical="center" wrapText="1"/>
    </xf>
    <xf numFmtId="0" fontId="0" fillId="0" borderId="1" xfId="0" applyNumberFormat="1" applyFill="1" applyBorder="1" applyAlignment="1">
      <alignment horizontal="left" vertical="center" wrapText="1"/>
    </xf>
    <xf numFmtId="9" fontId="0" fillId="0" borderId="1" xfId="2" applyFont="1" applyFill="1" applyBorder="1" applyAlignment="1">
      <alignment horizontal="left" vertical="center" wrapText="1"/>
    </xf>
    <xf numFmtId="9" fontId="0" fillId="0" borderId="1" xfId="0" applyNumberFormat="1" applyFill="1" applyBorder="1" applyAlignment="1">
      <alignment horizontal="left" vertical="center" wrapText="1"/>
    </xf>
    <xf numFmtId="167" fontId="0" fillId="0" borderId="1" xfId="0" applyNumberFormat="1" applyFill="1" applyBorder="1" applyAlignment="1">
      <alignment horizontal="left" vertical="center" wrapText="1"/>
    </xf>
    <xf numFmtId="167" fontId="0" fillId="0" borderId="1" xfId="1" applyNumberFormat="1" applyFont="1" applyFill="1" applyBorder="1" applyAlignment="1">
      <alignment horizontal="left" vertical="center" wrapText="1"/>
    </xf>
    <xf numFmtId="0" fontId="0" fillId="0" borderId="1" xfId="1" applyNumberFormat="1" applyFont="1" applyFill="1" applyBorder="1" applyAlignment="1">
      <alignment horizontal="left" vertical="center" wrapText="1"/>
    </xf>
    <xf numFmtId="174" fontId="0" fillId="0" borderId="1" xfId="0" applyNumberFormat="1" applyFill="1" applyBorder="1" applyAlignment="1">
      <alignment horizontal="left" vertical="center" wrapText="1"/>
    </xf>
    <xf numFmtId="9" fontId="0" fillId="4" borderId="1" xfId="0" applyNumberFormat="1" applyFill="1" applyBorder="1" applyAlignment="1">
      <alignment horizontal="left" vertical="center" wrapText="1"/>
    </xf>
    <xf numFmtId="0" fontId="18" fillId="0" borderId="1" xfId="0" applyFont="1" applyFill="1" applyBorder="1" applyAlignment="1">
      <alignment horizontal="center" vertical="center" wrapText="1"/>
    </xf>
    <xf numFmtId="0" fontId="0" fillId="0" borderId="0" xfId="0" applyAlignment="1">
      <alignment horizontal="center" vertical="center"/>
    </xf>
    <xf numFmtId="0" fontId="5" fillId="0" borderId="0" xfId="0" applyFont="1" applyFill="1" applyBorder="1" applyAlignment="1">
      <alignment horizontal="center" wrapText="1"/>
    </xf>
    <xf numFmtId="168" fontId="0" fillId="8" borderId="1" xfId="2" applyNumberFormat="1" applyFont="1" applyFill="1" applyBorder="1" applyAlignment="1">
      <alignment horizontal="center" vertical="center"/>
    </xf>
    <xf numFmtId="168" fontId="5" fillId="0" borderId="0" xfId="0" applyNumberFormat="1" applyFont="1" applyFill="1" applyBorder="1" applyAlignment="1">
      <alignment horizontal="center" wrapText="1"/>
    </xf>
    <xf numFmtId="168" fontId="0" fillId="7" borderId="1" xfId="2" applyNumberFormat="1" applyFont="1" applyFill="1" applyBorder="1" applyAlignment="1">
      <alignment horizontal="center" vertical="center"/>
    </xf>
    <xf numFmtId="168" fontId="0" fillId="0" borderId="0" xfId="0" applyNumberFormat="1"/>
    <xf numFmtId="168" fontId="0" fillId="5" borderId="1" xfId="2" applyNumberFormat="1" applyFont="1" applyFill="1" applyBorder="1" applyAlignment="1">
      <alignment horizontal="center" vertical="center"/>
    </xf>
    <xf numFmtId="0" fontId="0" fillId="7" borderId="1" xfId="0" applyFill="1" applyBorder="1" applyAlignment="1">
      <alignment horizontal="center" vertical="center"/>
    </xf>
    <xf numFmtId="0" fontId="0" fillId="5" borderId="1" xfId="0" applyFill="1" applyBorder="1" applyAlignment="1">
      <alignment horizontal="center" vertical="center"/>
    </xf>
    <xf numFmtId="0" fontId="0" fillId="0" borderId="1" xfId="0" applyFill="1" applyBorder="1" applyAlignment="1">
      <alignment horizontal="center" vertical="center" wrapText="1"/>
    </xf>
    <xf numFmtId="0" fontId="1" fillId="0" borderId="1" xfId="0" applyFont="1" applyFill="1" applyBorder="1" applyAlignment="1">
      <alignment horizontal="center" vertical="center" wrapText="1"/>
    </xf>
    <xf numFmtId="9" fontId="0" fillId="0" borderId="1" xfId="0" applyNumberFormat="1" applyFill="1" applyBorder="1" applyAlignment="1">
      <alignment horizontal="center" vertical="center" wrapText="1"/>
    </xf>
    <xf numFmtId="0" fontId="0" fillId="0" borderId="1" xfId="0" applyNumberFormat="1" applyFill="1" applyBorder="1" applyAlignment="1">
      <alignment horizontal="center" vertical="center" wrapText="1"/>
    </xf>
    <xf numFmtId="0" fontId="0" fillId="0" borderId="1" xfId="1" applyNumberFormat="1" applyFont="1" applyFill="1" applyBorder="1" applyAlignment="1">
      <alignment horizontal="center" vertical="center" wrapText="1"/>
    </xf>
    <xf numFmtId="167" fontId="0" fillId="0" borderId="1" xfId="1" applyNumberFormat="1" applyFont="1" applyFill="1" applyBorder="1" applyAlignment="1">
      <alignment horizontal="center" vertical="center" wrapText="1"/>
    </xf>
    <xf numFmtId="0" fontId="19" fillId="0" borderId="1" xfId="0" applyFont="1" applyBorder="1" applyAlignment="1">
      <alignment horizontal="center" vertical="center"/>
    </xf>
    <xf numFmtId="0" fontId="20" fillId="0" borderId="1" xfId="0" applyFont="1" applyFill="1" applyBorder="1" applyAlignment="1">
      <alignment horizontal="center" vertical="center"/>
    </xf>
    <xf numFmtId="0" fontId="20" fillId="0" borderId="1" xfId="0" applyFont="1" applyBorder="1" applyAlignment="1">
      <alignment horizontal="center" vertical="center"/>
    </xf>
    <xf numFmtId="0" fontId="19" fillId="5" borderId="1" xfId="0" applyFont="1" applyFill="1" applyBorder="1" applyAlignment="1">
      <alignment horizontal="center" vertical="center"/>
    </xf>
    <xf numFmtId="0" fontId="21" fillId="5" borderId="1" xfId="0" applyFont="1" applyFill="1" applyBorder="1" applyAlignment="1">
      <alignment horizontal="center" vertical="center"/>
    </xf>
    <xf numFmtId="0" fontId="21" fillId="0" borderId="1" xfId="0" applyFont="1" applyBorder="1" applyAlignment="1">
      <alignment horizontal="center" vertical="center"/>
    </xf>
    <xf numFmtId="0" fontId="20" fillId="0"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7" fillId="6" borderId="7" xfId="0" applyFont="1" applyFill="1" applyBorder="1" applyAlignment="1">
      <alignment horizontal="center" vertical="center"/>
    </xf>
    <xf numFmtId="0" fontId="7" fillId="6" borderId="4" xfId="0" applyFont="1" applyFill="1" applyBorder="1" applyAlignment="1">
      <alignment horizontal="center"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49" fontId="5" fillId="0" borderId="15" xfId="0" applyNumberFormat="1" applyFont="1" applyFill="1" applyBorder="1" applyAlignment="1">
      <alignment horizontal="center" wrapText="1"/>
    </xf>
    <xf numFmtId="49" fontId="5" fillId="0" borderId="14" xfId="0" applyNumberFormat="1" applyFont="1" applyFill="1" applyBorder="1" applyAlignment="1">
      <alignment horizontal="center" wrapText="1"/>
    </xf>
    <xf numFmtId="49" fontId="5" fillId="0" borderId="8" xfId="0" applyNumberFormat="1" applyFont="1" applyFill="1" applyBorder="1" applyAlignment="1">
      <alignment horizontal="center" wrapText="1"/>
    </xf>
    <xf numFmtId="0" fontId="5" fillId="0" borderId="15" xfId="0" applyFont="1" applyFill="1" applyBorder="1" applyAlignment="1">
      <alignment horizontal="center" wrapText="1"/>
    </xf>
    <xf numFmtId="0" fontId="5" fillId="0" borderId="14" xfId="0" applyFont="1" applyFill="1" applyBorder="1" applyAlignment="1">
      <alignment horizontal="center" wrapText="1"/>
    </xf>
    <xf numFmtId="0" fontId="5" fillId="0" borderId="8" xfId="0" applyFont="1" applyFill="1" applyBorder="1" applyAlignment="1">
      <alignment horizontal="center" wrapText="1"/>
    </xf>
    <xf numFmtId="0" fontId="0" fillId="7" borderId="1" xfId="0" applyFill="1" applyBorder="1" applyAlignment="1">
      <alignment horizontal="center" vertical="center"/>
    </xf>
    <xf numFmtId="0" fontId="14" fillId="6" borderId="4" xfId="0" applyFont="1" applyFill="1" applyBorder="1" applyAlignment="1">
      <alignment horizontal="center" vertical="center"/>
    </xf>
    <xf numFmtId="0" fontId="0" fillId="0" borderId="1" xfId="0" applyFill="1" applyBorder="1" applyAlignment="1">
      <alignment horizontal="center" vertical="center" textRotation="90" wrapText="1"/>
    </xf>
    <xf numFmtId="0" fontId="0" fillId="10" borderId="15" xfId="0" applyFill="1" applyBorder="1" applyAlignment="1">
      <alignment horizontal="center" vertical="center"/>
    </xf>
    <xf numFmtId="0" fontId="0" fillId="10" borderId="14" xfId="0" applyFill="1" applyBorder="1" applyAlignment="1">
      <alignment horizontal="center" vertical="center"/>
    </xf>
    <xf numFmtId="0" fontId="0" fillId="10" borderId="8" xfId="0" applyFill="1" applyBorder="1" applyAlignment="1">
      <alignment horizontal="center" vertical="center"/>
    </xf>
    <xf numFmtId="0" fontId="0" fillId="5" borderId="1" xfId="0" applyFill="1" applyBorder="1" applyAlignment="1">
      <alignment horizontal="center" vertical="center"/>
    </xf>
    <xf numFmtId="0" fontId="0" fillId="0" borderId="1" xfId="0" applyFill="1" applyBorder="1" applyAlignment="1">
      <alignment horizontal="center" vertical="center" wrapText="1"/>
    </xf>
    <xf numFmtId="0" fontId="1" fillId="0" borderId="1" xfId="0" applyFont="1" applyFill="1" applyBorder="1" applyAlignment="1">
      <alignment horizontal="center" vertical="center" wrapText="1"/>
    </xf>
    <xf numFmtId="167" fontId="0" fillId="0" borderId="1" xfId="1" applyNumberFormat="1" applyFont="1" applyFill="1" applyBorder="1" applyAlignment="1">
      <alignment horizontal="center" vertical="center" wrapText="1"/>
    </xf>
    <xf numFmtId="6" fontId="1" fillId="0" borderId="1" xfId="0" applyNumberFormat="1" applyFont="1" applyFill="1" applyBorder="1" applyAlignment="1">
      <alignment horizontal="center" vertical="center" wrapText="1"/>
    </xf>
    <xf numFmtId="9" fontId="0" fillId="0" borderId="1" xfId="0" applyNumberFormat="1" applyFill="1" applyBorder="1" applyAlignment="1">
      <alignment horizontal="center" vertical="center" wrapText="1"/>
    </xf>
    <xf numFmtId="0" fontId="0" fillId="0" borderId="1" xfId="0" applyNumberFormat="1" applyFill="1" applyBorder="1" applyAlignment="1">
      <alignment horizontal="center" vertical="center" wrapText="1"/>
    </xf>
    <xf numFmtId="0" fontId="0" fillId="0" borderId="13" xfId="0"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9" fontId="0" fillId="0" borderId="1" xfId="1" applyNumberFormat="1" applyFont="1" applyFill="1" applyBorder="1" applyAlignment="1">
      <alignment horizontal="center" vertical="center" wrapText="1"/>
    </xf>
    <xf numFmtId="9" fontId="0" fillId="0" borderId="2" xfId="0" applyNumberFormat="1" applyFill="1" applyBorder="1" applyAlignment="1">
      <alignment horizontal="center" vertical="center" wrapText="1"/>
    </xf>
    <xf numFmtId="167" fontId="0" fillId="0" borderId="2" xfId="0" applyNumberFormat="1" applyFill="1" applyBorder="1" applyAlignment="1">
      <alignment horizontal="center" vertical="center" wrapText="1"/>
    </xf>
    <xf numFmtId="167" fontId="0" fillId="0" borderId="3" xfId="0" applyNumberFormat="1" applyFill="1" applyBorder="1" applyAlignment="1">
      <alignment horizontal="center" vertical="center" wrapText="1"/>
    </xf>
    <xf numFmtId="0" fontId="0" fillId="0" borderId="1" xfId="1" applyNumberFormat="1" applyFont="1" applyFill="1" applyBorder="1" applyAlignment="1">
      <alignment horizontal="center" vertical="center" wrapText="1"/>
    </xf>
    <xf numFmtId="0" fontId="0" fillId="0" borderId="1" xfId="0" applyBorder="1" applyAlignment="1">
      <alignment horizontal="justify" vertical="center" wrapText="1"/>
    </xf>
    <xf numFmtId="0" fontId="5" fillId="0" borderId="1" xfId="0" applyFont="1" applyBorder="1" applyAlignment="1">
      <alignment horizontal="center" vertical="center"/>
    </xf>
    <xf numFmtId="0" fontId="5" fillId="0" borderId="1" xfId="0" applyFont="1" applyBorder="1" applyAlignment="1">
      <alignment horizontal="center"/>
    </xf>
    <xf numFmtId="0" fontId="0" fillId="0" borderId="1" xfId="0" applyFill="1" applyBorder="1" applyAlignment="1">
      <alignment horizontal="center"/>
    </xf>
    <xf numFmtId="0" fontId="6" fillId="0" borderId="1" xfId="0" applyFont="1" applyBorder="1" applyAlignment="1">
      <alignment horizontal="center"/>
    </xf>
    <xf numFmtId="0" fontId="0" fillId="0" borderId="0" xfId="0" applyAlignment="1">
      <alignment horizontal="center"/>
    </xf>
    <xf numFmtId="0" fontId="5" fillId="0" borderId="1" xfId="0" applyFont="1" applyBorder="1" applyAlignment="1">
      <alignment horizontal="left" vertical="center"/>
    </xf>
    <xf numFmtId="0" fontId="0" fillId="0" borderId="1" xfId="0" applyBorder="1" applyAlignment="1">
      <alignment horizontal="left" vertical="center"/>
    </xf>
    <xf numFmtId="0" fontId="5" fillId="0" borderId="1" xfId="0" applyFont="1" applyBorder="1" applyAlignment="1">
      <alignment horizontal="left"/>
    </xf>
    <xf numFmtId="0" fontId="0" fillId="0" borderId="1" xfId="0" applyFill="1"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center"/>
    </xf>
    <xf numFmtId="0" fontId="1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5" xfId="0" applyBorder="1" applyAlignment="1">
      <alignment horizontal="center"/>
    </xf>
    <xf numFmtId="0" fontId="0" fillId="0" borderId="14" xfId="0" applyBorder="1" applyAlignment="1">
      <alignment horizontal="center"/>
    </xf>
    <xf numFmtId="0" fontId="0" fillId="0" borderId="8" xfId="0" applyBorder="1" applyAlignment="1">
      <alignment horizontal="center"/>
    </xf>
    <xf numFmtId="0" fontId="0" fillId="0" borderId="15" xfId="0" applyBorder="1" applyAlignment="1">
      <alignment horizontal="justify" vertical="center" wrapText="1"/>
    </xf>
    <xf numFmtId="0" fontId="0" fillId="0" borderId="14" xfId="0" applyBorder="1" applyAlignment="1">
      <alignment horizontal="justify" vertical="center" wrapText="1"/>
    </xf>
    <xf numFmtId="0" fontId="0" fillId="0" borderId="8" xfId="0" applyBorder="1" applyAlignment="1">
      <alignment horizontal="justify" vertical="center" wrapText="1"/>
    </xf>
    <xf numFmtId="0" fontId="0" fillId="0" borderId="6" xfId="0" applyBorder="1" applyAlignment="1">
      <alignment horizontal="justify" vertical="center" wrapText="1"/>
    </xf>
    <xf numFmtId="0" fontId="0" fillId="0" borderId="5" xfId="0" applyBorder="1" applyAlignment="1">
      <alignment horizontal="justify" vertical="center" wrapText="1"/>
    </xf>
    <xf numFmtId="0" fontId="0" fillId="0" borderId="9" xfId="0" applyBorder="1" applyAlignment="1">
      <alignment horizontal="justify" vertical="center" wrapText="1"/>
    </xf>
    <xf numFmtId="0" fontId="0" fillId="0" borderId="11" xfId="0" applyBorder="1" applyAlignment="1">
      <alignment horizontal="justify" vertical="center" wrapText="1"/>
    </xf>
    <xf numFmtId="0" fontId="0" fillId="0" borderId="0" xfId="0" applyBorder="1" applyAlignment="1">
      <alignment horizontal="justify" vertical="center" wrapText="1"/>
    </xf>
    <xf numFmtId="0" fontId="0" fillId="0" borderId="10" xfId="0" applyBorder="1" applyAlignment="1">
      <alignment horizontal="justify" vertical="center" wrapText="1"/>
    </xf>
    <xf numFmtId="0" fontId="0" fillId="0" borderId="7" xfId="0" applyBorder="1" applyAlignment="1">
      <alignment horizontal="justify" vertical="center" wrapText="1"/>
    </xf>
    <xf numFmtId="0" fontId="0" fillId="0" borderId="4" xfId="0" applyBorder="1" applyAlignment="1">
      <alignment horizontal="justify" vertical="center" wrapText="1"/>
    </xf>
    <xf numFmtId="0" fontId="0" fillId="0" borderId="12" xfId="0" applyBorder="1" applyAlignment="1">
      <alignment horizontal="justify" vertical="center" wrapText="1"/>
    </xf>
    <xf numFmtId="0" fontId="5" fillId="0" borderId="7" xfId="0" applyFont="1" applyBorder="1" applyAlignment="1">
      <alignment horizontal="center"/>
    </xf>
    <xf numFmtId="0" fontId="5" fillId="0" borderId="4" xfId="0" applyFont="1" applyBorder="1" applyAlignment="1">
      <alignment horizontal="center"/>
    </xf>
    <xf numFmtId="0" fontId="0" fillId="0" borderId="2" xfId="0" applyFill="1" applyBorder="1" applyAlignment="1">
      <alignment horizontal="center"/>
    </xf>
    <xf numFmtId="0" fontId="0" fillId="0" borderId="13" xfId="0" applyFill="1" applyBorder="1" applyAlignment="1">
      <alignment horizontal="center"/>
    </xf>
    <xf numFmtId="0" fontId="0" fillId="0" borderId="3" xfId="0" applyFill="1" applyBorder="1" applyAlignment="1">
      <alignment horizontal="center"/>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6" xfId="0" applyBorder="1" applyAlignment="1">
      <alignment horizontal="center"/>
    </xf>
    <xf numFmtId="0" fontId="15" fillId="0" borderId="1" xfId="0" applyFont="1" applyBorder="1" applyAlignment="1">
      <alignment horizontal="left"/>
    </xf>
    <xf numFmtId="0" fontId="13" fillId="0" borderId="1" xfId="0" applyFont="1" applyBorder="1" applyAlignment="1">
      <alignment horizontal="justify" vertical="center" wrapText="1"/>
    </xf>
    <xf numFmtId="0" fontId="5" fillId="0" borderId="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0" fillId="0" borderId="7" xfId="0" applyBorder="1" applyAlignment="1">
      <alignment horizontal="center"/>
    </xf>
    <xf numFmtId="0" fontId="0" fillId="0" borderId="4" xfId="0" applyBorder="1" applyAlignment="1">
      <alignment horizontal="center"/>
    </xf>
    <xf numFmtId="0" fontId="0" fillId="0" borderId="1" xfId="0" applyBorder="1" applyAlignment="1">
      <alignment horizontal="left" vertical="center" wrapText="1"/>
    </xf>
    <xf numFmtId="0" fontId="5" fillId="0" borderId="14" xfId="0" applyFont="1" applyBorder="1" applyAlignment="1">
      <alignment horizontal="center" vertical="center"/>
    </xf>
    <xf numFmtId="0" fontId="5" fillId="0" borderId="15" xfId="0" applyFont="1" applyBorder="1" applyAlignment="1">
      <alignment horizontal="center"/>
    </xf>
    <xf numFmtId="0" fontId="5" fillId="0" borderId="14" xfId="0" applyFont="1" applyBorder="1" applyAlignment="1">
      <alignment horizontal="center"/>
    </xf>
    <xf numFmtId="0" fontId="0" fillId="0" borderId="7" xfId="0" applyBorder="1" applyAlignment="1">
      <alignment horizontal="center" vertical="center"/>
    </xf>
    <xf numFmtId="0" fontId="0" fillId="0" borderId="12" xfId="0"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0" fillId="0" borderId="11" xfId="0" applyBorder="1" applyAlignment="1">
      <alignment horizontal="center"/>
    </xf>
    <xf numFmtId="165" fontId="0" fillId="0" borderId="7" xfId="1" applyFont="1" applyBorder="1" applyAlignment="1">
      <alignment horizontal="center"/>
    </xf>
    <xf numFmtId="165" fontId="0" fillId="0" borderId="4" xfId="1" applyFont="1" applyBorder="1" applyAlignment="1">
      <alignment horizontal="center"/>
    </xf>
    <xf numFmtId="165" fontId="0" fillId="0" borderId="8" xfId="1" applyFont="1" applyBorder="1" applyAlignment="1">
      <alignment horizontal="center"/>
    </xf>
    <xf numFmtId="0" fontId="11" fillId="6" borderId="15" xfId="0" applyFont="1" applyFill="1" applyBorder="1" applyAlignment="1">
      <alignment horizontal="center"/>
    </xf>
    <xf numFmtId="0" fontId="11" fillId="6" borderId="14" xfId="0" applyFont="1" applyFill="1" applyBorder="1" applyAlignment="1">
      <alignment horizontal="center"/>
    </xf>
    <xf numFmtId="0" fontId="11" fillId="6" borderId="8" xfId="0" applyFont="1" applyFill="1" applyBorder="1" applyAlignment="1">
      <alignment horizontal="center"/>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10" fillId="0" borderId="2" xfId="0" applyFont="1" applyFill="1" applyBorder="1" applyAlignment="1">
      <alignment horizontal="center" vertical="center" textRotation="90" wrapText="1"/>
    </xf>
    <xf numFmtId="0" fontId="10" fillId="0" borderId="13" xfId="0" applyFont="1" applyFill="1" applyBorder="1" applyAlignment="1">
      <alignment horizontal="center" vertical="center" textRotation="90" wrapText="1"/>
    </xf>
    <xf numFmtId="0" fontId="10" fillId="0" borderId="3" xfId="0" applyFont="1" applyFill="1" applyBorder="1" applyAlignment="1">
      <alignment horizontal="center" vertical="center" textRotation="90"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20" fillId="0" borderId="2" xfId="0" applyFont="1" applyFill="1" applyBorder="1" applyAlignment="1">
      <alignment horizontal="center" vertical="center" textRotation="90" wrapText="1"/>
    </xf>
    <xf numFmtId="0" fontId="20" fillId="0" borderId="13" xfId="0" applyFont="1" applyFill="1" applyBorder="1" applyAlignment="1">
      <alignment horizontal="center" vertical="center" textRotation="90" wrapText="1"/>
    </xf>
    <xf numFmtId="0" fontId="20" fillId="0" borderId="3" xfId="0" applyFont="1" applyFill="1" applyBorder="1" applyAlignment="1">
      <alignment horizontal="center" vertical="center" textRotation="90"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4" fillId="6" borderId="1" xfId="0" applyFont="1" applyFill="1" applyBorder="1" applyAlignment="1">
      <alignment horizontal="center"/>
    </xf>
    <xf numFmtId="0" fontId="7" fillId="6" borderId="4" xfId="0" applyFont="1" applyFill="1" applyBorder="1" applyAlignment="1">
      <alignment vertical="center"/>
    </xf>
    <xf numFmtId="0" fontId="0" fillId="0" borderId="2" xfId="0" applyFill="1" applyBorder="1" applyAlignment="1">
      <alignment horizontal="center" vertical="center" textRotation="90" wrapText="1"/>
    </xf>
    <xf numFmtId="0" fontId="0" fillId="0" borderId="13" xfId="0" applyFill="1" applyBorder="1" applyAlignment="1">
      <alignment horizontal="center" vertical="center" textRotation="90" wrapText="1"/>
    </xf>
    <xf numFmtId="0" fontId="0" fillId="0" borderId="3" xfId="0" applyFill="1" applyBorder="1" applyAlignment="1">
      <alignment horizontal="center" vertical="center" textRotation="90" wrapText="1"/>
    </xf>
    <xf numFmtId="0" fontId="0" fillId="10" borderId="15" xfId="0" applyFill="1" applyBorder="1" applyAlignment="1">
      <alignment vertical="center"/>
    </xf>
    <xf numFmtId="0" fontId="0" fillId="10" borderId="14" xfId="0" applyFill="1" applyBorder="1" applyAlignment="1">
      <alignment vertical="center"/>
    </xf>
    <xf numFmtId="0" fontId="0" fillId="10" borderId="8" xfId="0" applyFill="1" applyBorder="1" applyAlignment="1">
      <alignment vertical="center"/>
    </xf>
    <xf numFmtId="0" fontId="5" fillId="0" borderId="1" xfId="0" applyFont="1" applyFill="1" applyBorder="1" applyAlignment="1">
      <alignment horizontal="center" wrapText="1"/>
    </xf>
  </cellXfs>
  <cellStyles count="3">
    <cellStyle name="Moneda" xfId="1" builtinId="4"/>
    <cellStyle name="Normal" xfId="0" builtinId="0"/>
    <cellStyle name="Porcentaje" xfId="2" builtinId="5"/>
  </cellStyles>
  <dxfs count="0"/>
  <tableStyles count="0" defaultTableStyle="TableStyleMedium9" defaultPivotStyle="PivotStyleLight16"/>
  <colors>
    <mruColors>
      <color rgb="FF00FF00"/>
      <color rgb="FFFFCC00"/>
      <color rgb="FFFFFF47"/>
      <color rgb="FFFF0000"/>
      <color rgb="FFFF9933"/>
      <color rgb="FFFF0066"/>
      <color rgb="FFFFFF00"/>
      <color rgb="FF66FF66"/>
      <color rgb="FF00FFFF"/>
      <color rgb="FFBC7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a:pPr>
            <a:r>
              <a:rPr lang="en-US" sz="1400" u="sng">
                <a:solidFill>
                  <a:srgbClr val="FF0000"/>
                </a:solidFill>
              </a:rPr>
              <a:t>VOLUMEN DE EXPORTACIONES</a:t>
            </a:r>
          </a:p>
        </c:rich>
      </c:tx>
      <c:layout>
        <c:manualLayout>
          <c:xMode val="edge"/>
          <c:yMode val="edge"/>
          <c:x val="0.28288563929508831"/>
          <c:y val="7.7071761520640892E-3"/>
        </c:manualLayout>
      </c:layout>
      <c:overlay val="0"/>
    </c:title>
    <c:autoTitleDeleted val="0"/>
    <c:plotArea>
      <c:layout>
        <c:manualLayout>
          <c:layoutTarget val="inner"/>
          <c:xMode val="edge"/>
          <c:yMode val="edge"/>
          <c:x val="9.8853214391174463E-2"/>
          <c:y val="0.11224764575799542"/>
          <c:w val="0.79710894532600396"/>
          <c:h val="0.75097295226316685"/>
        </c:manualLayout>
      </c:layout>
      <c:barChart>
        <c:barDir val="col"/>
        <c:grouping val="clustered"/>
        <c:varyColors val="0"/>
        <c:ser>
          <c:idx val="0"/>
          <c:order val="0"/>
          <c:tx>
            <c:strRef>
              <c:f>'Volumen internacionales'!$A$40</c:f>
              <c:strCache>
                <c:ptCount val="1"/>
                <c:pt idx="0">
                  <c:v>Mensual</c:v>
                </c:pt>
              </c:strCache>
            </c:strRef>
          </c:tx>
          <c:spPr>
            <a:solidFill>
              <a:srgbClr val="00B050"/>
            </a:solidFill>
            <a:ln>
              <a:solidFill>
                <a:sysClr val="windowText" lastClr="000000"/>
              </a:solidFill>
            </a:ln>
          </c:spPr>
          <c:invertIfNegative val="0"/>
          <c:dPt>
            <c:idx val="0"/>
            <c:invertIfNegative val="0"/>
            <c:bubble3D val="0"/>
            <c:spPr>
              <a:gradFill flip="none" rotWithShape="1">
                <a:gsLst>
                  <a:gs pos="0">
                    <a:sysClr val="window" lastClr="FFFFFF">
                      <a:lumMod val="50000"/>
                    </a:sysClr>
                  </a:gs>
                  <a:gs pos="50000">
                    <a:sysClr val="window" lastClr="FFFFFF">
                      <a:lumMod val="85000"/>
                    </a:sysClr>
                  </a:gs>
                  <a:gs pos="100000">
                    <a:schemeClr val="bg1">
                      <a:lumMod val="50000"/>
                    </a:schemeClr>
                  </a:gs>
                </a:gsLst>
                <a:lin ang="0" scaled="1"/>
                <a:tileRect/>
              </a:gradFill>
              <a:ln w="3175">
                <a:solidFill>
                  <a:sysClr val="windowText" lastClr="000000"/>
                </a:solidFill>
                <a:prstDash val="solid"/>
              </a:ln>
            </c:spPr>
          </c:dPt>
          <c:dPt>
            <c:idx val="13"/>
            <c:invertIfNegative val="0"/>
            <c:bubble3D val="0"/>
            <c:spPr>
              <a:gradFill flip="none" rotWithShape="1">
                <a:gsLst>
                  <a:gs pos="0">
                    <a:srgbClr val="F79646">
                      <a:lumMod val="50000"/>
                    </a:srgbClr>
                  </a:gs>
                  <a:gs pos="50000">
                    <a:srgbClr val="FFCC00"/>
                  </a:gs>
                  <a:gs pos="100000">
                    <a:srgbClr val="F79646">
                      <a:lumMod val="50000"/>
                    </a:srgbClr>
                  </a:gs>
                </a:gsLst>
                <a:lin ang="0" scaled="1"/>
                <a:tileRect/>
              </a:gradFill>
              <a:ln w="3175">
                <a:solidFill>
                  <a:sysClr val="windowText" lastClr="000000"/>
                </a:solidFill>
                <a:prstDash val="solid"/>
              </a:ln>
            </c:spPr>
          </c:dPt>
          <c:dPt>
            <c:idx val="14"/>
            <c:invertIfNegative val="0"/>
            <c:bubble3D val="0"/>
            <c:spPr>
              <a:gradFill flip="none" rotWithShape="1">
                <a:gsLst>
                  <a:gs pos="0">
                    <a:srgbClr val="F79646">
                      <a:lumMod val="50000"/>
                    </a:srgbClr>
                  </a:gs>
                  <a:gs pos="50000">
                    <a:srgbClr val="FFCC00"/>
                  </a:gs>
                  <a:gs pos="100000">
                    <a:srgbClr val="F79646">
                      <a:lumMod val="50000"/>
                    </a:srgbClr>
                  </a:gs>
                </a:gsLst>
                <a:lin ang="0" scaled="1"/>
                <a:tileRect/>
              </a:gradFill>
              <a:ln w="3175">
                <a:solidFill>
                  <a:sysClr val="windowText" lastClr="000000"/>
                </a:solidFill>
                <a:prstDash val="solid"/>
              </a:ln>
            </c:spPr>
          </c:dPt>
          <c:dLbls>
            <c:txPr>
              <a:bodyPr/>
              <a:lstStyle/>
              <a:p>
                <a:pPr>
                  <a:defRPr lang="en-US" sz="900"/>
                </a:pPr>
                <a:endParaRPr lang="es-EC"/>
              </a:p>
            </c:txPr>
            <c:dLblPos val="outEnd"/>
            <c:showLegendKey val="0"/>
            <c:showVal val="1"/>
            <c:showCatName val="0"/>
            <c:showSerName val="0"/>
            <c:showPercent val="0"/>
            <c:showBubbleSize val="0"/>
            <c:separator>. </c:separator>
            <c:showLeaderLines val="0"/>
          </c:dLbls>
          <c:cat>
            <c:strRef>
              <c:f>'Volumen internacionales'!$B$37:$P$37</c:f>
              <c:strCache>
                <c:ptCount val="15"/>
                <c:pt idx="0">
                  <c:v>BM'11</c:v>
                </c:pt>
                <c:pt idx="1">
                  <c:v>Ene</c:v>
                </c:pt>
                <c:pt idx="2">
                  <c:v>Feb</c:v>
                </c:pt>
                <c:pt idx="3">
                  <c:v>Mar</c:v>
                </c:pt>
                <c:pt idx="4">
                  <c:v>Abr</c:v>
                </c:pt>
                <c:pt idx="5">
                  <c:v>May</c:v>
                </c:pt>
                <c:pt idx="6">
                  <c:v>Jun</c:v>
                </c:pt>
                <c:pt idx="7">
                  <c:v>Jul</c:v>
                </c:pt>
                <c:pt idx="8">
                  <c:v>Ago</c:v>
                </c:pt>
                <c:pt idx="9">
                  <c:v>Sep</c:v>
                </c:pt>
                <c:pt idx="10">
                  <c:v>Oct</c:v>
                </c:pt>
                <c:pt idx="11">
                  <c:v>Nov</c:v>
                </c:pt>
                <c:pt idx="12">
                  <c:v>Dic</c:v>
                </c:pt>
                <c:pt idx="13">
                  <c:v>TGM</c:v>
                </c:pt>
                <c:pt idx="14">
                  <c:v>TGA'12</c:v>
                </c:pt>
              </c:strCache>
            </c:strRef>
          </c:cat>
          <c:val>
            <c:numRef>
              <c:f>'Volumen internacionales'!$B$40:$P$40</c:f>
              <c:numCache>
                <c:formatCode>"$"#.##0,0</c:formatCode>
                <c:ptCount val="15"/>
                <c:pt idx="0" formatCode="General">
                  <c:v>85</c:v>
                </c:pt>
                <c:pt idx="1">
                  <c:v>32.130000000000003</c:v>
                </c:pt>
                <c:pt idx="2">
                  <c:v>56.13</c:v>
                </c:pt>
                <c:pt idx="3">
                  <c:v>0</c:v>
                </c:pt>
                <c:pt idx="4">
                  <c:v>63.34</c:v>
                </c:pt>
                <c:pt idx="5">
                  <c:v>89.76</c:v>
                </c:pt>
                <c:pt idx="6">
                  <c:v>66</c:v>
                </c:pt>
                <c:pt idx="7">
                  <c:v>78</c:v>
                </c:pt>
                <c:pt idx="8">
                  <c:v>45</c:v>
                </c:pt>
                <c:pt idx="9">
                  <c:v>55</c:v>
                </c:pt>
                <c:pt idx="10">
                  <c:v>148</c:v>
                </c:pt>
                <c:pt idx="11">
                  <c:v>62</c:v>
                </c:pt>
                <c:pt idx="12">
                  <c:v>100</c:v>
                </c:pt>
                <c:pt idx="13" formatCode="&quot;$&quot;#.##0">
                  <c:v>16</c:v>
                </c:pt>
                <c:pt idx="14" formatCode="&quot;$&quot;#.##0">
                  <c:v>192</c:v>
                </c:pt>
              </c:numCache>
            </c:numRef>
          </c:val>
        </c:ser>
        <c:dLbls>
          <c:showLegendKey val="0"/>
          <c:showVal val="0"/>
          <c:showCatName val="0"/>
          <c:showSerName val="0"/>
          <c:showPercent val="0"/>
          <c:showBubbleSize val="0"/>
        </c:dLbls>
        <c:gapWidth val="150"/>
        <c:axId val="90128384"/>
        <c:axId val="90129920"/>
      </c:barChart>
      <c:lineChart>
        <c:grouping val="standard"/>
        <c:varyColors val="0"/>
        <c:ser>
          <c:idx val="1"/>
          <c:order val="1"/>
          <c:tx>
            <c:strRef>
              <c:f>'Volumen internacionales'!$A$41</c:f>
              <c:strCache>
                <c:ptCount val="1"/>
                <c:pt idx="0">
                  <c:v>Acumulada</c:v>
                </c:pt>
              </c:strCache>
            </c:strRef>
          </c:tx>
          <c:spPr>
            <a:ln w="19050">
              <a:solidFill>
                <a:srgbClr val="0070C0"/>
              </a:solidFill>
            </a:ln>
          </c:spPr>
          <c:marker>
            <c:symbol val="x"/>
            <c:size val="5"/>
            <c:spPr>
              <a:ln w="19050">
                <a:solidFill>
                  <a:srgbClr val="0070C0"/>
                </a:solidFill>
              </a:ln>
            </c:spPr>
          </c:marker>
          <c:dLbls>
            <c:dLbl>
              <c:idx val="0"/>
              <c:delete val="1"/>
            </c:dLbl>
            <c:dLbl>
              <c:idx val="1"/>
              <c:delete val="1"/>
            </c:dLbl>
            <c:txPr>
              <a:bodyPr/>
              <a:lstStyle/>
              <a:p>
                <a:pPr>
                  <a:defRPr lang="en-US" sz="900"/>
                </a:pPr>
                <a:endParaRPr lang="es-EC"/>
              </a:p>
            </c:txPr>
            <c:dLblPos val="t"/>
            <c:showLegendKey val="0"/>
            <c:showVal val="1"/>
            <c:showCatName val="0"/>
            <c:showSerName val="0"/>
            <c:showPercent val="0"/>
            <c:showBubbleSize val="0"/>
            <c:showLeaderLines val="0"/>
          </c:dLbls>
          <c:cat>
            <c:strRef>
              <c:f>'Volumen internacionales'!$B$37:$N$37</c:f>
              <c:strCache>
                <c:ptCount val="13"/>
                <c:pt idx="0">
                  <c:v>BM'11</c:v>
                </c:pt>
                <c:pt idx="1">
                  <c:v>Ene</c:v>
                </c:pt>
                <c:pt idx="2">
                  <c:v>Feb</c:v>
                </c:pt>
                <c:pt idx="3">
                  <c:v>Mar</c:v>
                </c:pt>
                <c:pt idx="4">
                  <c:v>Abr</c:v>
                </c:pt>
                <c:pt idx="5">
                  <c:v>May</c:v>
                </c:pt>
                <c:pt idx="6">
                  <c:v>Jun</c:v>
                </c:pt>
                <c:pt idx="7">
                  <c:v>Jul</c:v>
                </c:pt>
                <c:pt idx="8">
                  <c:v>Ago</c:v>
                </c:pt>
                <c:pt idx="9">
                  <c:v>Sep</c:v>
                </c:pt>
                <c:pt idx="10">
                  <c:v>Oct</c:v>
                </c:pt>
                <c:pt idx="11">
                  <c:v>Nov</c:v>
                </c:pt>
                <c:pt idx="12">
                  <c:v>Dic</c:v>
                </c:pt>
              </c:strCache>
            </c:strRef>
          </c:cat>
          <c:val>
            <c:numRef>
              <c:f>'Volumen internacionales'!$B$41:$N$41</c:f>
              <c:numCache>
                <c:formatCode>"$"#.##0</c:formatCode>
                <c:ptCount val="13"/>
                <c:pt idx="0">
                  <c:v>85</c:v>
                </c:pt>
                <c:pt idx="1">
                  <c:v>32.130000000000003</c:v>
                </c:pt>
                <c:pt idx="2">
                  <c:v>88.26</c:v>
                </c:pt>
                <c:pt idx="3">
                  <c:v>88.26</c:v>
                </c:pt>
                <c:pt idx="4">
                  <c:v>151.60000000000002</c:v>
                </c:pt>
                <c:pt idx="5">
                  <c:v>241.36</c:v>
                </c:pt>
                <c:pt idx="6">
                  <c:v>307.36</c:v>
                </c:pt>
                <c:pt idx="7">
                  <c:v>385.36</c:v>
                </c:pt>
                <c:pt idx="8">
                  <c:v>430.36</c:v>
                </c:pt>
                <c:pt idx="9">
                  <c:v>485.36</c:v>
                </c:pt>
                <c:pt idx="10">
                  <c:v>633.36</c:v>
                </c:pt>
                <c:pt idx="11">
                  <c:v>695.36</c:v>
                </c:pt>
                <c:pt idx="12">
                  <c:v>795.36</c:v>
                </c:pt>
              </c:numCache>
            </c:numRef>
          </c:val>
          <c:smooth val="0"/>
        </c:ser>
        <c:dLbls>
          <c:showLegendKey val="0"/>
          <c:showVal val="0"/>
          <c:showCatName val="0"/>
          <c:showSerName val="0"/>
          <c:showPercent val="0"/>
          <c:showBubbleSize val="0"/>
        </c:dLbls>
        <c:marker val="1"/>
        <c:smooth val="0"/>
        <c:axId val="90128384"/>
        <c:axId val="90129920"/>
      </c:lineChart>
      <c:catAx>
        <c:axId val="90128384"/>
        <c:scaling>
          <c:orientation val="minMax"/>
        </c:scaling>
        <c:delete val="0"/>
        <c:axPos val="b"/>
        <c:numFmt formatCode="&quot;$&quot;#,##0" sourceLinked="1"/>
        <c:majorTickMark val="none"/>
        <c:minorTickMark val="none"/>
        <c:tickLblPos val="nextTo"/>
        <c:txPr>
          <a:bodyPr rot="0"/>
          <a:lstStyle/>
          <a:p>
            <a:pPr>
              <a:defRPr lang="en-US" sz="700"/>
            </a:pPr>
            <a:endParaRPr lang="es-EC"/>
          </a:p>
        </c:txPr>
        <c:crossAx val="90129920"/>
        <c:crosses val="autoZero"/>
        <c:auto val="1"/>
        <c:lblAlgn val="ctr"/>
        <c:lblOffset val="100"/>
        <c:noMultiLvlLbl val="0"/>
      </c:catAx>
      <c:valAx>
        <c:axId val="90129920"/>
        <c:scaling>
          <c:orientation val="minMax"/>
        </c:scaling>
        <c:delete val="0"/>
        <c:axPos val="l"/>
        <c:title>
          <c:tx>
            <c:rich>
              <a:bodyPr rot="-5400000" vert="horz"/>
              <a:lstStyle/>
              <a:p>
                <a:pPr>
                  <a:defRPr lang="en-US"/>
                </a:pPr>
                <a:r>
                  <a:rPr lang="en-US"/>
                  <a:t>Volumen</a:t>
                </a:r>
                <a:r>
                  <a:rPr lang="en-US" baseline="0"/>
                  <a:t> de exportaciones (KUSD)</a:t>
                </a:r>
                <a:endParaRPr lang="en-US"/>
              </a:p>
            </c:rich>
          </c:tx>
          <c:layout>
            <c:manualLayout>
              <c:xMode val="edge"/>
              <c:yMode val="edge"/>
              <c:x val="1.2332814685589461E-3"/>
              <c:y val="0.21602439093217152"/>
            </c:manualLayout>
          </c:layout>
          <c:overlay val="0"/>
        </c:title>
        <c:numFmt formatCode="General" sourceLinked="1"/>
        <c:majorTickMark val="none"/>
        <c:minorTickMark val="none"/>
        <c:tickLblPos val="nextTo"/>
        <c:txPr>
          <a:bodyPr/>
          <a:lstStyle/>
          <a:p>
            <a:pPr>
              <a:defRPr lang="en-US"/>
            </a:pPr>
            <a:endParaRPr lang="es-EC"/>
          </a:p>
        </c:txPr>
        <c:crossAx val="90128384"/>
        <c:crosses val="autoZero"/>
        <c:crossBetween val="between"/>
      </c:valAx>
    </c:plotArea>
    <c:legend>
      <c:legendPos val="b"/>
      <c:layout>
        <c:manualLayout>
          <c:xMode val="edge"/>
          <c:yMode val="edge"/>
          <c:x val="0.31720551462308244"/>
          <c:y val="0.92775262310618978"/>
          <c:w val="0.30820359281437132"/>
          <c:h val="6.8748606111406513E-2"/>
        </c:manualLayout>
      </c:layout>
      <c:overlay val="0"/>
      <c:txPr>
        <a:bodyPr/>
        <a:lstStyle/>
        <a:p>
          <a:pPr rtl="0">
            <a:defRPr lang="en-US"/>
          </a:pPr>
          <a:endParaRPr lang="es-EC"/>
        </a:p>
      </c:txPr>
    </c:legend>
    <c:plotVisOnly val="1"/>
    <c:dispBlanksAs val="gap"/>
    <c:showDLblsOverMax val="0"/>
  </c:chart>
  <c:spPr>
    <a:ln>
      <a:solidFill>
        <a:schemeClr val="tx1"/>
      </a:solidFill>
    </a:ln>
  </c:spPr>
  <c:printSettings>
    <c:headerFooter/>
    <c:pageMargins b="0.75000000000000178" l="0.70000000000000062" r="0.70000000000000062" t="0.75000000000000178"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u="sng">
                <a:solidFill>
                  <a:srgbClr val="FF0000"/>
                </a:solidFill>
              </a:rPr>
              <a:t>RECLAMOS Y DEVOLUCIONES</a:t>
            </a:r>
          </a:p>
        </c:rich>
      </c:tx>
      <c:layout>
        <c:manualLayout>
          <c:xMode val="edge"/>
          <c:yMode val="edge"/>
          <c:x val="0.29615633890798876"/>
          <c:y val="0"/>
        </c:manualLayout>
      </c:layout>
      <c:overlay val="0"/>
    </c:title>
    <c:autoTitleDeleted val="0"/>
    <c:plotArea>
      <c:layout>
        <c:manualLayout>
          <c:layoutTarget val="inner"/>
          <c:xMode val="edge"/>
          <c:yMode val="edge"/>
          <c:x val="9.8853214391174463E-2"/>
          <c:y val="0.11224764575799542"/>
          <c:w val="0.79710894532600396"/>
          <c:h val="0.75097295226316718"/>
        </c:manualLayout>
      </c:layout>
      <c:barChart>
        <c:barDir val="col"/>
        <c:grouping val="clustered"/>
        <c:varyColors val="0"/>
        <c:ser>
          <c:idx val="1"/>
          <c:order val="0"/>
          <c:tx>
            <c:strRef>
              <c:f>Reclamos!$A$40</c:f>
              <c:strCache>
                <c:ptCount val="1"/>
                <c:pt idx="0">
                  <c:v>Mensual</c:v>
                </c:pt>
              </c:strCache>
            </c:strRef>
          </c:tx>
          <c:spPr>
            <a:solidFill>
              <a:srgbClr val="00B050"/>
            </a:solidFill>
            <a:ln>
              <a:solidFill>
                <a:sysClr val="windowText" lastClr="000000"/>
              </a:solidFill>
            </a:ln>
          </c:spPr>
          <c:invertIfNegative val="0"/>
          <c:dPt>
            <c:idx val="0"/>
            <c:invertIfNegative val="0"/>
            <c:bubble3D val="0"/>
            <c:spPr>
              <a:gradFill flip="none" rotWithShape="1">
                <a:gsLst>
                  <a:gs pos="0">
                    <a:sysClr val="window" lastClr="FFFFFF">
                      <a:lumMod val="50000"/>
                    </a:sysClr>
                  </a:gs>
                  <a:gs pos="50000">
                    <a:sysClr val="window" lastClr="FFFFFF">
                      <a:lumMod val="85000"/>
                    </a:sysClr>
                  </a:gs>
                  <a:gs pos="100000">
                    <a:schemeClr val="bg1">
                      <a:lumMod val="50000"/>
                    </a:schemeClr>
                  </a:gs>
                </a:gsLst>
                <a:lin ang="0" scaled="1"/>
                <a:tileRect/>
              </a:gradFill>
              <a:ln w="3175">
                <a:solidFill>
                  <a:sysClr val="windowText" lastClr="000000"/>
                </a:solidFill>
                <a:prstDash val="solid"/>
              </a:ln>
            </c:spPr>
          </c:dPt>
          <c:dPt>
            <c:idx val="1"/>
            <c:invertIfNegative val="0"/>
            <c:bubble3D val="0"/>
            <c:spPr>
              <a:solidFill>
                <a:srgbClr val="FFFF00"/>
              </a:solidFill>
              <a:ln>
                <a:solidFill>
                  <a:sysClr val="windowText" lastClr="000000"/>
                </a:solidFill>
              </a:ln>
            </c:spPr>
          </c:dPt>
          <c:dPt>
            <c:idx val="3"/>
            <c:invertIfNegative val="0"/>
            <c:bubble3D val="0"/>
            <c:spPr>
              <a:solidFill>
                <a:srgbClr val="FFFF00"/>
              </a:solidFill>
              <a:ln>
                <a:solidFill>
                  <a:sysClr val="windowText" lastClr="000000"/>
                </a:solidFill>
              </a:ln>
            </c:spPr>
          </c:dPt>
          <c:dPt>
            <c:idx val="4"/>
            <c:invertIfNegative val="0"/>
            <c:bubble3D val="0"/>
            <c:spPr>
              <a:solidFill>
                <a:srgbClr val="FF0000"/>
              </a:solidFill>
              <a:ln>
                <a:solidFill>
                  <a:sysClr val="windowText" lastClr="000000"/>
                </a:solidFill>
              </a:ln>
            </c:spPr>
          </c:dPt>
          <c:dPt>
            <c:idx val="5"/>
            <c:invertIfNegative val="0"/>
            <c:bubble3D val="0"/>
            <c:spPr>
              <a:solidFill>
                <a:srgbClr val="FF0000"/>
              </a:solidFill>
              <a:ln>
                <a:solidFill>
                  <a:sysClr val="windowText" lastClr="000000"/>
                </a:solidFill>
              </a:ln>
            </c:spPr>
          </c:dPt>
          <c:dPt>
            <c:idx val="6"/>
            <c:invertIfNegative val="0"/>
            <c:bubble3D val="0"/>
            <c:spPr>
              <a:solidFill>
                <a:srgbClr val="FF0000"/>
              </a:solidFill>
              <a:ln>
                <a:solidFill>
                  <a:sysClr val="windowText" lastClr="000000"/>
                </a:solidFill>
              </a:ln>
            </c:spPr>
          </c:dPt>
          <c:dPt>
            <c:idx val="7"/>
            <c:invertIfNegative val="0"/>
            <c:bubble3D val="0"/>
            <c:spPr>
              <a:solidFill>
                <a:srgbClr val="FF0000"/>
              </a:solidFill>
              <a:ln>
                <a:solidFill>
                  <a:sysClr val="windowText" lastClr="000000"/>
                </a:solidFill>
              </a:ln>
            </c:spPr>
          </c:dPt>
          <c:dPt>
            <c:idx val="8"/>
            <c:invertIfNegative val="0"/>
            <c:bubble3D val="0"/>
            <c:spPr>
              <a:solidFill>
                <a:srgbClr val="FFFF00"/>
              </a:solidFill>
              <a:ln>
                <a:solidFill>
                  <a:sysClr val="windowText" lastClr="000000"/>
                </a:solidFill>
              </a:ln>
            </c:spPr>
          </c:dPt>
          <c:dPt>
            <c:idx val="10"/>
            <c:invertIfNegative val="0"/>
            <c:bubble3D val="0"/>
            <c:spPr>
              <a:solidFill>
                <a:srgbClr val="FFFF00"/>
              </a:solidFill>
              <a:ln>
                <a:solidFill>
                  <a:sysClr val="windowText" lastClr="000000"/>
                </a:solidFill>
              </a:ln>
            </c:spPr>
          </c:dPt>
          <c:dPt>
            <c:idx val="12"/>
            <c:invertIfNegative val="0"/>
            <c:bubble3D val="0"/>
            <c:spPr>
              <a:solidFill>
                <a:srgbClr val="FFFF00"/>
              </a:solidFill>
              <a:ln>
                <a:solidFill>
                  <a:sysClr val="windowText" lastClr="000000"/>
                </a:solidFill>
              </a:ln>
            </c:spPr>
          </c:dPt>
          <c:dPt>
            <c:idx val="13"/>
            <c:invertIfNegative val="0"/>
            <c:bubble3D val="0"/>
            <c:spPr>
              <a:gradFill flip="none" rotWithShape="1">
                <a:gsLst>
                  <a:gs pos="0">
                    <a:srgbClr val="002060"/>
                  </a:gs>
                  <a:gs pos="50000">
                    <a:schemeClr val="accent5">
                      <a:lumMod val="60000"/>
                      <a:lumOff val="40000"/>
                    </a:schemeClr>
                  </a:gs>
                  <a:gs pos="100000">
                    <a:srgbClr val="002060"/>
                  </a:gs>
                </a:gsLst>
                <a:lin ang="0" scaled="1"/>
                <a:tileRect/>
              </a:gradFill>
              <a:ln w="3175">
                <a:solidFill>
                  <a:sysClr val="windowText" lastClr="000000"/>
                </a:solidFill>
                <a:prstDash val="solid"/>
              </a:ln>
            </c:spPr>
          </c:dPt>
          <c:dPt>
            <c:idx val="14"/>
            <c:invertIfNegative val="0"/>
            <c:bubble3D val="0"/>
            <c:spPr>
              <a:gradFill flip="none" rotWithShape="1">
                <a:gsLst>
                  <a:gs pos="0">
                    <a:srgbClr val="F79646">
                      <a:lumMod val="50000"/>
                    </a:srgbClr>
                  </a:gs>
                  <a:gs pos="50000">
                    <a:srgbClr val="FFCC00"/>
                  </a:gs>
                  <a:gs pos="100000">
                    <a:srgbClr val="F79646">
                      <a:lumMod val="50000"/>
                    </a:srgbClr>
                  </a:gs>
                </a:gsLst>
                <a:lin ang="0" scaled="1"/>
                <a:tileRect/>
              </a:gradFill>
              <a:ln w="3175">
                <a:solidFill>
                  <a:sysClr val="windowText" lastClr="000000"/>
                </a:solidFill>
                <a:prstDash val="solid"/>
              </a:ln>
            </c:spPr>
          </c:dPt>
          <c:dLbls>
            <c:dLbl>
              <c:idx val="0"/>
              <c:tx>
                <c:rich>
                  <a:bodyPr/>
                  <a:lstStyle/>
                  <a:p>
                    <a:r>
                      <a:rPr lang="en-US"/>
                      <a:t>ND</a:t>
                    </a:r>
                  </a:p>
                </c:rich>
              </c:tx>
              <c:showLegendKey val="0"/>
              <c:showVal val="1"/>
              <c:showCatName val="0"/>
              <c:showSerName val="0"/>
              <c:showPercent val="0"/>
              <c:showBubbleSize val="0"/>
            </c:dLbl>
            <c:dLbl>
              <c:idx val="1"/>
              <c:tx>
                <c:rich>
                  <a:bodyPr/>
                  <a:lstStyle/>
                  <a:p>
                    <a:r>
                      <a:rPr lang="en-US"/>
                      <a:t>ND</a:t>
                    </a:r>
                  </a:p>
                </c:rich>
              </c:tx>
              <c:showLegendKey val="0"/>
              <c:showVal val="1"/>
              <c:showCatName val="0"/>
              <c:showSerName val="0"/>
              <c:showPercent val="0"/>
              <c:showBubbleSize val="0"/>
            </c:dLbl>
            <c:dLbl>
              <c:idx val="2"/>
              <c:tx>
                <c:rich>
                  <a:bodyPr/>
                  <a:lstStyle/>
                  <a:p>
                    <a:r>
                      <a:rPr lang="en-US"/>
                      <a:t>ND</a:t>
                    </a:r>
                  </a:p>
                </c:rich>
              </c:tx>
              <c:showLegendKey val="0"/>
              <c:showVal val="1"/>
              <c:showCatName val="0"/>
              <c:showSerName val="0"/>
              <c:showPercent val="0"/>
              <c:showBubbleSize val="0"/>
            </c:dLbl>
            <c:dLbl>
              <c:idx val="3"/>
              <c:tx>
                <c:rich>
                  <a:bodyPr/>
                  <a:lstStyle/>
                  <a:p>
                    <a:r>
                      <a:rPr lang="en-US"/>
                      <a:t>ND</a:t>
                    </a:r>
                  </a:p>
                </c:rich>
              </c:tx>
              <c:showLegendKey val="0"/>
              <c:showVal val="1"/>
              <c:showCatName val="0"/>
              <c:showSerName val="0"/>
              <c:showPercent val="0"/>
              <c:showBubbleSize val="0"/>
            </c:dLbl>
            <c:dLbl>
              <c:idx val="4"/>
              <c:tx>
                <c:rich>
                  <a:bodyPr/>
                  <a:lstStyle/>
                  <a:p>
                    <a:r>
                      <a:rPr lang="en-US"/>
                      <a:t>ND</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Reclamos!$B$37:$P$37</c:f>
              <c:strCache>
                <c:ptCount val="15"/>
                <c:pt idx="0">
                  <c:v>BM'11</c:v>
                </c:pt>
                <c:pt idx="1">
                  <c:v>Ene</c:v>
                </c:pt>
                <c:pt idx="2">
                  <c:v>Feb</c:v>
                </c:pt>
                <c:pt idx="3">
                  <c:v>Mar</c:v>
                </c:pt>
                <c:pt idx="4">
                  <c:v>Abr</c:v>
                </c:pt>
                <c:pt idx="5">
                  <c:v>May</c:v>
                </c:pt>
                <c:pt idx="6">
                  <c:v>Jun</c:v>
                </c:pt>
                <c:pt idx="7">
                  <c:v>Jul</c:v>
                </c:pt>
                <c:pt idx="8">
                  <c:v>Ago</c:v>
                </c:pt>
                <c:pt idx="9">
                  <c:v>Sep</c:v>
                </c:pt>
                <c:pt idx="10">
                  <c:v>Oct</c:v>
                </c:pt>
                <c:pt idx="11">
                  <c:v>Nov</c:v>
                </c:pt>
                <c:pt idx="12">
                  <c:v>Dic</c:v>
                </c:pt>
                <c:pt idx="13">
                  <c:v>FY 2012</c:v>
                </c:pt>
                <c:pt idx="14">
                  <c:v>TGA'12</c:v>
                </c:pt>
              </c:strCache>
            </c:strRef>
          </c:cat>
          <c:val>
            <c:numRef>
              <c:f>Reclamos!$B$40:$P$40</c:f>
              <c:numCache>
                <c:formatCode>0</c:formatCode>
                <c:ptCount val="15"/>
                <c:pt idx="0">
                  <c:v>0</c:v>
                </c:pt>
                <c:pt idx="1">
                  <c:v>0</c:v>
                </c:pt>
                <c:pt idx="2">
                  <c:v>0</c:v>
                </c:pt>
                <c:pt idx="3">
                  <c:v>0</c:v>
                </c:pt>
                <c:pt idx="4">
                  <c:v>0</c:v>
                </c:pt>
                <c:pt idx="5">
                  <c:v>0</c:v>
                </c:pt>
                <c:pt idx="6">
                  <c:v>0</c:v>
                </c:pt>
                <c:pt idx="7">
                  <c:v>2</c:v>
                </c:pt>
                <c:pt idx="8">
                  <c:v>1</c:v>
                </c:pt>
                <c:pt idx="9">
                  <c:v>0</c:v>
                </c:pt>
                <c:pt idx="10">
                  <c:v>1</c:v>
                </c:pt>
                <c:pt idx="11">
                  <c:v>0</c:v>
                </c:pt>
                <c:pt idx="12">
                  <c:v>1</c:v>
                </c:pt>
                <c:pt idx="13">
                  <c:v>0</c:v>
                </c:pt>
                <c:pt idx="14">
                  <c:v>0</c:v>
                </c:pt>
              </c:numCache>
            </c:numRef>
          </c:val>
        </c:ser>
        <c:dLbls>
          <c:showLegendKey val="0"/>
          <c:showVal val="0"/>
          <c:showCatName val="0"/>
          <c:showSerName val="0"/>
          <c:showPercent val="0"/>
          <c:showBubbleSize val="0"/>
        </c:dLbls>
        <c:gapWidth val="150"/>
        <c:axId val="105462784"/>
        <c:axId val="105476864"/>
      </c:barChart>
      <c:catAx>
        <c:axId val="105462784"/>
        <c:scaling>
          <c:orientation val="minMax"/>
        </c:scaling>
        <c:delete val="0"/>
        <c:axPos val="b"/>
        <c:numFmt formatCode="General" sourceLinked="1"/>
        <c:majorTickMark val="none"/>
        <c:minorTickMark val="none"/>
        <c:tickLblPos val="nextTo"/>
        <c:txPr>
          <a:bodyPr rot="0"/>
          <a:lstStyle/>
          <a:p>
            <a:pPr>
              <a:defRPr sz="700"/>
            </a:pPr>
            <a:endParaRPr lang="es-EC"/>
          </a:p>
        </c:txPr>
        <c:crossAx val="105476864"/>
        <c:crosses val="autoZero"/>
        <c:auto val="1"/>
        <c:lblAlgn val="ctr"/>
        <c:lblOffset val="100"/>
        <c:noMultiLvlLbl val="0"/>
      </c:catAx>
      <c:valAx>
        <c:axId val="105476864"/>
        <c:scaling>
          <c:orientation val="minMax"/>
        </c:scaling>
        <c:delete val="0"/>
        <c:axPos val="l"/>
        <c:title>
          <c:tx>
            <c:rich>
              <a:bodyPr rot="-5400000" vert="horz"/>
              <a:lstStyle/>
              <a:p>
                <a:pPr>
                  <a:defRPr/>
                </a:pPr>
                <a:r>
                  <a:rPr lang="en-US" baseline="0"/>
                  <a:t>No Conformidades (#)</a:t>
                </a:r>
                <a:endParaRPr lang="en-US"/>
              </a:p>
            </c:rich>
          </c:tx>
          <c:layout>
            <c:manualLayout>
              <c:xMode val="edge"/>
              <c:yMode val="edge"/>
              <c:x val="1.7201345340814449E-2"/>
              <c:y val="0.31464384179092231"/>
            </c:manualLayout>
          </c:layout>
          <c:overlay val="0"/>
        </c:title>
        <c:numFmt formatCode="0" sourceLinked="1"/>
        <c:majorTickMark val="none"/>
        <c:minorTickMark val="none"/>
        <c:tickLblPos val="nextTo"/>
        <c:crossAx val="105462784"/>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u="sng">
                <a:solidFill>
                  <a:srgbClr val="FF0000"/>
                </a:solidFill>
              </a:rPr>
              <a:t>INCREMENTO</a:t>
            </a:r>
            <a:r>
              <a:rPr lang="en-US" sz="1400" u="sng" baseline="0">
                <a:solidFill>
                  <a:srgbClr val="FF0000"/>
                </a:solidFill>
              </a:rPr>
              <a:t> EN VENTAS POR PROMOCIONES</a:t>
            </a:r>
            <a:endParaRPr lang="en-US" sz="1400" u="sng">
              <a:solidFill>
                <a:srgbClr val="FF0000"/>
              </a:solidFill>
            </a:endParaRPr>
          </a:p>
        </c:rich>
      </c:tx>
      <c:layout>
        <c:manualLayout>
          <c:xMode val="edge"/>
          <c:yMode val="edge"/>
          <c:x val="0.18007152720953123"/>
          <c:y val="8.1034743486752773E-3"/>
        </c:manualLayout>
      </c:layout>
      <c:overlay val="0"/>
    </c:title>
    <c:autoTitleDeleted val="0"/>
    <c:plotArea>
      <c:layout>
        <c:manualLayout>
          <c:layoutTarget val="inner"/>
          <c:xMode val="edge"/>
          <c:yMode val="edge"/>
          <c:x val="9.8853214391174463E-2"/>
          <c:y val="0.11224764575799542"/>
          <c:w val="0.79710894532600396"/>
          <c:h val="0.75097295226316685"/>
        </c:manualLayout>
      </c:layout>
      <c:barChart>
        <c:barDir val="col"/>
        <c:grouping val="clustered"/>
        <c:varyColors val="0"/>
        <c:ser>
          <c:idx val="0"/>
          <c:order val="0"/>
          <c:tx>
            <c:strRef>
              <c:f>'Incremento en Ventas por promoc'!$A$39</c:f>
              <c:strCache>
                <c:ptCount val="1"/>
                <c:pt idx="0">
                  <c:v>Mensual</c:v>
                </c:pt>
              </c:strCache>
            </c:strRef>
          </c:tx>
          <c:spPr>
            <a:solidFill>
              <a:srgbClr val="00B050"/>
            </a:solidFill>
            <a:ln>
              <a:solidFill>
                <a:sysClr val="windowText" lastClr="000000"/>
              </a:solidFill>
            </a:ln>
          </c:spPr>
          <c:invertIfNegative val="0"/>
          <c:dPt>
            <c:idx val="0"/>
            <c:invertIfNegative val="0"/>
            <c:bubble3D val="0"/>
            <c:spPr>
              <a:gradFill flip="none" rotWithShape="1">
                <a:gsLst>
                  <a:gs pos="0">
                    <a:sysClr val="window" lastClr="FFFFFF">
                      <a:lumMod val="50000"/>
                    </a:sysClr>
                  </a:gs>
                  <a:gs pos="50000">
                    <a:sysClr val="window" lastClr="FFFFFF">
                      <a:lumMod val="85000"/>
                    </a:sysClr>
                  </a:gs>
                  <a:gs pos="100000">
                    <a:schemeClr val="bg1">
                      <a:lumMod val="50000"/>
                    </a:schemeClr>
                  </a:gs>
                </a:gsLst>
                <a:lin ang="0" scaled="1"/>
                <a:tileRect/>
              </a:gradFill>
              <a:ln w="3175">
                <a:solidFill>
                  <a:sysClr val="windowText" lastClr="000000"/>
                </a:solidFill>
                <a:prstDash val="solid"/>
              </a:ln>
            </c:spPr>
          </c:dPt>
          <c:dPt>
            <c:idx val="5"/>
            <c:invertIfNegative val="0"/>
            <c:bubble3D val="0"/>
            <c:spPr>
              <a:solidFill>
                <a:srgbClr val="FFFF00"/>
              </a:solidFill>
              <a:ln>
                <a:solidFill>
                  <a:sysClr val="windowText" lastClr="000000"/>
                </a:solidFill>
              </a:ln>
            </c:spPr>
          </c:dPt>
          <c:dPt>
            <c:idx val="8"/>
            <c:invertIfNegative val="0"/>
            <c:bubble3D val="0"/>
            <c:spPr>
              <a:solidFill>
                <a:srgbClr val="FFFF00"/>
              </a:solidFill>
              <a:ln>
                <a:solidFill>
                  <a:sysClr val="windowText" lastClr="000000"/>
                </a:solidFill>
              </a:ln>
            </c:spPr>
          </c:dPt>
          <c:dPt>
            <c:idx val="9"/>
            <c:invertIfNegative val="0"/>
            <c:bubble3D val="0"/>
            <c:spPr>
              <a:solidFill>
                <a:srgbClr val="FF0000"/>
              </a:solidFill>
              <a:ln>
                <a:solidFill>
                  <a:sysClr val="windowText" lastClr="000000"/>
                </a:solidFill>
              </a:ln>
            </c:spPr>
          </c:dPt>
          <c:dPt>
            <c:idx val="10"/>
            <c:invertIfNegative val="0"/>
            <c:bubble3D val="0"/>
            <c:spPr>
              <a:solidFill>
                <a:srgbClr val="FF0000"/>
              </a:solidFill>
              <a:ln>
                <a:solidFill>
                  <a:sysClr val="windowText" lastClr="000000"/>
                </a:solidFill>
              </a:ln>
            </c:spPr>
          </c:dPt>
          <c:dPt>
            <c:idx val="11"/>
            <c:invertIfNegative val="0"/>
            <c:bubble3D val="0"/>
            <c:spPr>
              <a:solidFill>
                <a:srgbClr val="FF0000"/>
              </a:solidFill>
              <a:ln>
                <a:solidFill>
                  <a:sysClr val="windowText" lastClr="000000"/>
                </a:solidFill>
              </a:ln>
            </c:spPr>
          </c:dPt>
          <c:dPt>
            <c:idx val="12"/>
            <c:invertIfNegative val="0"/>
            <c:bubble3D val="0"/>
            <c:spPr>
              <a:solidFill>
                <a:srgbClr val="FFFF47"/>
              </a:solidFill>
              <a:ln>
                <a:solidFill>
                  <a:sysClr val="windowText" lastClr="000000"/>
                </a:solidFill>
              </a:ln>
            </c:spPr>
          </c:dPt>
          <c:dPt>
            <c:idx val="13"/>
            <c:invertIfNegative val="0"/>
            <c:bubble3D val="0"/>
            <c:spPr>
              <a:gradFill flip="none" rotWithShape="1">
                <a:gsLst>
                  <a:gs pos="0">
                    <a:srgbClr val="002060"/>
                  </a:gs>
                  <a:gs pos="50000">
                    <a:schemeClr val="accent5">
                      <a:lumMod val="60000"/>
                      <a:lumOff val="40000"/>
                    </a:schemeClr>
                  </a:gs>
                  <a:gs pos="100000">
                    <a:srgbClr val="002060"/>
                  </a:gs>
                </a:gsLst>
                <a:lin ang="0" scaled="1"/>
                <a:tileRect/>
              </a:gradFill>
              <a:ln w="3175">
                <a:solidFill>
                  <a:sysClr val="windowText" lastClr="000000"/>
                </a:solidFill>
                <a:prstDash val="solid"/>
              </a:ln>
            </c:spPr>
          </c:dPt>
          <c:dPt>
            <c:idx val="14"/>
            <c:invertIfNegative val="0"/>
            <c:bubble3D val="0"/>
            <c:spPr>
              <a:gradFill flip="none" rotWithShape="1">
                <a:gsLst>
                  <a:gs pos="0">
                    <a:srgbClr val="F79646">
                      <a:lumMod val="50000"/>
                    </a:srgbClr>
                  </a:gs>
                  <a:gs pos="50000">
                    <a:srgbClr val="FFCC00"/>
                  </a:gs>
                  <a:gs pos="100000">
                    <a:srgbClr val="F79646">
                      <a:lumMod val="50000"/>
                    </a:srgbClr>
                  </a:gs>
                </a:gsLst>
                <a:lin ang="0" scaled="1"/>
                <a:tileRect/>
              </a:gradFill>
              <a:ln w="3175">
                <a:solidFill>
                  <a:sysClr val="windowText" lastClr="000000"/>
                </a:solidFill>
                <a:prstDash val="solid"/>
              </a:ln>
            </c:spPr>
          </c:dPt>
          <c:dLbls>
            <c:dLbl>
              <c:idx val="0"/>
              <c:tx>
                <c:rich>
                  <a:bodyPr/>
                  <a:lstStyle/>
                  <a:p>
                    <a:r>
                      <a:rPr lang="en-US"/>
                      <a:t>ND</a:t>
                    </a:r>
                  </a:p>
                </c:rich>
              </c:tx>
              <c:dLblPos val="outEnd"/>
              <c:showLegendKey val="0"/>
              <c:showVal val="1"/>
              <c:showCatName val="0"/>
              <c:showSerName val="0"/>
              <c:showPercent val="0"/>
              <c:showBubbleSize val="0"/>
              <c:separator>. </c:separator>
            </c:dLbl>
            <c:dLbl>
              <c:idx val="1"/>
              <c:tx>
                <c:rich>
                  <a:bodyPr/>
                  <a:lstStyle/>
                  <a:p>
                    <a:r>
                      <a:rPr lang="en-US"/>
                      <a:t>ND</a:t>
                    </a:r>
                  </a:p>
                </c:rich>
              </c:tx>
              <c:dLblPos val="outEnd"/>
              <c:showLegendKey val="0"/>
              <c:showVal val="1"/>
              <c:showCatName val="0"/>
              <c:showSerName val="0"/>
              <c:showPercent val="0"/>
              <c:showBubbleSize val="0"/>
              <c:separator>. </c:separator>
            </c:dLbl>
            <c:dLbl>
              <c:idx val="2"/>
              <c:tx>
                <c:rich>
                  <a:bodyPr/>
                  <a:lstStyle/>
                  <a:p>
                    <a:r>
                      <a:rPr lang="en-US"/>
                      <a:t>ND</a:t>
                    </a:r>
                  </a:p>
                </c:rich>
              </c:tx>
              <c:dLblPos val="outEnd"/>
              <c:showLegendKey val="0"/>
              <c:showVal val="1"/>
              <c:showCatName val="0"/>
              <c:showSerName val="0"/>
              <c:showPercent val="0"/>
              <c:showBubbleSize val="0"/>
              <c:separator>. </c:separator>
            </c:dLbl>
            <c:dLbl>
              <c:idx val="3"/>
              <c:tx>
                <c:rich>
                  <a:bodyPr/>
                  <a:lstStyle/>
                  <a:p>
                    <a:r>
                      <a:rPr lang="en-US"/>
                      <a:t>ND</a:t>
                    </a:r>
                  </a:p>
                </c:rich>
              </c:tx>
              <c:dLblPos val="outEnd"/>
              <c:showLegendKey val="0"/>
              <c:showVal val="1"/>
              <c:showCatName val="0"/>
              <c:showSerName val="0"/>
              <c:showPercent val="0"/>
              <c:showBubbleSize val="0"/>
              <c:separator>. </c:separator>
            </c:dLbl>
            <c:dLbl>
              <c:idx val="4"/>
              <c:tx>
                <c:rich>
                  <a:bodyPr/>
                  <a:lstStyle/>
                  <a:p>
                    <a:r>
                      <a:rPr lang="en-US"/>
                      <a:t>ND</a:t>
                    </a:r>
                  </a:p>
                </c:rich>
              </c:tx>
              <c:dLblPos val="outEnd"/>
              <c:showLegendKey val="0"/>
              <c:showVal val="1"/>
              <c:showCatName val="0"/>
              <c:showSerName val="0"/>
              <c:showPercent val="0"/>
              <c:showBubbleSize val="0"/>
              <c:separator>. </c:separator>
            </c:dLbl>
            <c:dLblPos val="outEnd"/>
            <c:showLegendKey val="0"/>
            <c:showVal val="1"/>
            <c:showCatName val="0"/>
            <c:showSerName val="0"/>
            <c:showPercent val="0"/>
            <c:showBubbleSize val="0"/>
            <c:separator>. </c:separator>
            <c:showLeaderLines val="0"/>
          </c:dLbls>
          <c:cat>
            <c:strRef>
              <c:f>'Incremento en Ventas por promoc'!$B$36:$P$36</c:f>
              <c:strCache>
                <c:ptCount val="15"/>
                <c:pt idx="0">
                  <c:v>BM'11</c:v>
                </c:pt>
                <c:pt idx="1">
                  <c:v>Ene</c:v>
                </c:pt>
                <c:pt idx="2">
                  <c:v>Feb</c:v>
                </c:pt>
                <c:pt idx="3">
                  <c:v>Mar</c:v>
                </c:pt>
                <c:pt idx="4">
                  <c:v>Abr</c:v>
                </c:pt>
                <c:pt idx="5">
                  <c:v>May</c:v>
                </c:pt>
                <c:pt idx="6">
                  <c:v>Jun</c:v>
                </c:pt>
                <c:pt idx="7">
                  <c:v>Jul</c:v>
                </c:pt>
                <c:pt idx="8">
                  <c:v>Ago</c:v>
                </c:pt>
                <c:pt idx="9">
                  <c:v>Sep</c:v>
                </c:pt>
                <c:pt idx="10">
                  <c:v>Oct</c:v>
                </c:pt>
                <c:pt idx="11">
                  <c:v>Nov</c:v>
                </c:pt>
                <c:pt idx="12">
                  <c:v>Dic</c:v>
                </c:pt>
                <c:pt idx="13">
                  <c:v>FY 2012</c:v>
                </c:pt>
                <c:pt idx="14">
                  <c:v>TGA'12</c:v>
                </c:pt>
              </c:strCache>
            </c:strRef>
          </c:cat>
          <c:val>
            <c:numRef>
              <c:f>'Incremento en Ventas por promoc'!$B$39:$P$39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0.1</c:v>
                </c:pt>
              </c:numCache>
            </c:numRef>
          </c:val>
        </c:ser>
        <c:dLbls>
          <c:showLegendKey val="0"/>
          <c:showVal val="0"/>
          <c:showCatName val="0"/>
          <c:showSerName val="0"/>
          <c:showPercent val="0"/>
          <c:showBubbleSize val="0"/>
        </c:dLbls>
        <c:gapWidth val="150"/>
        <c:axId val="125442304"/>
        <c:axId val="125472768"/>
      </c:barChart>
      <c:catAx>
        <c:axId val="125442304"/>
        <c:scaling>
          <c:orientation val="minMax"/>
        </c:scaling>
        <c:delete val="0"/>
        <c:axPos val="b"/>
        <c:numFmt formatCode="General" sourceLinked="1"/>
        <c:majorTickMark val="none"/>
        <c:minorTickMark val="none"/>
        <c:tickLblPos val="nextTo"/>
        <c:txPr>
          <a:bodyPr rot="0"/>
          <a:lstStyle/>
          <a:p>
            <a:pPr>
              <a:defRPr sz="700"/>
            </a:pPr>
            <a:endParaRPr lang="es-EC"/>
          </a:p>
        </c:txPr>
        <c:crossAx val="125472768"/>
        <c:crosses val="autoZero"/>
        <c:auto val="1"/>
        <c:lblAlgn val="ctr"/>
        <c:lblOffset val="100"/>
        <c:noMultiLvlLbl val="0"/>
      </c:catAx>
      <c:valAx>
        <c:axId val="125472768"/>
        <c:scaling>
          <c:orientation val="minMax"/>
          <c:max val="0.2"/>
        </c:scaling>
        <c:delete val="0"/>
        <c:axPos val="l"/>
        <c:title>
          <c:tx>
            <c:rich>
              <a:bodyPr rot="-5400000" vert="horz"/>
              <a:lstStyle/>
              <a:p>
                <a:pPr>
                  <a:defRPr/>
                </a:pPr>
                <a:r>
                  <a:rPr lang="en-US" baseline="0"/>
                  <a:t>Incremento en ventas (%)</a:t>
                </a:r>
                <a:endParaRPr lang="en-US"/>
              </a:p>
            </c:rich>
          </c:tx>
          <c:layout>
            <c:manualLayout>
              <c:xMode val="edge"/>
              <c:yMode val="edge"/>
              <c:x val="3.604720281571272E-3"/>
              <c:y val="0.30764999881957272"/>
            </c:manualLayout>
          </c:layout>
          <c:overlay val="0"/>
        </c:title>
        <c:numFmt formatCode="0%" sourceLinked="1"/>
        <c:majorTickMark val="none"/>
        <c:minorTickMark val="none"/>
        <c:tickLblPos val="nextTo"/>
        <c:crossAx val="125442304"/>
        <c:crosses val="autoZero"/>
        <c:crossBetween val="between"/>
      </c:valAx>
    </c:plotArea>
    <c:plotVisOnly val="1"/>
    <c:dispBlanksAs val="gap"/>
    <c:showDLblsOverMax val="0"/>
  </c:chart>
  <c:spPr>
    <a:noFill/>
    <a:ln>
      <a:noFill/>
    </a:ln>
  </c:spPr>
  <c:printSettings>
    <c:headerFooter/>
    <c:pageMargins b="0.75000000000000178" l="0.70000000000000062" r="0.70000000000000062" t="0.75000000000000178"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u="sng">
                <a:solidFill>
                  <a:srgbClr val="FF0000"/>
                </a:solidFill>
              </a:rPr>
              <a:t>VENTAS POR INNOVACIONES</a:t>
            </a:r>
          </a:p>
        </c:rich>
      </c:tx>
      <c:layout>
        <c:manualLayout>
          <c:xMode val="edge"/>
          <c:yMode val="edge"/>
          <c:x val="0.2972360975966748"/>
          <c:y val="0"/>
        </c:manualLayout>
      </c:layout>
      <c:overlay val="0"/>
    </c:title>
    <c:autoTitleDeleted val="0"/>
    <c:plotArea>
      <c:layout>
        <c:manualLayout>
          <c:layoutTarget val="inner"/>
          <c:xMode val="edge"/>
          <c:yMode val="edge"/>
          <c:x val="9.8853214391174463E-2"/>
          <c:y val="0.11224764575799542"/>
          <c:w val="0.79710894532600396"/>
          <c:h val="0.75097295226316685"/>
        </c:manualLayout>
      </c:layout>
      <c:barChart>
        <c:barDir val="col"/>
        <c:grouping val="clustered"/>
        <c:varyColors val="0"/>
        <c:ser>
          <c:idx val="0"/>
          <c:order val="0"/>
          <c:tx>
            <c:strRef>
              <c:f>'Ventas por innovaciones'!$A$39</c:f>
              <c:strCache>
                <c:ptCount val="1"/>
                <c:pt idx="0">
                  <c:v>Mensual</c:v>
                </c:pt>
              </c:strCache>
            </c:strRef>
          </c:tx>
          <c:spPr>
            <a:solidFill>
              <a:srgbClr val="00B050"/>
            </a:solidFill>
            <a:ln>
              <a:solidFill>
                <a:sysClr val="windowText" lastClr="000000"/>
              </a:solidFill>
            </a:ln>
          </c:spPr>
          <c:invertIfNegative val="0"/>
          <c:dPt>
            <c:idx val="0"/>
            <c:invertIfNegative val="0"/>
            <c:bubble3D val="0"/>
            <c:spPr>
              <a:gradFill flip="none" rotWithShape="1">
                <a:gsLst>
                  <a:gs pos="0">
                    <a:sysClr val="window" lastClr="FFFFFF">
                      <a:lumMod val="50000"/>
                    </a:sysClr>
                  </a:gs>
                  <a:gs pos="50000">
                    <a:sysClr val="window" lastClr="FFFFFF">
                      <a:lumMod val="85000"/>
                    </a:sysClr>
                  </a:gs>
                  <a:gs pos="100000">
                    <a:schemeClr val="bg1">
                      <a:lumMod val="50000"/>
                    </a:schemeClr>
                  </a:gs>
                </a:gsLst>
                <a:lin ang="0" scaled="1"/>
                <a:tileRect/>
              </a:gradFill>
              <a:ln w="3175">
                <a:solidFill>
                  <a:sysClr val="windowText" lastClr="000000"/>
                </a:solidFill>
                <a:prstDash val="solid"/>
              </a:ln>
            </c:spPr>
          </c:dPt>
          <c:dPt>
            <c:idx val="3"/>
            <c:invertIfNegative val="0"/>
            <c:bubble3D val="0"/>
            <c:spPr>
              <a:solidFill>
                <a:srgbClr val="FF0000"/>
              </a:solidFill>
              <a:ln>
                <a:solidFill>
                  <a:sysClr val="windowText" lastClr="000000"/>
                </a:solidFill>
              </a:ln>
            </c:spPr>
          </c:dPt>
          <c:dPt>
            <c:idx val="6"/>
            <c:invertIfNegative val="0"/>
            <c:bubble3D val="0"/>
            <c:spPr>
              <a:solidFill>
                <a:srgbClr val="FFFF00"/>
              </a:solidFill>
              <a:ln>
                <a:solidFill>
                  <a:sysClr val="windowText" lastClr="000000"/>
                </a:solidFill>
              </a:ln>
            </c:spPr>
          </c:dPt>
          <c:dPt>
            <c:idx val="9"/>
            <c:invertIfNegative val="0"/>
            <c:bubble3D val="0"/>
            <c:spPr>
              <a:solidFill>
                <a:srgbClr val="FFFF00"/>
              </a:solidFill>
              <a:ln>
                <a:solidFill>
                  <a:sysClr val="windowText" lastClr="000000"/>
                </a:solidFill>
              </a:ln>
            </c:spPr>
          </c:dPt>
          <c:dPt>
            <c:idx val="10"/>
            <c:invertIfNegative val="0"/>
            <c:bubble3D val="0"/>
            <c:spPr>
              <a:solidFill>
                <a:srgbClr val="FFFF00"/>
              </a:solidFill>
              <a:ln>
                <a:solidFill>
                  <a:sysClr val="windowText" lastClr="000000"/>
                </a:solidFill>
              </a:ln>
            </c:spPr>
          </c:dPt>
          <c:dPt>
            <c:idx val="11"/>
            <c:invertIfNegative val="0"/>
            <c:bubble3D val="0"/>
            <c:spPr>
              <a:solidFill>
                <a:srgbClr val="FF0000"/>
              </a:solidFill>
              <a:ln>
                <a:solidFill>
                  <a:sysClr val="windowText" lastClr="000000"/>
                </a:solidFill>
              </a:ln>
            </c:spPr>
          </c:dPt>
          <c:dPt>
            <c:idx val="12"/>
            <c:invertIfNegative val="0"/>
            <c:bubble3D val="0"/>
            <c:spPr>
              <a:solidFill>
                <a:srgbClr val="FF0000"/>
              </a:solidFill>
              <a:ln>
                <a:solidFill>
                  <a:sysClr val="windowText" lastClr="000000"/>
                </a:solidFill>
              </a:ln>
            </c:spPr>
          </c:dPt>
          <c:dPt>
            <c:idx val="13"/>
            <c:invertIfNegative val="0"/>
            <c:bubble3D val="0"/>
            <c:spPr>
              <a:gradFill flip="none" rotWithShape="1">
                <a:gsLst>
                  <a:gs pos="0">
                    <a:srgbClr val="002060"/>
                  </a:gs>
                  <a:gs pos="50000">
                    <a:schemeClr val="accent5">
                      <a:lumMod val="60000"/>
                      <a:lumOff val="40000"/>
                    </a:schemeClr>
                  </a:gs>
                  <a:gs pos="100000">
                    <a:srgbClr val="002060"/>
                  </a:gs>
                </a:gsLst>
                <a:lin ang="0" scaled="1"/>
                <a:tileRect/>
              </a:gradFill>
              <a:ln w="3175">
                <a:solidFill>
                  <a:sysClr val="windowText" lastClr="000000"/>
                </a:solidFill>
                <a:prstDash val="solid"/>
              </a:ln>
            </c:spPr>
          </c:dPt>
          <c:dPt>
            <c:idx val="14"/>
            <c:invertIfNegative val="0"/>
            <c:bubble3D val="0"/>
            <c:spPr>
              <a:gradFill flip="none" rotWithShape="1">
                <a:gsLst>
                  <a:gs pos="0">
                    <a:srgbClr val="F79646">
                      <a:lumMod val="50000"/>
                    </a:srgbClr>
                  </a:gs>
                  <a:gs pos="50000">
                    <a:srgbClr val="FFCC00"/>
                  </a:gs>
                  <a:gs pos="100000">
                    <a:srgbClr val="F79646">
                      <a:lumMod val="50000"/>
                    </a:srgbClr>
                  </a:gs>
                </a:gsLst>
                <a:lin ang="0" scaled="1"/>
                <a:tileRect/>
              </a:gradFill>
              <a:ln w="3175">
                <a:solidFill>
                  <a:sysClr val="windowText" lastClr="000000"/>
                </a:solidFill>
                <a:prstDash val="solid"/>
              </a:ln>
            </c:spPr>
          </c:dPt>
          <c:dLbls>
            <c:dLbl>
              <c:idx val="0"/>
              <c:tx>
                <c:rich>
                  <a:bodyPr/>
                  <a:lstStyle/>
                  <a:p>
                    <a:r>
                      <a:rPr lang="en-US"/>
                      <a:t>ND</a:t>
                    </a:r>
                  </a:p>
                </c:rich>
              </c:tx>
              <c:dLblPos val="outEnd"/>
              <c:showLegendKey val="0"/>
              <c:showVal val="1"/>
              <c:showCatName val="0"/>
              <c:showSerName val="0"/>
              <c:showPercent val="0"/>
              <c:showBubbleSize val="0"/>
              <c:separator>. </c:separator>
            </c:dLbl>
            <c:dLbl>
              <c:idx val="1"/>
              <c:tx>
                <c:rich>
                  <a:bodyPr/>
                  <a:lstStyle/>
                  <a:p>
                    <a:r>
                      <a:rPr lang="en-US"/>
                      <a:t>ND</a:t>
                    </a:r>
                  </a:p>
                </c:rich>
              </c:tx>
              <c:dLblPos val="outEnd"/>
              <c:showLegendKey val="0"/>
              <c:showVal val="1"/>
              <c:showCatName val="0"/>
              <c:showSerName val="0"/>
              <c:showPercent val="0"/>
              <c:showBubbleSize val="0"/>
              <c:separator>. </c:separator>
            </c:dLbl>
            <c:dLbl>
              <c:idx val="2"/>
              <c:tx>
                <c:rich>
                  <a:bodyPr/>
                  <a:lstStyle/>
                  <a:p>
                    <a:r>
                      <a:rPr lang="en-US"/>
                      <a:t>ND</a:t>
                    </a:r>
                  </a:p>
                </c:rich>
              </c:tx>
              <c:dLblPos val="outEnd"/>
              <c:showLegendKey val="0"/>
              <c:showVal val="1"/>
              <c:showCatName val="0"/>
              <c:showSerName val="0"/>
              <c:showPercent val="0"/>
              <c:showBubbleSize val="0"/>
              <c:separator>. </c:separator>
            </c:dLbl>
            <c:dLbl>
              <c:idx val="3"/>
              <c:tx>
                <c:rich>
                  <a:bodyPr/>
                  <a:lstStyle/>
                  <a:p>
                    <a:r>
                      <a:rPr lang="en-US"/>
                      <a:t>ND</a:t>
                    </a:r>
                  </a:p>
                </c:rich>
              </c:tx>
              <c:dLblPos val="outEnd"/>
              <c:showLegendKey val="0"/>
              <c:showVal val="1"/>
              <c:showCatName val="0"/>
              <c:showSerName val="0"/>
              <c:showPercent val="0"/>
              <c:showBubbleSize val="0"/>
              <c:separator>. </c:separator>
            </c:dLbl>
            <c:dLbl>
              <c:idx val="4"/>
              <c:tx>
                <c:rich>
                  <a:bodyPr/>
                  <a:lstStyle/>
                  <a:p>
                    <a:r>
                      <a:rPr lang="en-US"/>
                      <a:t>ND</a:t>
                    </a:r>
                  </a:p>
                </c:rich>
              </c:tx>
              <c:dLblPos val="outEnd"/>
              <c:showLegendKey val="0"/>
              <c:showVal val="1"/>
              <c:showCatName val="0"/>
              <c:showSerName val="0"/>
              <c:showPercent val="0"/>
              <c:showBubbleSize val="0"/>
              <c:separator>. </c:separator>
            </c:dLbl>
            <c:dLblPos val="outEnd"/>
            <c:showLegendKey val="0"/>
            <c:showVal val="1"/>
            <c:showCatName val="0"/>
            <c:showSerName val="0"/>
            <c:showPercent val="0"/>
            <c:showBubbleSize val="0"/>
            <c:separator>. </c:separator>
            <c:showLeaderLines val="0"/>
          </c:dLbls>
          <c:cat>
            <c:strRef>
              <c:f>'Ventas por innovaciones'!$B$36:$P$36</c:f>
              <c:strCache>
                <c:ptCount val="15"/>
                <c:pt idx="0">
                  <c:v>BM'11</c:v>
                </c:pt>
                <c:pt idx="1">
                  <c:v>Ene</c:v>
                </c:pt>
                <c:pt idx="2">
                  <c:v>Feb</c:v>
                </c:pt>
                <c:pt idx="3">
                  <c:v>Mar</c:v>
                </c:pt>
                <c:pt idx="4">
                  <c:v>Abr</c:v>
                </c:pt>
                <c:pt idx="5">
                  <c:v>May</c:v>
                </c:pt>
                <c:pt idx="6">
                  <c:v>Jun</c:v>
                </c:pt>
                <c:pt idx="7">
                  <c:v>Jul</c:v>
                </c:pt>
                <c:pt idx="8">
                  <c:v>Ago</c:v>
                </c:pt>
                <c:pt idx="9">
                  <c:v>Sep</c:v>
                </c:pt>
                <c:pt idx="10">
                  <c:v>Oct</c:v>
                </c:pt>
                <c:pt idx="11">
                  <c:v>Nov</c:v>
                </c:pt>
                <c:pt idx="12">
                  <c:v>Dic</c:v>
                </c:pt>
                <c:pt idx="13">
                  <c:v>FY 2012</c:v>
                </c:pt>
                <c:pt idx="14">
                  <c:v>TGA'12</c:v>
                </c:pt>
              </c:strCache>
            </c:strRef>
          </c:cat>
          <c:val>
            <c:numRef>
              <c:f>'Ventas por innovaciones'!$B$39:$P$39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18</c:v>
                </c:pt>
              </c:numCache>
            </c:numRef>
          </c:val>
        </c:ser>
        <c:dLbls>
          <c:showLegendKey val="0"/>
          <c:showVal val="0"/>
          <c:showCatName val="0"/>
          <c:showSerName val="0"/>
          <c:showPercent val="0"/>
          <c:showBubbleSize val="0"/>
        </c:dLbls>
        <c:gapWidth val="150"/>
        <c:axId val="125985920"/>
        <c:axId val="125987456"/>
      </c:barChart>
      <c:catAx>
        <c:axId val="125985920"/>
        <c:scaling>
          <c:orientation val="minMax"/>
        </c:scaling>
        <c:delete val="0"/>
        <c:axPos val="b"/>
        <c:numFmt formatCode="General" sourceLinked="1"/>
        <c:majorTickMark val="none"/>
        <c:minorTickMark val="none"/>
        <c:tickLblPos val="nextTo"/>
        <c:txPr>
          <a:bodyPr rot="0"/>
          <a:lstStyle/>
          <a:p>
            <a:pPr>
              <a:defRPr sz="700"/>
            </a:pPr>
            <a:endParaRPr lang="es-EC"/>
          </a:p>
        </c:txPr>
        <c:crossAx val="125987456"/>
        <c:crosses val="autoZero"/>
        <c:auto val="1"/>
        <c:lblAlgn val="ctr"/>
        <c:lblOffset val="100"/>
        <c:noMultiLvlLbl val="0"/>
      </c:catAx>
      <c:valAx>
        <c:axId val="125987456"/>
        <c:scaling>
          <c:orientation val="minMax"/>
        </c:scaling>
        <c:delete val="0"/>
        <c:axPos val="l"/>
        <c:title>
          <c:tx>
            <c:rich>
              <a:bodyPr rot="-5400000" vert="horz"/>
              <a:lstStyle/>
              <a:p>
                <a:pPr>
                  <a:defRPr/>
                </a:pPr>
                <a:r>
                  <a:rPr lang="en-US" baseline="0"/>
                  <a:t>Ventas por Innovaciones ($)</a:t>
                </a:r>
                <a:endParaRPr lang="en-US"/>
              </a:p>
            </c:rich>
          </c:tx>
          <c:layout>
            <c:manualLayout>
              <c:xMode val="edge"/>
              <c:yMode val="edge"/>
              <c:x val="1.1213321388718681E-2"/>
              <c:y val="0.28317207840571695"/>
            </c:manualLayout>
          </c:layout>
          <c:overlay val="0"/>
        </c:title>
        <c:numFmt formatCode="0" sourceLinked="1"/>
        <c:majorTickMark val="none"/>
        <c:minorTickMark val="none"/>
        <c:tickLblPos val="nextTo"/>
        <c:crossAx val="125985920"/>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u="sng">
                <a:solidFill>
                  <a:srgbClr val="FF0000"/>
                </a:solidFill>
              </a:rPr>
              <a:t>FALLAS</a:t>
            </a:r>
            <a:r>
              <a:rPr lang="en-US" sz="1400" u="sng" baseline="0">
                <a:solidFill>
                  <a:srgbClr val="FF0000"/>
                </a:solidFill>
              </a:rPr>
              <a:t> DE INVENTARIO</a:t>
            </a:r>
            <a:endParaRPr lang="en-US" sz="1400" u="sng">
              <a:solidFill>
                <a:srgbClr val="FF0000"/>
              </a:solidFill>
            </a:endParaRPr>
          </a:p>
        </c:rich>
      </c:tx>
      <c:layout>
        <c:manualLayout>
          <c:xMode val="edge"/>
          <c:yMode val="edge"/>
          <c:x val="0.34539425086834208"/>
          <c:y val="0"/>
        </c:manualLayout>
      </c:layout>
      <c:overlay val="0"/>
    </c:title>
    <c:autoTitleDeleted val="0"/>
    <c:plotArea>
      <c:layout>
        <c:manualLayout>
          <c:layoutTarget val="inner"/>
          <c:xMode val="edge"/>
          <c:yMode val="edge"/>
          <c:x val="9.8853214391174463E-2"/>
          <c:y val="0.11224764575799542"/>
          <c:w val="0.79710894532600396"/>
          <c:h val="0.75097295226316685"/>
        </c:manualLayout>
      </c:layout>
      <c:barChart>
        <c:barDir val="col"/>
        <c:grouping val="clustered"/>
        <c:varyColors val="0"/>
        <c:ser>
          <c:idx val="0"/>
          <c:order val="0"/>
          <c:tx>
            <c:strRef>
              <c:f>'Fallas de inventario'!$A$40</c:f>
              <c:strCache>
                <c:ptCount val="1"/>
                <c:pt idx="0">
                  <c:v>Mensual</c:v>
                </c:pt>
              </c:strCache>
            </c:strRef>
          </c:tx>
          <c:spPr>
            <a:solidFill>
              <a:srgbClr val="00B050"/>
            </a:solidFill>
            <a:ln>
              <a:solidFill>
                <a:sysClr val="windowText" lastClr="000000"/>
              </a:solidFill>
            </a:ln>
          </c:spPr>
          <c:invertIfNegative val="0"/>
          <c:dPt>
            <c:idx val="0"/>
            <c:invertIfNegative val="0"/>
            <c:bubble3D val="0"/>
            <c:spPr>
              <a:gradFill flip="none" rotWithShape="1">
                <a:gsLst>
                  <a:gs pos="0">
                    <a:sysClr val="window" lastClr="FFFFFF">
                      <a:lumMod val="50000"/>
                    </a:sysClr>
                  </a:gs>
                  <a:gs pos="50000">
                    <a:sysClr val="window" lastClr="FFFFFF">
                      <a:lumMod val="85000"/>
                    </a:sysClr>
                  </a:gs>
                  <a:gs pos="100000">
                    <a:schemeClr val="bg1">
                      <a:lumMod val="50000"/>
                    </a:schemeClr>
                  </a:gs>
                </a:gsLst>
                <a:lin ang="0" scaled="1"/>
                <a:tileRect/>
              </a:gradFill>
              <a:ln w="3175">
                <a:solidFill>
                  <a:sysClr val="windowText" lastClr="000000"/>
                </a:solidFill>
                <a:prstDash val="solid"/>
              </a:ln>
            </c:spPr>
          </c:dPt>
          <c:dPt>
            <c:idx val="1"/>
            <c:invertIfNegative val="0"/>
            <c:bubble3D val="0"/>
            <c:spPr>
              <a:solidFill>
                <a:srgbClr val="FFFF00"/>
              </a:solidFill>
              <a:ln>
                <a:solidFill>
                  <a:sysClr val="windowText" lastClr="000000"/>
                </a:solidFill>
              </a:ln>
            </c:spPr>
          </c:dPt>
          <c:dPt>
            <c:idx val="3"/>
            <c:invertIfNegative val="0"/>
            <c:bubble3D val="0"/>
            <c:spPr>
              <a:solidFill>
                <a:srgbClr val="FFFF00"/>
              </a:solidFill>
              <a:ln>
                <a:solidFill>
                  <a:sysClr val="windowText" lastClr="000000"/>
                </a:solidFill>
              </a:ln>
            </c:spPr>
          </c:dPt>
          <c:dPt>
            <c:idx val="4"/>
            <c:invertIfNegative val="0"/>
            <c:bubble3D val="0"/>
            <c:spPr>
              <a:solidFill>
                <a:srgbClr val="FF0000"/>
              </a:solidFill>
              <a:ln>
                <a:solidFill>
                  <a:sysClr val="windowText" lastClr="000000"/>
                </a:solidFill>
              </a:ln>
            </c:spPr>
          </c:dPt>
          <c:dPt>
            <c:idx val="5"/>
            <c:invertIfNegative val="0"/>
            <c:bubble3D val="0"/>
            <c:spPr>
              <a:solidFill>
                <a:srgbClr val="FF0000"/>
              </a:solidFill>
              <a:ln>
                <a:solidFill>
                  <a:sysClr val="windowText" lastClr="000000"/>
                </a:solidFill>
              </a:ln>
            </c:spPr>
          </c:dPt>
          <c:dPt>
            <c:idx val="6"/>
            <c:invertIfNegative val="0"/>
            <c:bubble3D val="0"/>
            <c:spPr>
              <a:solidFill>
                <a:srgbClr val="FF0000"/>
              </a:solidFill>
              <a:ln>
                <a:solidFill>
                  <a:sysClr val="windowText" lastClr="000000"/>
                </a:solidFill>
              </a:ln>
            </c:spPr>
          </c:dPt>
          <c:dPt>
            <c:idx val="10"/>
            <c:invertIfNegative val="0"/>
            <c:bubble3D val="0"/>
            <c:spPr>
              <a:solidFill>
                <a:srgbClr val="FFFF47"/>
              </a:solidFill>
              <a:ln>
                <a:solidFill>
                  <a:sysClr val="windowText" lastClr="000000"/>
                </a:solidFill>
              </a:ln>
            </c:spPr>
          </c:dPt>
          <c:dPt>
            <c:idx val="11"/>
            <c:invertIfNegative val="0"/>
            <c:bubble3D val="0"/>
            <c:spPr>
              <a:solidFill>
                <a:srgbClr val="FFFF47"/>
              </a:solidFill>
              <a:ln>
                <a:solidFill>
                  <a:sysClr val="windowText" lastClr="000000"/>
                </a:solidFill>
              </a:ln>
            </c:spPr>
          </c:dPt>
          <c:dPt>
            <c:idx val="12"/>
            <c:invertIfNegative val="0"/>
            <c:bubble3D val="0"/>
            <c:spPr>
              <a:solidFill>
                <a:srgbClr val="FF0000"/>
              </a:solidFill>
              <a:ln>
                <a:solidFill>
                  <a:sysClr val="windowText" lastClr="000000"/>
                </a:solidFill>
              </a:ln>
            </c:spPr>
          </c:dPt>
          <c:dPt>
            <c:idx val="13"/>
            <c:invertIfNegative val="0"/>
            <c:bubble3D val="0"/>
            <c:spPr>
              <a:gradFill flip="none" rotWithShape="1">
                <a:gsLst>
                  <a:gs pos="0">
                    <a:srgbClr val="002060"/>
                  </a:gs>
                  <a:gs pos="50000">
                    <a:schemeClr val="accent5">
                      <a:lumMod val="60000"/>
                      <a:lumOff val="40000"/>
                    </a:schemeClr>
                  </a:gs>
                  <a:gs pos="100000">
                    <a:srgbClr val="002060"/>
                  </a:gs>
                </a:gsLst>
                <a:lin ang="0" scaled="1"/>
                <a:tileRect/>
              </a:gradFill>
              <a:ln w="3175">
                <a:solidFill>
                  <a:sysClr val="windowText" lastClr="000000"/>
                </a:solidFill>
                <a:prstDash val="solid"/>
              </a:ln>
            </c:spPr>
          </c:dPt>
          <c:dPt>
            <c:idx val="14"/>
            <c:invertIfNegative val="0"/>
            <c:bubble3D val="0"/>
            <c:spPr>
              <a:gradFill flip="none" rotWithShape="1">
                <a:gsLst>
                  <a:gs pos="0">
                    <a:srgbClr val="F79646">
                      <a:lumMod val="50000"/>
                    </a:srgbClr>
                  </a:gs>
                  <a:gs pos="50000">
                    <a:srgbClr val="FFCC00"/>
                  </a:gs>
                  <a:gs pos="100000">
                    <a:srgbClr val="F79646">
                      <a:lumMod val="50000"/>
                    </a:srgbClr>
                  </a:gs>
                </a:gsLst>
                <a:lin ang="0" scaled="1"/>
                <a:tileRect/>
              </a:gradFill>
              <a:ln w="3175">
                <a:solidFill>
                  <a:sysClr val="windowText" lastClr="000000"/>
                </a:solidFill>
                <a:prstDash val="solid"/>
              </a:ln>
            </c:spPr>
          </c:dPt>
          <c:dLbls>
            <c:dLbl>
              <c:idx val="0"/>
              <c:tx>
                <c:rich>
                  <a:bodyPr/>
                  <a:lstStyle/>
                  <a:p>
                    <a:r>
                      <a:rPr lang="en-US"/>
                      <a:t>ND</a:t>
                    </a:r>
                  </a:p>
                </c:rich>
              </c:tx>
              <c:dLblPos val="outEnd"/>
              <c:showLegendKey val="0"/>
              <c:showVal val="1"/>
              <c:showCatName val="0"/>
              <c:showSerName val="0"/>
              <c:showPercent val="0"/>
              <c:showBubbleSize val="0"/>
              <c:separator>. </c:separator>
            </c:dLbl>
            <c:dLbl>
              <c:idx val="1"/>
              <c:tx>
                <c:rich>
                  <a:bodyPr/>
                  <a:lstStyle/>
                  <a:p>
                    <a:r>
                      <a:rPr lang="en-US"/>
                      <a:t>ND</a:t>
                    </a:r>
                  </a:p>
                </c:rich>
              </c:tx>
              <c:dLblPos val="outEnd"/>
              <c:showLegendKey val="0"/>
              <c:showVal val="1"/>
              <c:showCatName val="0"/>
              <c:showSerName val="0"/>
              <c:showPercent val="0"/>
              <c:showBubbleSize val="0"/>
              <c:separator>. </c:separator>
            </c:dLbl>
            <c:dLbl>
              <c:idx val="2"/>
              <c:tx>
                <c:rich>
                  <a:bodyPr/>
                  <a:lstStyle/>
                  <a:p>
                    <a:r>
                      <a:rPr lang="en-US"/>
                      <a:t>ND</a:t>
                    </a:r>
                  </a:p>
                </c:rich>
              </c:tx>
              <c:dLblPos val="outEnd"/>
              <c:showLegendKey val="0"/>
              <c:showVal val="1"/>
              <c:showCatName val="0"/>
              <c:showSerName val="0"/>
              <c:showPercent val="0"/>
              <c:showBubbleSize val="0"/>
              <c:separator>. </c:separator>
            </c:dLbl>
            <c:dLbl>
              <c:idx val="3"/>
              <c:tx>
                <c:rich>
                  <a:bodyPr/>
                  <a:lstStyle/>
                  <a:p>
                    <a:r>
                      <a:rPr lang="en-US"/>
                      <a:t>ND</a:t>
                    </a:r>
                  </a:p>
                </c:rich>
              </c:tx>
              <c:dLblPos val="outEnd"/>
              <c:showLegendKey val="0"/>
              <c:showVal val="1"/>
              <c:showCatName val="0"/>
              <c:showSerName val="0"/>
              <c:showPercent val="0"/>
              <c:showBubbleSize val="0"/>
              <c:separator>. </c:separator>
            </c:dLbl>
            <c:dLbl>
              <c:idx val="4"/>
              <c:tx>
                <c:rich>
                  <a:bodyPr/>
                  <a:lstStyle/>
                  <a:p>
                    <a:r>
                      <a:rPr lang="en-US"/>
                      <a:t>ND</a:t>
                    </a:r>
                  </a:p>
                </c:rich>
              </c:tx>
              <c:dLblPos val="outEnd"/>
              <c:showLegendKey val="0"/>
              <c:showVal val="1"/>
              <c:showCatName val="0"/>
              <c:showSerName val="0"/>
              <c:showPercent val="0"/>
              <c:showBubbleSize val="0"/>
              <c:separator>. </c:separator>
            </c:dLbl>
            <c:dLblPos val="outEnd"/>
            <c:showLegendKey val="0"/>
            <c:showVal val="1"/>
            <c:showCatName val="0"/>
            <c:showSerName val="0"/>
            <c:showPercent val="0"/>
            <c:showBubbleSize val="0"/>
            <c:separator>. </c:separator>
            <c:showLeaderLines val="0"/>
          </c:dLbls>
          <c:cat>
            <c:strRef>
              <c:f>'Fallas de inventario'!$B$37:$P$37</c:f>
              <c:strCache>
                <c:ptCount val="15"/>
                <c:pt idx="0">
                  <c:v>BM'11</c:v>
                </c:pt>
                <c:pt idx="1">
                  <c:v>Ene</c:v>
                </c:pt>
                <c:pt idx="2">
                  <c:v>Feb</c:v>
                </c:pt>
                <c:pt idx="3">
                  <c:v>Mar</c:v>
                </c:pt>
                <c:pt idx="4">
                  <c:v>Abr</c:v>
                </c:pt>
                <c:pt idx="5">
                  <c:v>May</c:v>
                </c:pt>
                <c:pt idx="6">
                  <c:v>Jun</c:v>
                </c:pt>
                <c:pt idx="7">
                  <c:v>Jul</c:v>
                </c:pt>
                <c:pt idx="8">
                  <c:v>Ago</c:v>
                </c:pt>
                <c:pt idx="9">
                  <c:v>Sep</c:v>
                </c:pt>
                <c:pt idx="10">
                  <c:v>Oct</c:v>
                </c:pt>
                <c:pt idx="11">
                  <c:v>Nov</c:v>
                </c:pt>
                <c:pt idx="12">
                  <c:v>Dic</c:v>
                </c:pt>
                <c:pt idx="13">
                  <c:v>FY 2012</c:v>
                </c:pt>
                <c:pt idx="14">
                  <c:v>TGA'12</c:v>
                </c:pt>
              </c:strCache>
            </c:strRef>
          </c:cat>
          <c:val>
            <c:numRef>
              <c:f>'Fallas de inventario'!$B$40:$P$40</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dLbls>
        <c:gapWidth val="150"/>
        <c:axId val="126571264"/>
        <c:axId val="126572800"/>
      </c:barChart>
      <c:catAx>
        <c:axId val="126571264"/>
        <c:scaling>
          <c:orientation val="minMax"/>
        </c:scaling>
        <c:delete val="0"/>
        <c:axPos val="b"/>
        <c:numFmt formatCode="General" sourceLinked="1"/>
        <c:majorTickMark val="none"/>
        <c:minorTickMark val="none"/>
        <c:tickLblPos val="nextTo"/>
        <c:txPr>
          <a:bodyPr rot="0"/>
          <a:lstStyle/>
          <a:p>
            <a:pPr>
              <a:defRPr sz="700"/>
            </a:pPr>
            <a:endParaRPr lang="es-EC"/>
          </a:p>
        </c:txPr>
        <c:crossAx val="126572800"/>
        <c:crosses val="autoZero"/>
        <c:auto val="1"/>
        <c:lblAlgn val="ctr"/>
        <c:lblOffset val="100"/>
        <c:noMultiLvlLbl val="0"/>
      </c:catAx>
      <c:valAx>
        <c:axId val="126572800"/>
        <c:scaling>
          <c:orientation val="minMax"/>
        </c:scaling>
        <c:delete val="0"/>
        <c:axPos val="l"/>
        <c:title>
          <c:tx>
            <c:rich>
              <a:bodyPr rot="-5400000" vert="horz"/>
              <a:lstStyle/>
              <a:p>
                <a:pPr>
                  <a:defRPr/>
                </a:pPr>
                <a:r>
                  <a:rPr lang="en-US" baseline="0"/>
                  <a:t>Falla de Inventario (#)</a:t>
                </a:r>
                <a:endParaRPr lang="en-US"/>
              </a:p>
            </c:rich>
          </c:tx>
          <c:layout>
            <c:manualLayout>
              <c:xMode val="edge"/>
              <c:yMode val="edge"/>
              <c:x val="2.7181385260974238E-2"/>
              <c:y val="0.35310924470878574"/>
            </c:manualLayout>
          </c:layout>
          <c:overlay val="0"/>
        </c:title>
        <c:numFmt formatCode="0" sourceLinked="1"/>
        <c:majorTickMark val="none"/>
        <c:minorTickMark val="none"/>
        <c:tickLblPos val="nextTo"/>
        <c:crossAx val="126571264"/>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u="sng">
                <a:solidFill>
                  <a:srgbClr val="FF0000"/>
                </a:solidFill>
              </a:rPr>
              <a:t>DESAVASTECIMIENTO</a:t>
            </a:r>
          </a:p>
        </c:rich>
      </c:tx>
      <c:layout>
        <c:manualLayout>
          <c:xMode val="edge"/>
          <c:yMode val="edge"/>
          <c:x val="0.3573702987725339"/>
          <c:y val="0"/>
        </c:manualLayout>
      </c:layout>
      <c:overlay val="0"/>
    </c:title>
    <c:autoTitleDeleted val="0"/>
    <c:plotArea>
      <c:layout>
        <c:manualLayout>
          <c:layoutTarget val="inner"/>
          <c:xMode val="edge"/>
          <c:yMode val="edge"/>
          <c:x val="9.8853214391174463E-2"/>
          <c:y val="0.11224764575799542"/>
          <c:w val="0.79710894532600396"/>
          <c:h val="0.75097295226316685"/>
        </c:manualLayout>
      </c:layout>
      <c:barChart>
        <c:barDir val="col"/>
        <c:grouping val="clustered"/>
        <c:varyColors val="0"/>
        <c:ser>
          <c:idx val="0"/>
          <c:order val="0"/>
          <c:tx>
            <c:strRef>
              <c:f>Stockouts!$A$39</c:f>
              <c:strCache>
                <c:ptCount val="1"/>
                <c:pt idx="0">
                  <c:v>Mensual</c:v>
                </c:pt>
              </c:strCache>
            </c:strRef>
          </c:tx>
          <c:spPr>
            <a:solidFill>
              <a:srgbClr val="00B050"/>
            </a:solidFill>
            <a:ln>
              <a:solidFill>
                <a:sysClr val="windowText" lastClr="000000"/>
              </a:solidFill>
            </a:ln>
          </c:spPr>
          <c:invertIfNegative val="0"/>
          <c:dPt>
            <c:idx val="0"/>
            <c:invertIfNegative val="0"/>
            <c:bubble3D val="0"/>
            <c:spPr>
              <a:gradFill flip="none" rotWithShape="1">
                <a:gsLst>
                  <a:gs pos="0">
                    <a:sysClr val="window" lastClr="FFFFFF">
                      <a:lumMod val="50000"/>
                    </a:sysClr>
                  </a:gs>
                  <a:gs pos="50000">
                    <a:sysClr val="window" lastClr="FFFFFF">
                      <a:lumMod val="85000"/>
                    </a:sysClr>
                  </a:gs>
                  <a:gs pos="100000">
                    <a:schemeClr val="bg1">
                      <a:lumMod val="50000"/>
                    </a:schemeClr>
                  </a:gs>
                </a:gsLst>
                <a:lin ang="0" scaled="1"/>
                <a:tileRect/>
              </a:gradFill>
              <a:ln w="3175">
                <a:solidFill>
                  <a:sysClr val="windowText" lastClr="000000"/>
                </a:solidFill>
                <a:prstDash val="solid"/>
              </a:ln>
            </c:spPr>
          </c:dPt>
          <c:dPt>
            <c:idx val="1"/>
            <c:invertIfNegative val="0"/>
            <c:bubble3D val="0"/>
            <c:spPr>
              <a:solidFill>
                <a:srgbClr val="FFFF00"/>
              </a:solidFill>
              <a:ln>
                <a:solidFill>
                  <a:sysClr val="windowText" lastClr="000000"/>
                </a:solidFill>
              </a:ln>
            </c:spPr>
          </c:dPt>
          <c:dPt>
            <c:idx val="3"/>
            <c:invertIfNegative val="0"/>
            <c:bubble3D val="0"/>
            <c:spPr>
              <a:solidFill>
                <a:srgbClr val="FFFF00"/>
              </a:solidFill>
              <a:ln>
                <a:solidFill>
                  <a:sysClr val="windowText" lastClr="000000"/>
                </a:solidFill>
              </a:ln>
            </c:spPr>
          </c:dPt>
          <c:dPt>
            <c:idx val="4"/>
            <c:invertIfNegative val="0"/>
            <c:bubble3D val="0"/>
            <c:spPr>
              <a:solidFill>
                <a:srgbClr val="FF0000"/>
              </a:solidFill>
              <a:ln>
                <a:solidFill>
                  <a:sysClr val="windowText" lastClr="000000"/>
                </a:solidFill>
              </a:ln>
            </c:spPr>
          </c:dPt>
          <c:dPt>
            <c:idx val="5"/>
            <c:invertIfNegative val="0"/>
            <c:bubble3D val="0"/>
            <c:spPr>
              <a:solidFill>
                <a:srgbClr val="FF0000"/>
              </a:solidFill>
              <a:ln>
                <a:solidFill>
                  <a:sysClr val="windowText" lastClr="000000"/>
                </a:solidFill>
              </a:ln>
            </c:spPr>
          </c:dPt>
          <c:dPt>
            <c:idx val="6"/>
            <c:invertIfNegative val="0"/>
            <c:bubble3D val="0"/>
            <c:spPr>
              <a:solidFill>
                <a:srgbClr val="FF0000"/>
              </a:solidFill>
              <a:ln>
                <a:solidFill>
                  <a:sysClr val="windowText" lastClr="000000"/>
                </a:solidFill>
              </a:ln>
            </c:spPr>
          </c:dPt>
          <c:dPt>
            <c:idx val="9"/>
            <c:invertIfNegative val="0"/>
            <c:bubble3D val="0"/>
            <c:spPr>
              <a:solidFill>
                <a:srgbClr val="FF0000"/>
              </a:solidFill>
              <a:ln>
                <a:solidFill>
                  <a:sysClr val="windowText" lastClr="000000"/>
                </a:solidFill>
              </a:ln>
            </c:spPr>
          </c:dPt>
          <c:dPt>
            <c:idx val="10"/>
            <c:invertIfNegative val="0"/>
            <c:bubble3D val="0"/>
            <c:spPr>
              <a:solidFill>
                <a:srgbClr val="FFFF47"/>
              </a:solidFill>
              <a:ln>
                <a:solidFill>
                  <a:sysClr val="windowText" lastClr="000000"/>
                </a:solidFill>
              </a:ln>
            </c:spPr>
          </c:dPt>
          <c:dPt>
            <c:idx val="12"/>
            <c:invertIfNegative val="0"/>
            <c:bubble3D val="0"/>
            <c:spPr>
              <a:solidFill>
                <a:srgbClr val="FF0000"/>
              </a:solidFill>
              <a:ln>
                <a:solidFill>
                  <a:sysClr val="windowText" lastClr="000000"/>
                </a:solidFill>
              </a:ln>
            </c:spPr>
          </c:dPt>
          <c:dPt>
            <c:idx val="13"/>
            <c:invertIfNegative val="0"/>
            <c:bubble3D val="0"/>
            <c:spPr>
              <a:gradFill flip="none" rotWithShape="1">
                <a:gsLst>
                  <a:gs pos="0">
                    <a:srgbClr val="002060"/>
                  </a:gs>
                  <a:gs pos="50000">
                    <a:schemeClr val="accent5">
                      <a:lumMod val="60000"/>
                      <a:lumOff val="40000"/>
                    </a:schemeClr>
                  </a:gs>
                  <a:gs pos="100000">
                    <a:srgbClr val="002060"/>
                  </a:gs>
                </a:gsLst>
                <a:lin ang="0" scaled="1"/>
                <a:tileRect/>
              </a:gradFill>
              <a:ln w="3175">
                <a:solidFill>
                  <a:sysClr val="windowText" lastClr="000000"/>
                </a:solidFill>
                <a:prstDash val="solid"/>
              </a:ln>
            </c:spPr>
          </c:dPt>
          <c:dPt>
            <c:idx val="14"/>
            <c:invertIfNegative val="0"/>
            <c:bubble3D val="0"/>
            <c:spPr>
              <a:gradFill flip="none" rotWithShape="1">
                <a:gsLst>
                  <a:gs pos="0">
                    <a:srgbClr val="F79646">
                      <a:lumMod val="50000"/>
                    </a:srgbClr>
                  </a:gs>
                  <a:gs pos="50000">
                    <a:srgbClr val="FFCC00"/>
                  </a:gs>
                  <a:gs pos="100000">
                    <a:srgbClr val="F79646">
                      <a:lumMod val="50000"/>
                    </a:srgbClr>
                  </a:gs>
                </a:gsLst>
                <a:lin ang="0" scaled="1"/>
                <a:tileRect/>
              </a:gradFill>
              <a:ln w="3175">
                <a:solidFill>
                  <a:sysClr val="windowText" lastClr="000000"/>
                </a:solidFill>
                <a:prstDash val="solid"/>
              </a:ln>
            </c:spPr>
          </c:dPt>
          <c:dLbls>
            <c:dLbl>
              <c:idx val="0"/>
              <c:tx>
                <c:rich>
                  <a:bodyPr/>
                  <a:lstStyle/>
                  <a:p>
                    <a:r>
                      <a:rPr lang="en-US"/>
                      <a:t>ND</a:t>
                    </a:r>
                  </a:p>
                </c:rich>
              </c:tx>
              <c:dLblPos val="outEnd"/>
              <c:showLegendKey val="0"/>
              <c:showVal val="1"/>
              <c:showCatName val="0"/>
              <c:showSerName val="0"/>
              <c:showPercent val="0"/>
              <c:showBubbleSize val="0"/>
              <c:separator>. </c:separator>
            </c:dLbl>
            <c:dLbl>
              <c:idx val="1"/>
              <c:tx>
                <c:rich>
                  <a:bodyPr/>
                  <a:lstStyle/>
                  <a:p>
                    <a:r>
                      <a:rPr lang="en-US"/>
                      <a:t>ND</a:t>
                    </a:r>
                  </a:p>
                </c:rich>
              </c:tx>
              <c:dLblPos val="outEnd"/>
              <c:showLegendKey val="0"/>
              <c:showVal val="1"/>
              <c:showCatName val="0"/>
              <c:showSerName val="0"/>
              <c:showPercent val="0"/>
              <c:showBubbleSize val="0"/>
              <c:separator>. </c:separator>
            </c:dLbl>
            <c:dLbl>
              <c:idx val="2"/>
              <c:tx>
                <c:rich>
                  <a:bodyPr/>
                  <a:lstStyle/>
                  <a:p>
                    <a:r>
                      <a:rPr lang="en-US"/>
                      <a:t>ND</a:t>
                    </a:r>
                  </a:p>
                </c:rich>
              </c:tx>
              <c:dLblPos val="outEnd"/>
              <c:showLegendKey val="0"/>
              <c:showVal val="1"/>
              <c:showCatName val="0"/>
              <c:showSerName val="0"/>
              <c:showPercent val="0"/>
              <c:showBubbleSize val="0"/>
              <c:separator>. </c:separator>
            </c:dLbl>
            <c:dLbl>
              <c:idx val="3"/>
              <c:tx>
                <c:rich>
                  <a:bodyPr/>
                  <a:lstStyle/>
                  <a:p>
                    <a:r>
                      <a:rPr lang="en-US"/>
                      <a:t>ND</a:t>
                    </a:r>
                  </a:p>
                </c:rich>
              </c:tx>
              <c:dLblPos val="outEnd"/>
              <c:showLegendKey val="0"/>
              <c:showVal val="1"/>
              <c:showCatName val="0"/>
              <c:showSerName val="0"/>
              <c:showPercent val="0"/>
              <c:showBubbleSize val="0"/>
              <c:separator>. </c:separator>
            </c:dLbl>
            <c:dLbl>
              <c:idx val="4"/>
              <c:tx>
                <c:rich>
                  <a:bodyPr/>
                  <a:lstStyle/>
                  <a:p>
                    <a:r>
                      <a:rPr lang="en-US"/>
                      <a:t>ND</a:t>
                    </a:r>
                  </a:p>
                </c:rich>
              </c:tx>
              <c:dLblPos val="outEnd"/>
              <c:showLegendKey val="0"/>
              <c:showVal val="1"/>
              <c:showCatName val="0"/>
              <c:showSerName val="0"/>
              <c:showPercent val="0"/>
              <c:showBubbleSize val="0"/>
              <c:separator>. </c:separator>
            </c:dLbl>
            <c:dLbl>
              <c:idx val="5"/>
              <c:tx>
                <c:rich>
                  <a:bodyPr/>
                  <a:lstStyle/>
                  <a:p>
                    <a:r>
                      <a:rPr lang="en-US"/>
                      <a:t>0</a:t>
                    </a:r>
                  </a:p>
                </c:rich>
              </c:tx>
              <c:dLblPos val="outEnd"/>
              <c:showLegendKey val="0"/>
              <c:showVal val="1"/>
              <c:showCatName val="0"/>
              <c:showSerName val="0"/>
              <c:showPercent val="0"/>
              <c:showBubbleSize val="0"/>
              <c:separator>. </c:separator>
            </c:dLbl>
            <c:dLblPos val="outEnd"/>
            <c:showLegendKey val="0"/>
            <c:showVal val="1"/>
            <c:showCatName val="0"/>
            <c:showSerName val="0"/>
            <c:showPercent val="0"/>
            <c:showBubbleSize val="0"/>
            <c:separator>. </c:separator>
            <c:showLeaderLines val="0"/>
          </c:dLbls>
          <c:cat>
            <c:strRef>
              <c:f>Stockouts!$B$36:$P$36</c:f>
              <c:strCache>
                <c:ptCount val="15"/>
                <c:pt idx="0">
                  <c:v>BM'11</c:v>
                </c:pt>
                <c:pt idx="1">
                  <c:v>Ene</c:v>
                </c:pt>
                <c:pt idx="2">
                  <c:v>Feb</c:v>
                </c:pt>
                <c:pt idx="3">
                  <c:v>Mar</c:v>
                </c:pt>
                <c:pt idx="4">
                  <c:v>Abr</c:v>
                </c:pt>
                <c:pt idx="5">
                  <c:v>May</c:v>
                </c:pt>
                <c:pt idx="6">
                  <c:v>Jun</c:v>
                </c:pt>
                <c:pt idx="7">
                  <c:v>Jul</c:v>
                </c:pt>
                <c:pt idx="8">
                  <c:v>Ago</c:v>
                </c:pt>
                <c:pt idx="9">
                  <c:v>Sep</c:v>
                </c:pt>
                <c:pt idx="10">
                  <c:v>Oct</c:v>
                </c:pt>
                <c:pt idx="11">
                  <c:v>Nov</c:v>
                </c:pt>
                <c:pt idx="12">
                  <c:v>Dic</c:v>
                </c:pt>
                <c:pt idx="13">
                  <c:v>FY 2012</c:v>
                </c:pt>
                <c:pt idx="14">
                  <c:v>TGA'12</c:v>
                </c:pt>
              </c:strCache>
            </c:strRef>
          </c:cat>
          <c:val>
            <c:numRef>
              <c:f>Stockouts!$B$39:$P$39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dLbls>
        <c:gapWidth val="150"/>
        <c:axId val="126944000"/>
        <c:axId val="126945536"/>
      </c:barChart>
      <c:catAx>
        <c:axId val="126944000"/>
        <c:scaling>
          <c:orientation val="minMax"/>
        </c:scaling>
        <c:delete val="0"/>
        <c:axPos val="b"/>
        <c:numFmt formatCode="General" sourceLinked="1"/>
        <c:majorTickMark val="none"/>
        <c:minorTickMark val="none"/>
        <c:tickLblPos val="nextTo"/>
        <c:txPr>
          <a:bodyPr rot="0"/>
          <a:lstStyle/>
          <a:p>
            <a:pPr>
              <a:defRPr sz="700"/>
            </a:pPr>
            <a:endParaRPr lang="es-EC"/>
          </a:p>
        </c:txPr>
        <c:crossAx val="126945536"/>
        <c:crosses val="autoZero"/>
        <c:auto val="1"/>
        <c:lblAlgn val="ctr"/>
        <c:lblOffset val="100"/>
        <c:noMultiLvlLbl val="0"/>
      </c:catAx>
      <c:valAx>
        <c:axId val="126945536"/>
        <c:scaling>
          <c:orientation val="minMax"/>
        </c:scaling>
        <c:delete val="0"/>
        <c:axPos val="l"/>
        <c:title>
          <c:tx>
            <c:rich>
              <a:bodyPr rot="-5400000" vert="horz"/>
              <a:lstStyle/>
              <a:p>
                <a:pPr>
                  <a:defRPr/>
                </a:pPr>
                <a:r>
                  <a:rPr lang="en-US" baseline="0"/>
                  <a:t>Stockouts (#)</a:t>
                </a:r>
                <a:endParaRPr lang="en-US"/>
              </a:p>
            </c:rich>
          </c:tx>
          <c:layout>
            <c:manualLayout>
              <c:xMode val="edge"/>
              <c:yMode val="edge"/>
              <c:x val="1.5205337356782521E-2"/>
              <c:y val="0.35310933037283987"/>
            </c:manualLayout>
          </c:layout>
          <c:overlay val="0"/>
        </c:title>
        <c:numFmt formatCode="0" sourceLinked="1"/>
        <c:majorTickMark val="none"/>
        <c:minorTickMark val="none"/>
        <c:tickLblPos val="nextTo"/>
        <c:crossAx val="126944000"/>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u="sng">
                <a:solidFill>
                  <a:srgbClr val="FF0000"/>
                </a:solidFill>
              </a:rPr>
              <a:t>CONSUMO DE COMBUSTIBLE POR KILO VENDIDO </a:t>
            </a:r>
          </a:p>
        </c:rich>
      </c:tx>
      <c:layout>
        <c:manualLayout>
          <c:xMode val="edge"/>
          <c:yMode val="edge"/>
          <c:x val="0.16974554827353169"/>
          <c:y val="1.3609524523934565E-2"/>
        </c:manualLayout>
      </c:layout>
      <c:overlay val="0"/>
    </c:title>
    <c:autoTitleDeleted val="0"/>
    <c:plotArea>
      <c:layout>
        <c:manualLayout>
          <c:layoutTarget val="inner"/>
          <c:xMode val="edge"/>
          <c:yMode val="edge"/>
          <c:x val="9.8853214391174463E-2"/>
          <c:y val="0.11224764575799542"/>
          <c:w val="0.79710894532600396"/>
          <c:h val="0.75097295226316685"/>
        </c:manualLayout>
      </c:layout>
      <c:barChart>
        <c:barDir val="col"/>
        <c:grouping val="clustered"/>
        <c:varyColors val="0"/>
        <c:ser>
          <c:idx val="0"/>
          <c:order val="0"/>
          <c:tx>
            <c:strRef>
              <c:f>'Consumo de Combustible por Kilo'!$A$40</c:f>
              <c:strCache>
                <c:ptCount val="1"/>
                <c:pt idx="0">
                  <c:v>Mensual</c:v>
                </c:pt>
              </c:strCache>
            </c:strRef>
          </c:tx>
          <c:spPr>
            <a:solidFill>
              <a:srgbClr val="00B050"/>
            </a:solidFill>
            <a:ln>
              <a:solidFill>
                <a:sysClr val="windowText" lastClr="000000"/>
              </a:solidFill>
            </a:ln>
          </c:spPr>
          <c:invertIfNegative val="0"/>
          <c:dPt>
            <c:idx val="0"/>
            <c:invertIfNegative val="0"/>
            <c:bubble3D val="0"/>
            <c:spPr>
              <a:gradFill flip="none" rotWithShape="1">
                <a:gsLst>
                  <a:gs pos="0">
                    <a:sysClr val="window" lastClr="FFFFFF">
                      <a:lumMod val="50000"/>
                    </a:sysClr>
                  </a:gs>
                  <a:gs pos="50000">
                    <a:sysClr val="window" lastClr="FFFFFF">
                      <a:lumMod val="85000"/>
                    </a:sysClr>
                  </a:gs>
                  <a:gs pos="100000">
                    <a:schemeClr val="bg1">
                      <a:lumMod val="50000"/>
                    </a:schemeClr>
                  </a:gs>
                </a:gsLst>
                <a:lin ang="0" scaled="1"/>
                <a:tileRect/>
              </a:gradFill>
              <a:ln w="3175">
                <a:solidFill>
                  <a:sysClr val="windowText" lastClr="000000"/>
                </a:solidFill>
                <a:prstDash val="solid"/>
              </a:ln>
            </c:spPr>
          </c:dPt>
          <c:dPt>
            <c:idx val="2"/>
            <c:invertIfNegative val="0"/>
            <c:bubble3D val="0"/>
            <c:spPr>
              <a:solidFill>
                <a:srgbClr val="FF0000"/>
              </a:solidFill>
              <a:ln>
                <a:solidFill>
                  <a:sysClr val="windowText" lastClr="000000"/>
                </a:solidFill>
              </a:ln>
            </c:spPr>
          </c:dPt>
          <c:dPt>
            <c:idx val="4"/>
            <c:invertIfNegative val="0"/>
            <c:bubble3D val="0"/>
            <c:spPr>
              <a:solidFill>
                <a:srgbClr val="FF0000"/>
              </a:solidFill>
              <a:ln>
                <a:solidFill>
                  <a:sysClr val="windowText" lastClr="000000"/>
                </a:solidFill>
              </a:ln>
            </c:spPr>
          </c:dPt>
          <c:dPt>
            <c:idx val="5"/>
            <c:invertIfNegative val="0"/>
            <c:bubble3D val="0"/>
            <c:spPr>
              <a:solidFill>
                <a:srgbClr val="FF0000"/>
              </a:solidFill>
              <a:ln>
                <a:solidFill>
                  <a:sysClr val="windowText" lastClr="000000"/>
                </a:solidFill>
              </a:ln>
            </c:spPr>
          </c:dPt>
          <c:dPt>
            <c:idx val="13"/>
            <c:invertIfNegative val="0"/>
            <c:bubble3D val="0"/>
            <c:spPr>
              <a:gradFill flip="none" rotWithShape="1">
                <a:gsLst>
                  <a:gs pos="0">
                    <a:srgbClr val="002060"/>
                  </a:gs>
                  <a:gs pos="50000">
                    <a:schemeClr val="accent5">
                      <a:lumMod val="60000"/>
                      <a:lumOff val="40000"/>
                    </a:schemeClr>
                  </a:gs>
                  <a:gs pos="100000">
                    <a:srgbClr val="002060"/>
                  </a:gs>
                </a:gsLst>
                <a:lin ang="0" scaled="1"/>
                <a:tileRect/>
              </a:gradFill>
              <a:ln w="3175">
                <a:solidFill>
                  <a:sysClr val="windowText" lastClr="000000"/>
                </a:solidFill>
                <a:prstDash val="solid"/>
              </a:ln>
            </c:spPr>
          </c:dPt>
          <c:dPt>
            <c:idx val="14"/>
            <c:invertIfNegative val="0"/>
            <c:bubble3D val="0"/>
            <c:spPr>
              <a:gradFill flip="none" rotWithShape="1">
                <a:gsLst>
                  <a:gs pos="0">
                    <a:srgbClr val="F79646">
                      <a:lumMod val="50000"/>
                    </a:srgbClr>
                  </a:gs>
                  <a:gs pos="50000">
                    <a:srgbClr val="FFCC00"/>
                  </a:gs>
                  <a:gs pos="100000">
                    <a:srgbClr val="F79646">
                      <a:lumMod val="50000"/>
                    </a:srgbClr>
                  </a:gs>
                </a:gsLst>
                <a:lin ang="0" scaled="1"/>
                <a:tileRect/>
              </a:gradFill>
              <a:ln w="3175">
                <a:solidFill>
                  <a:sysClr val="windowText" lastClr="000000"/>
                </a:solidFill>
                <a:prstDash val="solid"/>
              </a:ln>
            </c:spPr>
          </c:dPt>
          <c:dLbls>
            <c:dLbl>
              <c:idx val="0"/>
              <c:tx>
                <c:rich>
                  <a:bodyPr/>
                  <a:lstStyle/>
                  <a:p>
                    <a:r>
                      <a:rPr lang="en-US"/>
                      <a:t>ND</a:t>
                    </a:r>
                  </a:p>
                </c:rich>
              </c:tx>
              <c:dLblPos val="outEnd"/>
              <c:showLegendKey val="0"/>
              <c:showVal val="1"/>
              <c:showCatName val="0"/>
              <c:showSerName val="0"/>
              <c:showPercent val="0"/>
              <c:showBubbleSize val="0"/>
              <c:separator>. </c:separator>
            </c:dLbl>
            <c:dLblPos val="outEnd"/>
            <c:showLegendKey val="0"/>
            <c:showVal val="1"/>
            <c:showCatName val="0"/>
            <c:showSerName val="0"/>
            <c:showPercent val="0"/>
            <c:showBubbleSize val="0"/>
            <c:separator>. </c:separator>
            <c:showLeaderLines val="0"/>
          </c:dLbls>
          <c:cat>
            <c:strRef>
              <c:f>'Consumo de Combustible por Kilo'!$B$37:$P$37</c:f>
              <c:strCache>
                <c:ptCount val="15"/>
                <c:pt idx="0">
                  <c:v>BM'11</c:v>
                </c:pt>
                <c:pt idx="1">
                  <c:v>Ene</c:v>
                </c:pt>
                <c:pt idx="2">
                  <c:v>Feb</c:v>
                </c:pt>
                <c:pt idx="3">
                  <c:v>Mar</c:v>
                </c:pt>
                <c:pt idx="4">
                  <c:v>Abr</c:v>
                </c:pt>
                <c:pt idx="5">
                  <c:v>May</c:v>
                </c:pt>
                <c:pt idx="6">
                  <c:v>Jun</c:v>
                </c:pt>
                <c:pt idx="7">
                  <c:v>Jul</c:v>
                </c:pt>
                <c:pt idx="8">
                  <c:v>Ago</c:v>
                </c:pt>
                <c:pt idx="9">
                  <c:v>Sep</c:v>
                </c:pt>
                <c:pt idx="10">
                  <c:v>Oct</c:v>
                </c:pt>
                <c:pt idx="11">
                  <c:v>Nov</c:v>
                </c:pt>
                <c:pt idx="12">
                  <c:v>Dic</c:v>
                </c:pt>
                <c:pt idx="13">
                  <c:v>FY 2012</c:v>
                </c:pt>
                <c:pt idx="14">
                  <c:v>TGA'12</c:v>
                </c:pt>
              </c:strCache>
            </c:strRef>
          </c:cat>
          <c:val>
            <c:numRef>
              <c:f>'Consumo de Combustible por Kilo'!$B$40:$P$40</c:f>
              <c:numCache>
                <c:formatCode>0,00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0.1</c:v>
                </c:pt>
              </c:numCache>
            </c:numRef>
          </c:val>
        </c:ser>
        <c:dLbls>
          <c:showLegendKey val="0"/>
          <c:showVal val="0"/>
          <c:showCatName val="0"/>
          <c:showSerName val="0"/>
          <c:showPercent val="0"/>
          <c:showBubbleSize val="0"/>
        </c:dLbls>
        <c:gapWidth val="150"/>
        <c:axId val="110414464"/>
        <c:axId val="110424448"/>
      </c:barChart>
      <c:catAx>
        <c:axId val="110414464"/>
        <c:scaling>
          <c:orientation val="minMax"/>
        </c:scaling>
        <c:delete val="0"/>
        <c:axPos val="b"/>
        <c:numFmt formatCode="General" sourceLinked="1"/>
        <c:majorTickMark val="none"/>
        <c:minorTickMark val="none"/>
        <c:tickLblPos val="nextTo"/>
        <c:txPr>
          <a:bodyPr rot="0"/>
          <a:lstStyle/>
          <a:p>
            <a:pPr>
              <a:defRPr sz="700"/>
            </a:pPr>
            <a:endParaRPr lang="es-EC"/>
          </a:p>
        </c:txPr>
        <c:crossAx val="110424448"/>
        <c:crosses val="autoZero"/>
        <c:auto val="1"/>
        <c:lblAlgn val="ctr"/>
        <c:lblOffset val="100"/>
        <c:noMultiLvlLbl val="0"/>
      </c:catAx>
      <c:valAx>
        <c:axId val="110424448"/>
        <c:scaling>
          <c:orientation val="minMax"/>
        </c:scaling>
        <c:delete val="0"/>
        <c:axPos val="l"/>
        <c:title>
          <c:tx>
            <c:rich>
              <a:bodyPr rot="-5400000" vert="horz"/>
              <a:lstStyle/>
              <a:p>
                <a:pPr>
                  <a:defRPr/>
                </a:pPr>
                <a:r>
                  <a:rPr lang="en-US" baseline="0"/>
                  <a:t>Consumo de Combustible (USD/Kg)</a:t>
                </a:r>
                <a:endParaRPr lang="en-US"/>
              </a:p>
            </c:rich>
          </c:tx>
          <c:layout>
            <c:manualLayout>
              <c:xMode val="edge"/>
              <c:yMode val="edge"/>
              <c:x val="4.8402699662542219E-3"/>
              <c:y val="0.20653022120735945"/>
            </c:manualLayout>
          </c:layout>
          <c:overlay val="0"/>
        </c:title>
        <c:numFmt formatCode="0,00" sourceLinked="1"/>
        <c:majorTickMark val="none"/>
        <c:minorTickMark val="none"/>
        <c:tickLblPos val="nextTo"/>
        <c:txPr>
          <a:bodyPr/>
          <a:lstStyle/>
          <a:p>
            <a:pPr>
              <a:defRPr sz="900"/>
            </a:pPr>
            <a:endParaRPr lang="es-EC"/>
          </a:p>
        </c:txPr>
        <c:crossAx val="110414464"/>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u="sng">
                <a:solidFill>
                  <a:srgbClr val="FF0000"/>
                </a:solidFill>
              </a:rPr>
              <a:t>CLIENTES ATENDIDOS POR</a:t>
            </a:r>
            <a:r>
              <a:rPr lang="en-US" sz="1400" u="sng" baseline="0">
                <a:solidFill>
                  <a:srgbClr val="FF0000"/>
                </a:solidFill>
              </a:rPr>
              <a:t> RUTA</a:t>
            </a:r>
            <a:endParaRPr lang="en-US" sz="1400" u="sng">
              <a:solidFill>
                <a:srgbClr val="FF0000"/>
              </a:solidFill>
            </a:endParaRPr>
          </a:p>
        </c:rich>
      </c:tx>
      <c:layout>
        <c:manualLayout>
          <c:xMode val="edge"/>
          <c:yMode val="edge"/>
          <c:x val="0.29749005925157557"/>
          <c:y val="0"/>
        </c:manualLayout>
      </c:layout>
      <c:overlay val="0"/>
    </c:title>
    <c:autoTitleDeleted val="0"/>
    <c:plotArea>
      <c:layout>
        <c:manualLayout>
          <c:layoutTarget val="inner"/>
          <c:xMode val="edge"/>
          <c:yMode val="edge"/>
          <c:x val="9.8853214391174463E-2"/>
          <c:y val="0.11224764575799542"/>
          <c:w val="0.79710894532600396"/>
          <c:h val="0.75097295226316685"/>
        </c:manualLayout>
      </c:layout>
      <c:barChart>
        <c:barDir val="col"/>
        <c:grouping val="clustered"/>
        <c:varyColors val="0"/>
        <c:ser>
          <c:idx val="0"/>
          <c:order val="0"/>
          <c:tx>
            <c:strRef>
              <c:f>'Clientes atendidos por Ruta'!$A$40</c:f>
              <c:strCache>
                <c:ptCount val="1"/>
                <c:pt idx="0">
                  <c:v>Mensual</c:v>
                </c:pt>
              </c:strCache>
            </c:strRef>
          </c:tx>
          <c:spPr>
            <a:solidFill>
              <a:srgbClr val="00B050"/>
            </a:solidFill>
            <a:ln>
              <a:solidFill>
                <a:sysClr val="windowText" lastClr="000000"/>
              </a:solidFill>
            </a:ln>
          </c:spPr>
          <c:invertIfNegative val="0"/>
          <c:dPt>
            <c:idx val="0"/>
            <c:invertIfNegative val="0"/>
            <c:bubble3D val="0"/>
            <c:spPr>
              <a:gradFill flip="none" rotWithShape="1">
                <a:gsLst>
                  <a:gs pos="0">
                    <a:sysClr val="window" lastClr="FFFFFF">
                      <a:lumMod val="50000"/>
                    </a:sysClr>
                  </a:gs>
                  <a:gs pos="50000">
                    <a:sysClr val="window" lastClr="FFFFFF">
                      <a:lumMod val="85000"/>
                    </a:sysClr>
                  </a:gs>
                  <a:gs pos="100000">
                    <a:schemeClr val="bg1">
                      <a:lumMod val="50000"/>
                    </a:schemeClr>
                  </a:gs>
                </a:gsLst>
                <a:lin ang="0" scaled="1"/>
                <a:tileRect/>
              </a:gradFill>
              <a:ln w="3175">
                <a:solidFill>
                  <a:sysClr val="windowText" lastClr="000000"/>
                </a:solidFill>
                <a:prstDash val="solid"/>
              </a:ln>
            </c:spPr>
          </c:dPt>
          <c:dPt>
            <c:idx val="1"/>
            <c:invertIfNegative val="0"/>
            <c:bubble3D val="0"/>
            <c:spPr>
              <a:solidFill>
                <a:srgbClr val="FF0000"/>
              </a:solidFill>
              <a:ln>
                <a:solidFill>
                  <a:sysClr val="windowText" lastClr="000000"/>
                </a:solidFill>
              </a:ln>
            </c:spPr>
          </c:dPt>
          <c:dPt>
            <c:idx val="2"/>
            <c:invertIfNegative val="0"/>
            <c:bubble3D val="0"/>
            <c:spPr>
              <a:solidFill>
                <a:srgbClr val="FFFF47"/>
              </a:solidFill>
              <a:ln>
                <a:solidFill>
                  <a:sysClr val="windowText" lastClr="000000"/>
                </a:solidFill>
              </a:ln>
            </c:spPr>
          </c:dPt>
          <c:dPt>
            <c:idx val="3"/>
            <c:invertIfNegative val="0"/>
            <c:bubble3D val="0"/>
            <c:spPr>
              <a:solidFill>
                <a:srgbClr val="FFFF00"/>
              </a:solidFill>
              <a:ln>
                <a:solidFill>
                  <a:sysClr val="windowText" lastClr="000000"/>
                </a:solidFill>
              </a:ln>
            </c:spPr>
          </c:dPt>
          <c:dPt>
            <c:idx val="5"/>
            <c:invertIfNegative val="0"/>
            <c:bubble3D val="0"/>
            <c:spPr>
              <a:solidFill>
                <a:srgbClr val="FF0000"/>
              </a:solidFill>
              <a:ln>
                <a:solidFill>
                  <a:sysClr val="windowText" lastClr="000000"/>
                </a:solidFill>
              </a:ln>
            </c:spPr>
          </c:dPt>
          <c:dPt>
            <c:idx val="6"/>
            <c:invertIfNegative val="0"/>
            <c:bubble3D val="0"/>
            <c:spPr>
              <a:solidFill>
                <a:srgbClr val="FFFF47"/>
              </a:solidFill>
              <a:ln>
                <a:solidFill>
                  <a:sysClr val="windowText" lastClr="000000"/>
                </a:solidFill>
              </a:ln>
            </c:spPr>
          </c:dPt>
          <c:dPt>
            <c:idx val="7"/>
            <c:invertIfNegative val="0"/>
            <c:bubble3D val="0"/>
            <c:spPr>
              <a:solidFill>
                <a:srgbClr val="FFFF47"/>
              </a:solidFill>
              <a:ln>
                <a:solidFill>
                  <a:sysClr val="windowText" lastClr="000000"/>
                </a:solidFill>
              </a:ln>
            </c:spPr>
          </c:dPt>
          <c:dPt>
            <c:idx val="8"/>
            <c:invertIfNegative val="0"/>
            <c:bubble3D val="0"/>
            <c:spPr>
              <a:solidFill>
                <a:srgbClr val="FF0000"/>
              </a:solidFill>
              <a:ln>
                <a:solidFill>
                  <a:sysClr val="windowText" lastClr="000000"/>
                </a:solidFill>
              </a:ln>
            </c:spPr>
          </c:dPt>
          <c:dPt>
            <c:idx val="11"/>
            <c:invertIfNegative val="0"/>
            <c:bubble3D val="0"/>
            <c:spPr>
              <a:solidFill>
                <a:srgbClr val="FFFF47"/>
              </a:solidFill>
              <a:ln>
                <a:solidFill>
                  <a:sysClr val="windowText" lastClr="000000"/>
                </a:solidFill>
              </a:ln>
            </c:spPr>
          </c:dPt>
          <c:dPt>
            <c:idx val="13"/>
            <c:invertIfNegative val="0"/>
            <c:bubble3D val="0"/>
            <c:spPr>
              <a:gradFill flip="none" rotWithShape="1">
                <a:gsLst>
                  <a:gs pos="0">
                    <a:srgbClr val="002060"/>
                  </a:gs>
                  <a:gs pos="50000">
                    <a:schemeClr val="accent5">
                      <a:lumMod val="60000"/>
                      <a:lumOff val="40000"/>
                    </a:schemeClr>
                  </a:gs>
                  <a:gs pos="100000">
                    <a:srgbClr val="002060"/>
                  </a:gs>
                </a:gsLst>
                <a:lin ang="0" scaled="1"/>
                <a:tileRect/>
              </a:gradFill>
              <a:ln w="3175">
                <a:solidFill>
                  <a:sysClr val="windowText" lastClr="000000"/>
                </a:solidFill>
                <a:prstDash val="solid"/>
              </a:ln>
            </c:spPr>
          </c:dPt>
          <c:dPt>
            <c:idx val="14"/>
            <c:invertIfNegative val="0"/>
            <c:bubble3D val="0"/>
            <c:spPr>
              <a:gradFill flip="none" rotWithShape="1">
                <a:gsLst>
                  <a:gs pos="0">
                    <a:srgbClr val="F79646">
                      <a:lumMod val="50000"/>
                    </a:srgbClr>
                  </a:gs>
                  <a:gs pos="50000">
                    <a:srgbClr val="FFCC00"/>
                  </a:gs>
                  <a:gs pos="100000">
                    <a:srgbClr val="F79646">
                      <a:lumMod val="50000"/>
                    </a:srgbClr>
                  </a:gs>
                </a:gsLst>
                <a:lin ang="0" scaled="1"/>
                <a:tileRect/>
              </a:gradFill>
              <a:ln w="3175">
                <a:solidFill>
                  <a:sysClr val="windowText" lastClr="000000"/>
                </a:solidFill>
                <a:prstDash val="solid"/>
              </a:ln>
            </c:spPr>
          </c:dPt>
          <c:dLbls>
            <c:dLbl>
              <c:idx val="0"/>
              <c:tx>
                <c:rich>
                  <a:bodyPr/>
                  <a:lstStyle/>
                  <a:p>
                    <a:r>
                      <a:rPr lang="en-US"/>
                      <a:t>ND</a:t>
                    </a:r>
                  </a:p>
                </c:rich>
              </c:tx>
              <c:dLblPos val="outEnd"/>
              <c:showLegendKey val="0"/>
              <c:showVal val="1"/>
              <c:showCatName val="0"/>
              <c:showSerName val="0"/>
              <c:showPercent val="0"/>
              <c:showBubbleSize val="0"/>
              <c:separator>. </c:separator>
            </c:dLbl>
            <c:dLblPos val="outEnd"/>
            <c:showLegendKey val="0"/>
            <c:showVal val="1"/>
            <c:showCatName val="0"/>
            <c:showSerName val="0"/>
            <c:showPercent val="0"/>
            <c:showBubbleSize val="0"/>
            <c:separator>. </c:separator>
            <c:showLeaderLines val="0"/>
          </c:dLbls>
          <c:cat>
            <c:strRef>
              <c:f>'Clientes atendidos por Ruta'!$B$37:$P$37</c:f>
              <c:strCache>
                <c:ptCount val="15"/>
                <c:pt idx="0">
                  <c:v>BM'11</c:v>
                </c:pt>
                <c:pt idx="1">
                  <c:v>Ene</c:v>
                </c:pt>
                <c:pt idx="2">
                  <c:v>Feb</c:v>
                </c:pt>
                <c:pt idx="3">
                  <c:v>Mar</c:v>
                </c:pt>
                <c:pt idx="4">
                  <c:v>Abr</c:v>
                </c:pt>
                <c:pt idx="5">
                  <c:v>May</c:v>
                </c:pt>
                <c:pt idx="6">
                  <c:v>Jun</c:v>
                </c:pt>
                <c:pt idx="7">
                  <c:v>Jul</c:v>
                </c:pt>
                <c:pt idx="8">
                  <c:v>Ago</c:v>
                </c:pt>
                <c:pt idx="9">
                  <c:v>Sep</c:v>
                </c:pt>
                <c:pt idx="10">
                  <c:v>Oct</c:v>
                </c:pt>
                <c:pt idx="11">
                  <c:v>Nov</c:v>
                </c:pt>
                <c:pt idx="12">
                  <c:v>Dic</c:v>
                </c:pt>
                <c:pt idx="13">
                  <c:v>FY 2012</c:v>
                </c:pt>
                <c:pt idx="14">
                  <c:v>TGA'12</c:v>
                </c:pt>
              </c:strCache>
            </c:strRef>
          </c:cat>
          <c:val>
            <c:numRef>
              <c:f>'Clientes atendidos por Ruta'!$B$40:$P$40</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15</c:v>
                </c:pt>
              </c:numCache>
            </c:numRef>
          </c:val>
        </c:ser>
        <c:dLbls>
          <c:showLegendKey val="0"/>
          <c:showVal val="0"/>
          <c:showCatName val="0"/>
          <c:showSerName val="0"/>
          <c:showPercent val="0"/>
          <c:showBubbleSize val="0"/>
        </c:dLbls>
        <c:gapWidth val="150"/>
        <c:axId val="128141952"/>
        <c:axId val="128147840"/>
      </c:barChart>
      <c:catAx>
        <c:axId val="128141952"/>
        <c:scaling>
          <c:orientation val="minMax"/>
        </c:scaling>
        <c:delete val="0"/>
        <c:axPos val="b"/>
        <c:numFmt formatCode="General" sourceLinked="1"/>
        <c:majorTickMark val="none"/>
        <c:minorTickMark val="none"/>
        <c:tickLblPos val="nextTo"/>
        <c:txPr>
          <a:bodyPr rot="0"/>
          <a:lstStyle/>
          <a:p>
            <a:pPr>
              <a:defRPr sz="700"/>
            </a:pPr>
            <a:endParaRPr lang="es-EC"/>
          </a:p>
        </c:txPr>
        <c:crossAx val="128147840"/>
        <c:crosses val="autoZero"/>
        <c:auto val="1"/>
        <c:lblAlgn val="ctr"/>
        <c:lblOffset val="100"/>
        <c:noMultiLvlLbl val="0"/>
      </c:catAx>
      <c:valAx>
        <c:axId val="128147840"/>
        <c:scaling>
          <c:orientation val="minMax"/>
        </c:scaling>
        <c:delete val="0"/>
        <c:axPos val="l"/>
        <c:title>
          <c:tx>
            <c:rich>
              <a:bodyPr rot="-5400000" vert="horz"/>
              <a:lstStyle/>
              <a:p>
                <a:pPr>
                  <a:defRPr/>
                </a:pPr>
                <a:r>
                  <a:rPr lang="en-US" baseline="0"/>
                  <a:t>Clientes atendidos (#)</a:t>
                </a:r>
                <a:endParaRPr lang="en-US"/>
              </a:p>
            </c:rich>
          </c:tx>
          <c:layout>
            <c:manualLayout>
              <c:xMode val="edge"/>
              <c:yMode val="edge"/>
              <c:x val="1.1213321388718681E-2"/>
              <c:y val="0.32163756698763563"/>
            </c:manualLayout>
          </c:layout>
          <c:overlay val="0"/>
        </c:title>
        <c:numFmt formatCode="0" sourceLinked="1"/>
        <c:majorTickMark val="none"/>
        <c:minorTickMark val="none"/>
        <c:tickLblPos val="nextTo"/>
        <c:crossAx val="128141952"/>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u="sng">
                <a:solidFill>
                  <a:srgbClr val="FF0000"/>
                </a:solidFill>
              </a:rPr>
              <a:t>TIEMPO</a:t>
            </a:r>
            <a:r>
              <a:rPr lang="en-US" sz="1400" u="sng" baseline="0">
                <a:solidFill>
                  <a:srgbClr val="FF0000"/>
                </a:solidFill>
              </a:rPr>
              <a:t> MEDIO ENTRE AVERÍAS</a:t>
            </a:r>
            <a:endParaRPr lang="en-US" sz="1400" u="sng">
              <a:solidFill>
                <a:srgbClr val="FF0000"/>
              </a:solidFill>
            </a:endParaRPr>
          </a:p>
        </c:rich>
      </c:tx>
      <c:layout>
        <c:manualLayout>
          <c:xMode val="edge"/>
          <c:yMode val="edge"/>
          <c:x val="0.29749005925157557"/>
          <c:y val="0"/>
        </c:manualLayout>
      </c:layout>
      <c:overlay val="0"/>
    </c:title>
    <c:autoTitleDeleted val="0"/>
    <c:plotArea>
      <c:layout>
        <c:manualLayout>
          <c:layoutTarget val="inner"/>
          <c:xMode val="edge"/>
          <c:yMode val="edge"/>
          <c:x val="9.8853214391174463E-2"/>
          <c:y val="0.11224764575799542"/>
          <c:w val="0.79710894532600396"/>
          <c:h val="0.75097295226316685"/>
        </c:manualLayout>
      </c:layout>
      <c:barChart>
        <c:barDir val="col"/>
        <c:grouping val="clustered"/>
        <c:varyColors val="0"/>
        <c:ser>
          <c:idx val="0"/>
          <c:order val="0"/>
          <c:tx>
            <c:strRef>
              <c:f>'Tiempo medio entre Fallas'!$A$40</c:f>
              <c:strCache>
                <c:ptCount val="1"/>
                <c:pt idx="0">
                  <c:v>Mensual</c:v>
                </c:pt>
              </c:strCache>
            </c:strRef>
          </c:tx>
          <c:spPr>
            <a:solidFill>
              <a:srgbClr val="00B050"/>
            </a:solidFill>
            <a:ln>
              <a:solidFill>
                <a:sysClr val="windowText" lastClr="000000"/>
              </a:solidFill>
            </a:ln>
          </c:spPr>
          <c:invertIfNegative val="0"/>
          <c:dPt>
            <c:idx val="0"/>
            <c:invertIfNegative val="0"/>
            <c:bubble3D val="0"/>
            <c:spPr>
              <a:gradFill flip="none" rotWithShape="1">
                <a:gsLst>
                  <a:gs pos="0">
                    <a:sysClr val="window" lastClr="FFFFFF">
                      <a:lumMod val="50000"/>
                    </a:sysClr>
                  </a:gs>
                  <a:gs pos="50000">
                    <a:sysClr val="window" lastClr="FFFFFF">
                      <a:lumMod val="85000"/>
                    </a:sysClr>
                  </a:gs>
                  <a:gs pos="100000">
                    <a:schemeClr val="bg1">
                      <a:lumMod val="50000"/>
                    </a:schemeClr>
                  </a:gs>
                </a:gsLst>
                <a:lin ang="0" scaled="1"/>
                <a:tileRect/>
              </a:gradFill>
              <a:ln w="3175">
                <a:solidFill>
                  <a:sysClr val="windowText" lastClr="000000"/>
                </a:solidFill>
                <a:prstDash val="solid"/>
              </a:ln>
            </c:spPr>
          </c:dPt>
          <c:dPt>
            <c:idx val="1"/>
            <c:invertIfNegative val="0"/>
            <c:bubble3D val="0"/>
            <c:spPr>
              <a:solidFill>
                <a:srgbClr val="FF0000"/>
              </a:solidFill>
              <a:ln>
                <a:solidFill>
                  <a:sysClr val="windowText" lastClr="000000"/>
                </a:solidFill>
              </a:ln>
            </c:spPr>
          </c:dPt>
          <c:dPt>
            <c:idx val="2"/>
            <c:invertIfNegative val="0"/>
            <c:bubble3D val="0"/>
            <c:spPr>
              <a:solidFill>
                <a:srgbClr val="FF0000"/>
              </a:solidFill>
              <a:ln>
                <a:solidFill>
                  <a:sysClr val="windowText" lastClr="000000"/>
                </a:solidFill>
              </a:ln>
            </c:spPr>
          </c:dPt>
          <c:dPt>
            <c:idx val="8"/>
            <c:invertIfNegative val="0"/>
            <c:bubble3D val="0"/>
            <c:spPr>
              <a:solidFill>
                <a:srgbClr val="FF0000"/>
              </a:solidFill>
              <a:ln>
                <a:solidFill>
                  <a:sysClr val="windowText" lastClr="000000"/>
                </a:solidFill>
              </a:ln>
            </c:spPr>
          </c:dPt>
          <c:dPt>
            <c:idx val="9"/>
            <c:invertIfNegative val="0"/>
            <c:bubble3D val="0"/>
            <c:spPr>
              <a:solidFill>
                <a:srgbClr val="FF0000"/>
              </a:solidFill>
              <a:ln>
                <a:solidFill>
                  <a:sysClr val="windowText" lastClr="000000"/>
                </a:solidFill>
              </a:ln>
            </c:spPr>
          </c:dPt>
          <c:dPt>
            <c:idx val="13"/>
            <c:invertIfNegative val="0"/>
            <c:bubble3D val="0"/>
            <c:spPr>
              <a:gradFill flip="none" rotWithShape="1">
                <a:gsLst>
                  <a:gs pos="0">
                    <a:srgbClr val="002060"/>
                  </a:gs>
                  <a:gs pos="50000">
                    <a:schemeClr val="accent5">
                      <a:lumMod val="60000"/>
                      <a:lumOff val="40000"/>
                    </a:schemeClr>
                  </a:gs>
                  <a:gs pos="100000">
                    <a:srgbClr val="002060"/>
                  </a:gs>
                </a:gsLst>
                <a:lin ang="0" scaled="1"/>
                <a:tileRect/>
              </a:gradFill>
              <a:ln w="3175">
                <a:solidFill>
                  <a:sysClr val="windowText" lastClr="000000"/>
                </a:solidFill>
                <a:prstDash val="solid"/>
              </a:ln>
            </c:spPr>
          </c:dPt>
          <c:dPt>
            <c:idx val="14"/>
            <c:invertIfNegative val="0"/>
            <c:bubble3D val="0"/>
            <c:spPr>
              <a:gradFill flip="none" rotWithShape="1">
                <a:gsLst>
                  <a:gs pos="0">
                    <a:srgbClr val="F79646">
                      <a:lumMod val="50000"/>
                    </a:srgbClr>
                  </a:gs>
                  <a:gs pos="50000">
                    <a:srgbClr val="FFCC00"/>
                  </a:gs>
                  <a:gs pos="100000">
                    <a:srgbClr val="F79646">
                      <a:lumMod val="50000"/>
                    </a:srgbClr>
                  </a:gs>
                </a:gsLst>
                <a:lin ang="0" scaled="1"/>
                <a:tileRect/>
              </a:gradFill>
              <a:ln w="3175">
                <a:solidFill>
                  <a:sysClr val="windowText" lastClr="000000"/>
                </a:solidFill>
                <a:prstDash val="solid"/>
              </a:ln>
            </c:spPr>
          </c:dPt>
          <c:dLbls>
            <c:dLbl>
              <c:idx val="0"/>
              <c:tx>
                <c:rich>
                  <a:bodyPr/>
                  <a:lstStyle/>
                  <a:p>
                    <a:r>
                      <a:rPr lang="en-US"/>
                      <a:t>ND</a:t>
                    </a:r>
                  </a:p>
                </c:rich>
              </c:tx>
              <c:dLblPos val="outEnd"/>
              <c:showLegendKey val="0"/>
              <c:showVal val="1"/>
              <c:showCatName val="0"/>
              <c:showSerName val="0"/>
              <c:showPercent val="0"/>
              <c:showBubbleSize val="0"/>
              <c:separator>. </c:separator>
            </c:dLbl>
            <c:dLbl>
              <c:idx val="1"/>
              <c:tx>
                <c:rich>
                  <a:bodyPr/>
                  <a:lstStyle/>
                  <a:p>
                    <a:r>
                      <a:rPr lang="en-US"/>
                      <a:t>ND</a:t>
                    </a:r>
                  </a:p>
                </c:rich>
              </c:tx>
              <c:dLblPos val="outEnd"/>
              <c:showLegendKey val="0"/>
              <c:showVal val="1"/>
              <c:showCatName val="0"/>
              <c:showSerName val="0"/>
              <c:showPercent val="0"/>
              <c:showBubbleSize val="0"/>
              <c:separator>. </c:separator>
            </c:dLbl>
            <c:dLbl>
              <c:idx val="2"/>
              <c:tx>
                <c:rich>
                  <a:bodyPr/>
                  <a:lstStyle/>
                  <a:p>
                    <a:r>
                      <a:rPr lang="en-US"/>
                      <a:t>ND</a:t>
                    </a:r>
                  </a:p>
                </c:rich>
              </c:tx>
              <c:dLblPos val="outEnd"/>
              <c:showLegendKey val="0"/>
              <c:showVal val="1"/>
              <c:showCatName val="0"/>
              <c:showSerName val="0"/>
              <c:showPercent val="0"/>
              <c:showBubbleSize val="0"/>
              <c:separator>. </c:separator>
            </c:dLbl>
            <c:dLbl>
              <c:idx val="3"/>
              <c:tx>
                <c:rich>
                  <a:bodyPr/>
                  <a:lstStyle/>
                  <a:p>
                    <a:r>
                      <a:rPr lang="en-US"/>
                      <a:t>ND</a:t>
                    </a:r>
                  </a:p>
                </c:rich>
              </c:tx>
              <c:dLblPos val="outEnd"/>
              <c:showLegendKey val="0"/>
              <c:showVal val="1"/>
              <c:showCatName val="0"/>
              <c:showSerName val="0"/>
              <c:showPercent val="0"/>
              <c:showBubbleSize val="0"/>
              <c:separator>. </c:separator>
            </c:dLbl>
            <c:dLbl>
              <c:idx val="4"/>
              <c:tx>
                <c:rich>
                  <a:bodyPr/>
                  <a:lstStyle/>
                  <a:p>
                    <a:r>
                      <a:rPr lang="en-US"/>
                      <a:t>ND</a:t>
                    </a:r>
                  </a:p>
                </c:rich>
              </c:tx>
              <c:dLblPos val="outEnd"/>
              <c:showLegendKey val="0"/>
              <c:showVal val="1"/>
              <c:showCatName val="0"/>
              <c:showSerName val="0"/>
              <c:showPercent val="0"/>
              <c:showBubbleSize val="0"/>
              <c:separator>. </c:separator>
            </c:dLbl>
            <c:dLbl>
              <c:idx val="5"/>
              <c:tx>
                <c:rich>
                  <a:bodyPr/>
                  <a:lstStyle/>
                  <a:p>
                    <a:r>
                      <a:rPr lang="en-US"/>
                      <a:t>ND</a:t>
                    </a:r>
                  </a:p>
                </c:rich>
              </c:tx>
              <c:dLblPos val="outEnd"/>
              <c:showLegendKey val="0"/>
              <c:showVal val="1"/>
              <c:showCatName val="0"/>
              <c:showSerName val="0"/>
              <c:showPercent val="0"/>
              <c:showBubbleSize val="0"/>
              <c:separator>. </c:separator>
            </c:dLbl>
            <c:dLbl>
              <c:idx val="6"/>
              <c:tx>
                <c:rich>
                  <a:bodyPr/>
                  <a:lstStyle/>
                  <a:p>
                    <a:r>
                      <a:rPr lang="en-US"/>
                      <a:t>ND</a:t>
                    </a:r>
                  </a:p>
                </c:rich>
              </c:tx>
              <c:dLblPos val="outEnd"/>
              <c:showLegendKey val="0"/>
              <c:showVal val="1"/>
              <c:showCatName val="0"/>
              <c:showSerName val="0"/>
              <c:showPercent val="0"/>
              <c:showBubbleSize val="0"/>
              <c:separator>. </c:separator>
            </c:dLbl>
            <c:dLblPos val="outEnd"/>
            <c:showLegendKey val="0"/>
            <c:showVal val="1"/>
            <c:showCatName val="0"/>
            <c:showSerName val="0"/>
            <c:showPercent val="0"/>
            <c:showBubbleSize val="0"/>
            <c:separator>. </c:separator>
            <c:showLeaderLines val="0"/>
          </c:dLbls>
          <c:cat>
            <c:strRef>
              <c:f>'Tiempo medio entre Fallas'!$B$37:$P$37</c:f>
              <c:strCache>
                <c:ptCount val="15"/>
                <c:pt idx="0">
                  <c:v>BM'11</c:v>
                </c:pt>
                <c:pt idx="1">
                  <c:v>Ene</c:v>
                </c:pt>
                <c:pt idx="2">
                  <c:v>Feb</c:v>
                </c:pt>
                <c:pt idx="3">
                  <c:v>Mar</c:v>
                </c:pt>
                <c:pt idx="4">
                  <c:v>Abr</c:v>
                </c:pt>
                <c:pt idx="5">
                  <c:v>May</c:v>
                </c:pt>
                <c:pt idx="6">
                  <c:v>Jun</c:v>
                </c:pt>
                <c:pt idx="7">
                  <c:v>Jul</c:v>
                </c:pt>
                <c:pt idx="8">
                  <c:v>Ago</c:v>
                </c:pt>
                <c:pt idx="9">
                  <c:v>Sep</c:v>
                </c:pt>
                <c:pt idx="10">
                  <c:v>Oct</c:v>
                </c:pt>
                <c:pt idx="11">
                  <c:v>Nov</c:v>
                </c:pt>
                <c:pt idx="12">
                  <c:v>Dic</c:v>
                </c:pt>
                <c:pt idx="13">
                  <c:v>FY 2012</c:v>
                </c:pt>
                <c:pt idx="14">
                  <c:v>TGA'12</c:v>
                </c:pt>
              </c:strCache>
            </c:strRef>
          </c:cat>
          <c:val>
            <c:numRef>
              <c:f>'Tiempo medio entre Fallas'!$B$40:$P$40</c:f>
              <c:numCache>
                <c:formatCode>0</c:formatCode>
                <c:ptCount val="15"/>
                <c:pt idx="0">
                  <c:v>0</c:v>
                </c:pt>
                <c:pt idx="1">
                  <c:v>0</c:v>
                </c:pt>
                <c:pt idx="2">
                  <c:v>0</c:v>
                </c:pt>
                <c:pt idx="3">
                  <c:v>0</c:v>
                </c:pt>
                <c:pt idx="4">
                  <c:v>0</c:v>
                </c:pt>
                <c:pt idx="5">
                  <c:v>0</c:v>
                </c:pt>
                <c:pt idx="6">
                  <c:v>0</c:v>
                </c:pt>
                <c:pt idx="7">
                  <c:v>0</c:v>
                </c:pt>
                <c:pt idx="8">
                  <c:v>28</c:v>
                </c:pt>
                <c:pt idx="9">
                  <c:v>0</c:v>
                </c:pt>
                <c:pt idx="10">
                  <c:v>0</c:v>
                </c:pt>
                <c:pt idx="11">
                  <c:v>82</c:v>
                </c:pt>
                <c:pt idx="12">
                  <c:v>0</c:v>
                </c:pt>
                <c:pt idx="13">
                  <c:v>0</c:v>
                </c:pt>
                <c:pt idx="14">
                  <c:v>60</c:v>
                </c:pt>
              </c:numCache>
            </c:numRef>
          </c:val>
        </c:ser>
        <c:dLbls>
          <c:showLegendKey val="0"/>
          <c:showVal val="0"/>
          <c:showCatName val="0"/>
          <c:showSerName val="0"/>
          <c:showPercent val="0"/>
          <c:showBubbleSize val="0"/>
        </c:dLbls>
        <c:gapWidth val="150"/>
        <c:axId val="128455808"/>
        <c:axId val="128457344"/>
      </c:barChart>
      <c:catAx>
        <c:axId val="128455808"/>
        <c:scaling>
          <c:orientation val="minMax"/>
        </c:scaling>
        <c:delete val="0"/>
        <c:axPos val="b"/>
        <c:numFmt formatCode="General" sourceLinked="1"/>
        <c:majorTickMark val="none"/>
        <c:minorTickMark val="none"/>
        <c:tickLblPos val="nextTo"/>
        <c:txPr>
          <a:bodyPr rot="0"/>
          <a:lstStyle/>
          <a:p>
            <a:pPr>
              <a:defRPr sz="700"/>
            </a:pPr>
            <a:endParaRPr lang="es-EC"/>
          </a:p>
        </c:txPr>
        <c:crossAx val="128457344"/>
        <c:crosses val="autoZero"/>
        <c:auto val="1"/>
        <c:lblAlgn val="ctr"/>
        <c:lblOffset val="100"/>
        <c:noMultiLvlLbl val="0"/>
      </c:catAx>
      <c:valAx>
        <c:axId val="128457344"/>
        <c:scaling>
          <c:orientation val="minMax"/>
        </c:scaling>
        <c:delete val="0"/>
        <c:axPos val="l"/>
        <c:title>
          <c:tx>
            <c:rich>
              <a:bodyPr rot="-5400000" vert="horz"/>
              <a:lstStyle/>
              <a:p>
                <a:pPr>
                  <a:defRPr/>
                </a:pPr>
                <a:r>
                  <a:rPr lang="en-US" baseline="0"/>
                  <a:t>MTBF (# Horas)</a:t>
                </a:r>
                <a:endParaRPr lang="en-US"/>
              </a:p>
            </c:rich>
          </c:tx>
          <c:layout>
            <c:manualLayout>
              <c:xMode val="edge"/>
              <c:yMode val="edge"/>
              <c:x val="2.1193361308878306E-2"/>
              <c:y val="0.3601030555695523"/>
            </c:manualLayout>
          </c:layout>
          <c:overlay val="0"/>
        </c:title>
        <c:numFmt formatCode="0" sourceLinked="1"/>
        <c:majorTickMark val="none"/>
        <c:minorTickMark val="none"/>
        <c:tickLblPos val="nextTo"/>
        <c:crossAx val="128455808"/>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u="sng">
                <a:solidFill>
                  <a:srgbClr val="FF0000"/>
                </a:solidFill>
              </a:rPr>
              <a:t>TIEMPO</a:t>
            </a:r>
            <a:r>
              <a:rPr lang="en-US" sz="1400" u="sng" baseline="0">
                <a:solidFill>
                  <a:srgbClr val="FF0000"/>
                </a:solidFill>
              </a:rPr>
              <a:t> MEDIO DE REPARACIÓN</a:t>
            </a:r>
            <a:endParaRPr lang="en-US" sz="1400" u="sng">
              <a:solidFill>
                <a:srgbClr val="FF0000"/>
              </a:solidFill>
            </a:endParaRPr>
          </a:p>
        </c:rich>
      </c:tx>
      <c:layout>
        <c:manualLayout>
          <c:xMode val="edge"/>
          <c:yMode val="edge"/>
          <c:x val="0.27752997941125718"/>
          <c:y val="0"/>
        </c:manualLayout>
      </c:layout>
      <c:overlay val="0"/>
    </c:title>
    <c:autoTitleDeleted val="0"/>
    <c:plotArea>
      <c:layout>
        <c:manualLayout>
          <c:layoutTarget val="inner"/>
          <c:xMode val="edge"/>
          <c:yMode val="edge"/>
          <c:x val="9.8853214391174463E-2"/>
          <c:y val="0.11224764575799542"/>
          <c:w val="0.79710894532600396"/>
          <c:h val="0.75097295226316685"/>
        </c:manualLayout>
      </c:layout>
      <c:barChart>
        <c:barDir val="col"/>
        <c:grouping val="clustered"/>
        <c:varyColors val="0"/>
        <c:ser>
          <c:idx val="0"/>
          <c:order val="0"/>
          <c:tx>
            <c:strRef>
              <c:f>'Tiempo medio de reparacion'!$A$42</c:f>
              <c:strCache>
                <c:ptCount val="1"/>
                <c:pt idx="0">
                  <c:v>Mensual</c:v>
                </c:pt>
              </c:strCache>
            </c:strRef>
          </c:tx>
          <c:spPr>
            <a:solidFill>
              <a:srgbClr val="00B050"/>
            </a:solidFill>
            <a:ln>
              <a:solidFill>
                <a:sysClr val="windowText" lastClr="000000"/>
              </a:solidFill>
            </a:ln>
          </c:spPr>
          <c:invertIfNegative val="0"/>
          <c:dPt>
            <c:idx val="0"/>
            <c:invertIfNegative val="0"/>
            <c:bubble3D val="0"/>
            <c:spPr>
              <a:gradFill flip="none" rotWithShape="1">
                <a:gsLst>
                  <a:gs pos="0">
                    <a:sysClr val="window" lastClr="FFFFFF">
                      <a:lumMod val="50000"/>
                    </a:sysClr>
                  </a:gs>
                  <a:gs pos="50000">
                    <a:sysClr val="window" lastClr="FFFFFF">
                      <a:lumMod val="85000"/>
                    </a:sysClr>
                  </a:gs>
                  <a:gs pos="100000">
                    <a:schemeClr val="bg1">
                      <a:lumMod val="50000"/>
                    </a:schemeClr>
                  </a:gs>
                </a:gsLst>
                <a:lin ang="0" scaled="1"/>
                <a:tileRect/>
              </a:gradFill>
              <a:ln w="3175">
                <a:solidFill>
                  <a:sysClr val="windowText" lastClr="000000"/>
                </a:solidFill>
                <a:prstDash val="solid"/>
              </a:ln>
            </c:spPr>
          </c:dPt>
          <c:dPt>
            <c:idx val="1"/>
            <c:invertIfNegative val="0"/>
            <c:bubble3D val="0"/>
            <c:spPr>
              <a:solidFill>
                <a:srgbClr val="FF0000"/>
              </a:solidFill>
              <a:ln>
                <a:solidFill>
                  <a:sysClr val="windowText" lastClr="000000"/>
                </a:solidFill>
              </a:ln>
            </c:spPr>
          </c:dPt>
          <c:dPt>
            <c:idx val="2"/>
            <c:invertIfNegative val="0"/>
            <c:bubble3D val="0"/>
            <c:spPr>
              <a:solidFill>
                <a:srgbClr val="FF0000"/>
              </a:solidFill>
              <a:ln>
                <a:solidFill>
                  <a:sysClr val="windowText" lastClr="000000"/>
                </a:solidFill>
              </a:ln>
            </c:spPr>
          </c:dPt>
          <c:dPt>
            <c:idx val="3"/>
            <c:invertIfNegative val="0"/>
            <c:bubble3D val="0"/>
            <c:spPr>
              <a:solidFill>
                <a:srgbClr val="FFFF00"/>
              </a:solidFill>
              <a:ln>
                <a:solidFill>
                  <a:sysClr val="windowText" lastClr="000000"/>
                </a:solidFill>
              </a:ln>
            </c:spPr>
          </c:dPt>
          <c:dPt>
            <c:idx val="4"/>
            <c:invertIfNegative val="0"/>
            <c:bubble3D val="0"/>
            <c:spPr>
              <a:solidFill>
                <a:srgbClr val="FFFF00"/>
              </a:solidFill>
              <a:ln>
                <a:solidFill>
                  <a:sysClr val="windowText" lastClr="000000"/>
                </a:solidFill>
              </a:ln>
            </c:spPr>
          </c:dPt>
          <c:dPt>
            <c:idx val="7"/>
            <c:invertIfNegative val="0"/>
            <c:bubble3D val="0"/>
            <c:spPr>
              <a:solidFill>
                <a:srgbClr val="FF0000"/>
              </a:solidFill>
              <a:ln>
                <a:solidFill>
                  <a:sysClr val="windowText" lastClr="000000"/>
                </a:solidFill>
              </a:ln>
            </c:spPr>
          </c:dPt>
          <c:dPt>
            <c:idx val="8"/>
            <c:invertIfNegative val="0"/>
            <c:bubble3D val="0"/>
            <c:spPr>
              <a:solidFill>
                <a:srgbClr val="FF0000"/>
              </a:solidFill>
              <a:ln>
                <a:solidFill>
                  <a:sysClr val="windowText" lastClr="000000"/>
                </a:solidFill>
              </a:ln>
            </c:spPr>
          </c:dPt>
          <c:dPt>
            <c:idx val="9"/>
            <c:invertIfNegative val="0"/>
            <c:bubble3D val="0"/>
            <c:spPr>
              <a:solidFill>
                <a:srgbClr val="FF0000"/>
              </a:solidFill>
              <a:ln>
                <a:solidFill>
                  <a:sysClr val="windowText" lastClr="000000"/>
                </a:solidFill>
              </a:ln>
            </c:spPr>
          </c:dPt>
          <c:dPt>
            <c:idx val="13"/>
            <c:invertIfNegative val="0"/>
            <c:bubble3D val="0"/>
            <c:spPr>
              <a:gradFill flip="none" rotWithShape="1">
                <a:gsLst>
                  <a:gs pos="0">
                    <a:srgbClr val="002060"/>
                  </a:gs>
                  <a:gs pos="50000">
                    <a:schemeClr val="accent5">
                      <a:lumMod val="60000"/>
                      <a:lumOff val="40000"/>
                    </a:schemeClr>
                  </a:gs>
                  <a:gs pos="100000">
                    <a:srgbClr val="002060"/>
                  </a:gs>
                </a:gsLst>
                <a:lin ang="0" scaled="1"/>
                <a:tileRect/>
              </a:gradFill>
              <a:ln w="3175">
                <a:solidFill>
                  <a:sysClr val="windowText" lastClr="000000"/>
                </a:solidFill>
                <a:prstDash val="solid"/>
              </a:ln>
            </c:spPr>
          </c:dPt>
          <c:dPt>
            <c:idx val="14"/>
            <c:invertIfNegative val="0"/>
            <c:bubble3D val="0"/>
            <c:spPr>
              <a:gradFill flip="none" rotWithShape="1">
                <a:gsLst>
                  <a:gs pos="0">
                    <a:srgbClr val="F79646">
                      <a:lumMod val="50000"/>
                    </a:srgbClr>
                  </a:gs>
                  <a:gs pos="50000">
                    <a:srgbClr val="FFCC00"/>
                  </a:gs>
                  <a:gs pos="100000">
                    <a:srgbClr val="F79646">
                      <a:lumMod val="50000"/>
                    </a:srgbClr>
                  </a:gs>
                </a:gsLst>
                <a:lin ang="0" scaled="1"/>
                <a:tileRect/>
              </a:gradFill>
              <a:ln w="3175">
                <a:solidFill>
                  <a:sysClr val="windowText" lastClr="000000"/>
                </a:solidFill>
                <a:prstDash val="solid"/>
              </a:ln>
            </c:spPr>
          </c:dPt>
          <c:dLbls>
            <c:dLbl>
              <c:idx val="0"/>
              <c:tx>
                <c:rich>
                  <a:bodyPr/>
                  <a:lstStyle/>
                  <a:p>
                    <a:r>
                      <a:rPr lang="en-US"/>
                      <a:t>ND</a:t>
                    </a:r>
                  </a:p>
                </c:rich>
              </c:tx>
              <c:dLblPos val="outEnd"/>
              <c:showLegendKey val="0"/>
              <c:showVal val="1"/>
              <c:showCatName val="0"/>
              <c:showSerName val="0"/>
              <c:showPercent val="0"/>
              <c:showBubbleSize val="0"/>
              <c:separator>. </c:separator>
            </c:dLbl>
            <c:dLbl>
              <c:idx val="1"/>
              <c:tx>
                <c:rich>
                  <a:bodyPr/>
                  <a:lstStyle/>
                  <a:p>
                    <a:r>
                      <a:rPr lang="en-US"/>
                      <a:t>ND</a:t>
                    </a:r>
                  </a:p>
                </c:rich>
              </c:tx>
              <c:dLblPos val="outEnd"/>
              <c:showLegendKey val="0"/>
              <c:showVal val="1"/>
              <c:showCatName val="0"/>
              <c:showSerName val="0"/>
              <c:showPercent val="0"/>
              <c:showBubbleSize val="0"/>
              <c:separator>. </c:separator>
            </c:dLbl>
            <c:dLbl>
              <c:idx val="2"/>
              <c:tx>
                <c:rich>
                  <a:bodyPr/>
                  <a:lstStyle/>
                  <a:p>
                    <a:r>
                      <a:rPr lang="en-US"/>
                      <a:t>ND</a:t>
                    </a:r>
                  </a:p>
                </c:rich>
              </c:tx>
              <c:dLblPos val="outEnd"/>
              <c:showLegendKey val="0"/>
              <c:showVal val="1"/>
              <c:showCatName val="0"/>
              <c:showSerName val="0"/>
              <c:showPercent val="0"/>
              <c:showBubbleSize val="0"/>
              <c:separator>. </c:separator>
            </c:dLbl>
            <c:dLbl>
              <c:idx val="3"/>
              <c:tx>
                <c:rich>
                  <a:bodyPr/>
                  <a:lstStyle/>
                  <a:p>
                    <a:r>
                      <a:rPr lang="en-US"/>
                      <a:t>ND</a:t>
                    </a:r>
                  </a:p>
                </c:rich>
              </c:tx>
              <c:dLblPos val="outEnd"/>
              <c:showLegendKey val="0"/>
              <c:showVal val="1"/>
              <c:showCatName val="0"/>
              <c:showSerName val="0"/>
              <c:showPercent val="0"/>
              <c:showBubbleSize val="0"/>
              <c:separator>. </c:separator>
            </c:dLbl>
            <c:dLbl>
              <c:idx val="4"/>
              <c:tx>
                <c:rich>
                  <a:bodyPr/>
                  <a:lstStyle/>
                  <a:p>
                    <a:r>
                      <a:rPr lang="en-US"/>
                      <a:t>ND</a:t>
                    </a:r>
                  </a:p>
                </c:rich>
              </c:tx>
              <c:dLblPos val="outEnd"/>
              <c:showLegendKey val="0"/>
              <c:showVal val="1"/>
              <c:showCatName val="0"/>
              <c:showSerName val="0"/>
              <c:showPercent val="0"/>
              <c:showBubbleSize val="0"/>
              <c:separator>. </c:separator>
            </c:dLbl>
            <c:dLbl>
              <c:idx val="5"/>
              <c:tx>
                <c:rich>
                  <a:bodyPr/>
                  <a:lstStyle/>
                  <a:p>
                    <a:r>
                      <a:rPr lang="en-US"/>
                      <a:t>ND</a:t>
                    </a:r>
                  </a:p>
                </c:rich>
              </c:tx>
              <c:dLblPos val="outEnd"/>
              <c:showLegendKey val="0"/>
              <c:showVal val="1"/>
              <c:showCatName val="0"/>
              <c:showSerName val="0"/>
              <c:showPercent val="0"/>
              <c:showBubbleSize val="0"/>
              <c:separator>. </c:separator>
            </c:dLbl>
            <c:dLbl>
              <c:idx val="6"/>
              <c:tx>
                <c:rich>
                  <a:bodyPr/>
                  <a:lstStyle/>
                  <a:p>
                    <a:r>
                      <a:rPr lang="en-US"/>
                      <a:t>ND</a:t>
                    </a:r>
                  </a:p>
                </c:rich>
              </c:tx>
              <c:dLblPos val="outEnd"/>
              <c:showLegendKey val="0"/>
              <c:showVal val="1"/>
              <c:showCatName val="0"/>
              <c:showSerName val="0"/>
              <c:showPercent val="0"/>
              <c:showBubbleSize val="0"/>
              <c:separator>. </c:separator>
            </c:dLbl>
            <c:dLblPos val="outEnd"/>
            <c:showLegendKey val="0"/>
            <c:showVal val="1"/>
            <c:showCatName val="0"/>
            <c:showSerName val="0"/>
            <c:showPercent val="0"/>
            <c:showBubbleSize val="0"/>
            <c:separator>. </c:separator>
            <c:showLeaderLines val="0"/>
          </c:dLbls>
          <c:cat>
            <c:strRef>
              <c:f>'Tiempo medio de reparacion'!$B$39:$P$39</c:f>
              <c:strCache>
                <c:ptCount val="15"/>
                <c:pt idx="0">
                  <c:v>BM'11</c:v>
                </c:pt>
                <c:pt idx="1">
                  <c:v>Ene</c:v>
                </c:pt>
                <c:pt idx="2">
                  <c:v>Feb</c:v>
                </c:pt>
                <c:pt idx="3">
                  <c:v>Mar</c:v>
                </c:pt>
                <c:pt idx="4">
                  <c:v>Abr</c:v>
                </c:pt>
                <c:pt idx="5">
                  <c:v>May</c:v>
                </c:pt>
                <c:pt idx="6">
                  <c:v>Jun</c:v>
                </c:pt>
                <c:pt idx="7">
                  <c:v>Jul</c:v>
                </c:pt>
                <c:pt idx="8">
                  <c:v>Ago</c:v>
                </c:pt>
                <c:pt idx="9">
                  <c:v>Sep</c:v>
                </c:pt>
                <c:pt idx="10">
                  <c:v>Oct</c:v>
                </c:pt>
                <c:pt idx="11">
                  <c:v>Nov</c:v>
                </c:pt>
                <c:pt idx="12">
                  <c:v>Dic</c:v>
                </c:pt>
                <c:pt idx="13">
                  <c:v>FY 2012</c:v>
                </c:pt>
                <c:pt idx="14">
                  <c:v>TGA'12</c:v>
                </c:pt>
              </c:strCache>
            </c:strRef>
          </c:cat>
          <c:val>
            <c:numRef>
              <c:f>'Tiempo medio de reparacion'!$B$42:$P$42</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48</c:v>
                </c:pt>
              </c:numCache>
            </c:numRef>
          </c:val>
        </c:ser>
        <c:dLbls>
          <c:showLegendKey val="0"/>
          <c:showVal val="0"/>
          <c:showCatName val="0"/>
          <c:showSerName val="0"/>
          <c:showPercent val="0"/>
          <c:showBubbleSize val="0"/>
        </c:dLbls>
        <c:gapWidth val="150"/>
        <c:axId val="129212800"/>
        <c:axId val="129214336"/>
      </c:barChart>
      <c:catAx>
        <c:axId val="129212800"/>
        <c:scaling>
          <c:orientation val="minMax"/>
        </c:scaling>
        <c:delete val="0"/>
        <c:axPos val="b"/>
        <c:numFmt formatCode="General" sourceLinked="1"/>
        <c:majorTickMark val="none"/>
        <c:minorTickMark val="none"/>
        <c:tickLblPos val="nextTo"/>
        <c:txPr>
          <a:bodyPr rot="0"/>
          <a:lstStyle/>
          <a:p>
            <a:pPr>
              <a:defRPr sz="700"/>
            </a:pPr>
            <a:endParaRPr lang="es-EC"/>
          </a:p>
        </c:txPr>
        <c:crossAx val="129214336"/>
        <c:crosses val="autoZero"/>
        <c:auto val="1"/>
        <c:lblAlgn val="ctr"/>
        <c:lblOffset val="100"/>
        <c:noMultiLvlLbl val="0"/>
      </c:catAx>
      <c:valAx>
        <c:axId val="129214336"/>
        <c:scaling>
          <c:orientation val="minMax"/>
        </c:scaling>
        <c:delete val="0"/>
        <c:axPos val="l"/>
        <c:title>
          <c:tx>
            <c:rich>
              <a:bodyPr rot="-5400000" vert="horz"/>
              <a:lstStyle/>
              <a:p>
                <a:pPr>
                  <a:defRPr/>
                </a:pPr>
                <a:r>
                  <a:rPr lang="en-US" baseline="0"/>
                  <a:t>MTTR (# Horas)</a:t>
                </a:r>
                <a:endParaRPr lang="en-US"/>
              </a:p>
            </c:rich>
          </c:tx>
          <c:layout>
            <c:manualLayout>
              <c:xMode val="edge"/>
              <c:yMode val="edge"/>
              <c:x val="2.1193361308878306E-2"/>
              <c:y val="0.3601030555695523"/>
            </c:manualLayout>
          </c:layout>
          <c:overlay val="0"/>
        </c:title>
        <c:numFmt formatCode="0" sourceLinked="1"/>
        <c:majorTickMark val="none"/>
        <c:minorTickMark val="none"/>
        <c:tickLblPos val="nextTo"/>
        <c:crossAx val="129212800"/>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solidFill>
                  <a:srgbClr val="FF0000"/>
                </a:solidFill>
              </a:defRPr>
            </a:pPr>
            <a:r>
              <a:rPr lang="en-US" sz="1400" b="1" i="0" u="sng" baseline="0">
                <a:solidFill>
                  <a:srgbClr val="FF0000"/>
                </a:solidFill>
              </a:rPr>
              <a:t>AVERÍAS </a:t>
            </a:r>
            <a:endParaRPr lang="en-US" sz="1400">
              <a:solidFill>
                <a:srgbClr val="FF0000"/>
              </a:solidFill>
            </a:endParaRPr>
          </a:p>
        </c:rich>
      </c:tx>
      <c:overlay val="0"/>
    </c:title>
    <c:autoTitleDeleted val="0"/>
    <c:plotArea>
      <c:layout>
        <c:manualLayout>
          <c:layoutTarget val="inner"/>
          <c:xMode val="edge"/>
          <c:yMode val="edge"/>
          <c:x val="9.8853214391174463E-2"/>
          <c:y val="0.13151544262423462"/>
          <c:w val="0.79710894532600396"/>
          <c:h val="0.73170520786333448"/>
        </c:manualLayout>
      </c:layout>
      <c:barChart>
        <c:barDir val="col"/>
        <c:grouping val="clustered"/>
        <c:varyColors val="0"/>
        <c:ser>
          <c:idx val="0"/>
          <c:order val="0"/>
          <c:tx>
            <c:strRef>
              <c:f>Averias!$A$41</c:f>
              <c:strCache>
                <c:ptCount val="1"/>
                <c:pt idx="0">
                  <c:v>Mensual</c:v>
                </c:pt>
              </c:strCache>
            </c:strRef>
          </c:tx>
          <c:spPr>
            <a:solidFill>
              <a:srgbClr val="00B050"/>
            </a:solidFill>
            <a:ln>
              <a:solidFill>
                <a:sysClr val="windowText" lastClr="000000"/>
              </a:solidFill>
            </a:ln>
          </c:spPr>
          <c:invertIfNegative val="0"/>
          <c:dPt>
            <c:idx val="0"/>
            <c:invertIfNegative val="0"/>
            <c:bubble3D val="0"/>
            <c:spPr>
              <a:gradFill flip="none" rotWithShape="1">
                <a:gsLst>
                  <a:gs pos="0">
                    <a:sysClr val="window" lastClr="FFFFFF">
                      <a:lumMod val="50000"/>
                    </a:sysClr>
                  </a:gs>
                  <a:gs pos="50000">
                    <a:sysClr val="window" lastClr="FFFFFF">
                      <a:lumMod val="85000"/>
                    </a:sysClr>
                  </a:gs>
                  <a:gs pos="100000">
                    <a:schemeClr val="bg1">
                      <a:lumMod val="50000"/>
                    </a:schemeClr>
                  </a:gs>
                </a:gsLst>
                <a:lin ang="0" scaled="1"/>
                <a:tileRect/>
              </a:gradFill>
              <a:ln w="3175">
                <a:solidFill>
                  <a:sysClr val="windowText" lastClr="000000"/>
                </a:solidFill>
                <a:prstDash val="solid"/>
              </a:ln>
            </c:spPr>
          </c:dPt>
          <c:dPt>
            <c:idx val="1"/>
            <c:invertIfNegative val="0"/>
            <c:bubble3D val="0"/>
            <c:spPr>
              <a:solidFill>
                <a:srgbClr val="FF0000"/>
              </a:solidFill>
              <a:ln>
                <a:solidFill>
                  <a:sysClr val="windowText" lastClr="000000"/>
                </a:solidFill>
              </a:ln>
            </c:spPr>
          </c:dPt>
          <c:dPt>
            <c:idx val="2"/>
            <c:invertIfNegative val="0"/>
            <c:bubble3D val="0"/>
            <c:spPr>
              <a:solidFill>
                <a:srgbClr val="FF0000"/>
              </a:solidFill>
              <a:ln>
                <a:solidFill>
                  <a:sysClr val="windowText" lastClr="000000"/>
                </a:solidFill>
              </a:ln>
            </c:spPr>
          </c:dPt>
          <c:dPt>
            <c:idx val="3"/>
            <c:invertIfNegative val="0"/>
            <c:bubble3D val="0"/>
            <c:spPr>
              <a:solidFill>
                <a:srgbClr val="FF0000"/>
              </a:solidFill>
              <a:ln>
                <a:solidFill>
                  <a:sysClr val="windowText" lastClr="000000"/>
                </a:solidFill>
              </a:ln>
            </c:spPr>
          </c:dPt>
          <c:dPt>
            <c:idx val="4"/>
            <c:invertIfNegative val="0"/>
            <c:bubble3D val="0"/>
            <c:spPr>
              <a:solidFill>
                <a:srgbClr val="FFFF47"/>
              </a:solidFill>
              <a:ln>
                <a:solidFill>
                  <a:sysClr val="windowText" lastClr="000000"/>
                </a:solidFill>
              </a:ln>
            </c:spPr>
          </c:dPt>
          <c:dPt>
            <c:idx val="5"/>
            <c:invertIfNegative val="0"/>
            <c:bubble3D val="0"/>
            <c:spPr>
              <a:solidFill>
                <a:srgbClr val="FFFF47"/>
              </a:solidFill>
              <a:ln>
                <a:solidFill>
                  <a:sysClr val="windowText" lastClr="000000"/>
                </a:solidFill>
              </a:ln>
            </c:spPr>
          </c:dPt>
          <c:dPt>
            <c:idx val="11"/>
            <c:invertIfNegative val="0"/>
            <c:bubble3D val="0"/>
            <c:spPr>
              <a:solidFill>
                <a:srgbClr val="FFFF00"/>
              </a:solidFill>
              <a:ln>
                <a:solidFill>
                  <a:sysClr val="windowText" lastClr="000000"/>
                </a:solidFill>
              </a:ln>
            </c:spPr>
          </c:dPt>
          <c:dPt>
            <c:idx val="13"/>
            <c:invertIfNegative val="0"/>
            <c:bubble3D val="0"/>
            <c:spPr>
              <a:gradFill flip="none" rotWithShape="1">
                <a:gsLst>
                  <a:gs pos="0">
                    <a:srgbClr val="F79646">
                      <a:lumMod val="50000"/>
                    </a:srgbClr>
                  </a:gs>
                  <a:gs pos="50000">
                    <a:srgbClr val="FFCC00"/>
                  </a:gs>
                  <a:gs pos="100000">
                    <a:srgbClr val="F79646">
                      <a:lumMod val="50000"/>
                    </a:srgbClr>
                  </a:gs>
                </a:gsLst>
                <a:lin ang="0" scaled="1"/>
                <a:tileRect/>
              </a:gradFill>
              <a:ln w="3175">
                <a:solidFill>
                  <a:sysClr val="windowText" lastClr="000000"/>
                </a:solidFill>
                <a:prstDash val="solid"/>
              </a:ln>
            </c:spPr>
          </c:dPt>
          <c:dPt>
            <c:idx val="14"/>
            <c:invertIfNegative val="0"/>
            <c:bubble3D val="0"/>
            <c:spPr>
              <a:gradFill flip="none" rotWithShape="1">
                <a:gsLst>
                  <a:gs pos="0">
                    <a:srgbClr val="F79646">
                      <a:lumMod val="50000"/>
                    </a:srgbClr>
                  </a:gs>
                  <a:gs pos="50000">
                    <a:srgbClr val="FFCC00"/>
                  </a:gs>
                  <a:gs pos="100000">
                    <a:srgbClr val="F79646">
                      <a:lumMod val="50000"/>
                    </a:srgbClr>
                  </a:gs>
                </a:gsLst>
                <a:lin ang="0" scaled="1"/>
                <a:tileRect/>
              </a:gradFill>
              <a:ln w="3175">
                <a:solidFill>
                  <a:sysClr val="windowText" lastClr="000000"/>
                </a:solidFill>
                <a:prstDash val="solid"/>
              </a:ln>
            </c:spPr>
          </c:dPt>
          <c:dLbls>
            <c:dLbl>
              <c:idx val="0"/>
              <c:tx>
                <c:rich>
                  <a:bodyPr/>
                  <a:lstStyle/>
                  <a:p>
                    <a:r>
                      <a:rPr lang="en-US"/>
                      <a:t>ND</a:t>
                    </a:r>
                  </a:p>
                </c:rich>
              </c:tx>
              <c:dLblPos val="outEnd"/>
              <c:showLegendKey val="0"/>
              <c:showVal val="1"/>
              <c:showCatName val="0"/>
              <c:showSerName val="0"/>
              <c:showPercent val="0"/>
              <c:showBubbleSize val="0"/>
              <c:separator>. </c:separator>
            </c:dLbl>
            <c:dLblPos val="outEnd"/>
            <c:showLegendKey val="0"/>
            <c:showVal val="1"/>
            <c:showCatName val="0"/>
            <c:showSerName val="0"/>
            <c:showPercent val="0"/>
            <c:showBubbleSize val="0"/>
            <c:separator>. </c:separator>
            <c:showLeaderLines val="0"/>
          </c:dLbls>
          <c:cat>
            <c:strRef>
              <c:f>Averias!$B$38:$P$38</c:f>
              <c:strCache>
                <c:ptCount val="15"/>
                <c:pt idx="0">
                  <c:v>BM'11</c:v>
                </c:pt>
                <c:pt idx="1">
                  <c:v>Ene</c:v>
                </c:pt>
                <c:pt idx="2">
                  <c:v>Feb</c:v>
                </c:pt>
                <c:pt idx="3">
                  <c:v>Mar</c:v>
                </c:pt>
                <c:pt idx="4">
                  <c:v>Abr</c:v>
                </c:pt>
                <c:pt idx="5">
                  <c:v>May</c:v>
                </c:pt>
                <c:pt idx="6">
                  <c:v>Jun</c:v>
                </c:pt>
                <c:pt idx="7">
                  <c:v>Jul</c:v>
                </c:pt>
                <c:pt idx="8">
                  <c:v>Ago</c:v>
                </c:pt>
                <c:pt idx="9">
                  <c:v>Sep</c:v>
                </c:pt>
                <c:pt idx="10">
                  <c:v>Oct</c:v>
                </c:pt>
                <c:pt idx="11">
                  <c:v>Nov</c:v>
                </c:pt>
                <c:pt idx="12">
                  <c:v>Dic</c:v>
                </c:pt>
                <c:pt idx="13">
                  <c:v>TGM</c:v>
                </c:pt>
                <c:pt idx="14">
                  <c:v>TGA'12</c:v>
                </c:pt>
              </c:strCache>
            </c:strRef>
          </c:cat>
          <c:val>
            <c:numRef>
              <c:f>Averias!$B$41:$P$41</c:f>
              <c:numCache>
                <c:formatCode>0</c:formatCode>
                <c:ptCount val="15"/>
                <c:pt idx="0">
                  <c:v>0</c:v>
                </c:pt>
                <c:pt idx="1">
                  <c:v>4</c:v>
                </c:pt>
                <c:pt idx="2">
                  <c:v>4</c:v>
                </c:pt>
                <c:pt idx="3">
                  <c:v>4</c:v>
                </c:pt>
                <c:pt idx="4">
                  <c:v>3</c:v>
                </c:pt>
                <c:pt idx="5">
                  <c:v>3</c:v>
                </c:pt>
                <c:pt idx="6">
                  <c:v>2</c:v>
                </c:pt>
                <c:pt idx="7">
                  <c:v>2</c:v>
                </c:pt>
                <c:pt idx="8">
                  <c:v>1</c:v>
                </c:pt>
                <c:pt idx="9">
                  <c:v>0</c:v>
                </c:pt>
                <c:pt idx="10">
                  <c:v>1</c:v>
                </c:pt>
                <c:pt idx="11">
                  <c:v>0</c:v>
                </c:pt>
                <c:pt idx="12">
                  <c:v>0</c:v>
                </c:pt>
                <c:pt idx="13">
                  <c:v>2</c:v>
                </c:pt>
                <c:pt idx="14">
                  <c:v>25</c:v>
                </c:pt>
              </c:numCache>
            </c:numRef>
          </c:val>
        </c:ser>
        <c:dLbls>
          <c:showLegendKey val="0"/>
          <c:showVal val="0"/>
          <c:showCatName val="0"/>
          <c:showSerName val="0"/>
          <c:showPercent val="0"/>
          <c:showBubbleSize val="0"/>
        </c:dLbls>
        <c:gapWidth val="150"/>
        <c:axId val="129275008"/>
        <c:axId val="129276544"/>
      </c:barChart>
      <c:lineChart>
        <c:grouping val="standard"/>
        <c:varyColors val="0"/>
        <c:ser>
          <c:idx val="1"/>
          <c:order val="1"/>
          <c:tx>
            <c:strRef>
              <c:f>Averias!$A$42</c:f>
              <c:strCache>
                <c:ptCount val="1"/>
                <c:pt idx="0">
                  <c:v>Acumulada</c:v>
                </c:pt>
              </c:strCache>
            </c:strRef>
          </c:tx>
          <c:spPr>
            <a:ln w="19050">
              <a:solidFill>
                <a:srgbClr val="0070C0"/>
              </a:solidFill>
            </a:ln>
          </c:spPr>
          <c:marker>
            <c:symbol val="x"/>
            <c:size val="5"/>
            <c:spPr>
              <a:ln w="19050">
                <a:solidFill>
                  <a:srgbClr val="0070C0"/>
                </a:solidFill>
              </a:ln>
            </c:spPr>
          </c:marker>
          <c:dLbls>
            <c:dLbl>
              <c:idx val="1"/>
              <c:delete val="1"/>
            </c:dLbl>
            <c:showLegendKey val="0"/>
            <c:showVal val="1"/>
            <c:showCatName val="0"/>
            <c:showSerName val="0"/>
            <c:showPercent val="0"/>
            <c:showBubbleSize val="0"/>
            <c:showLeaderLines val="0"/>
          </c:dLbls>
          <c:cat>
            <c:strRef>
              <c:f>Averias!$B$38:$N$38</c:f>
              <c:strCache>
                <c:ptCount val="13"/>
                <c:pt idx="0">
                  <c:v>BM'11</c:v>
                </c:pt>
                <c:pt idx="1">
                  <c:v>Ene</c:v>
                </c:pt>
                <c:pt idx="2">
                  <c:v>Feb</c:v>
                </c:pt>
                <c:pt idx="3">
                  <c:v>Mar</c:v>
                </c:pt>
                <c:pt idx="4">
                  <c:v>Abr</c:v>
                </c:pt>
                <c:pt idx="5">
                  <c:v>May</c:v>
                </c:pt>
                <c:pt idx="6">
                  <c:v>Jun</c:v>
                </c:pt>
                <c:pt idx="7">
                  <c:v>Jul</c:v>
                </c:pt>
                <c:pt idx="8">
                  <c:v>Ago</c:v>
                </c:pt>
                <c:pt idx="9">
                  <c:v>Sep</c:v>
                </c:pt>
                <c:pt idx="10">
                  <c:v>Oct</c:v>
                </c:pt>
                <c:pt idx="11">
                  <c:v>Nov</c:v>
                </c:pt>
                <c:pt idx="12">
                  <c:v>Dic</c:v>
                </c:pt>
              </c:strCache>
            </c:strRef>
          </c:cat>
          <c:val>
            <c:numRef>
              <c:f>Averias!$B$42:$N$42</c:f>
              <c:numCache>
                <c:formatCode>0</c:formatCode>
                <c:ptCount val="13"/>
                <c:pt idx="1">
                  <c:v>4</c:v>
                </c:pt>
                <c:pt idx="2">
                  <c:v>8</c:v>
                </c:pt>
                <c:pt idx="3">
                  <c:v>12</c:v>
                </c:pt>
                <c:pt idx="4">
                  <c:v>15</c:v>
                </c:pt>
                <c:pt idx="5">
                  <c:v>18</c:v>
                </c:pt>
                <c:pt idx="6">
                  <c:v>20</c:v>
                </c:pt>
                <c:pt idx="7">
                  <c:v>22</c:v>
                </c:pt>
                <c:pt idx="8">
                  <c:v>23</c:v>
                </c:pt>
                <c:pt idx="9">
                  <c:v>0</c:v>
                </c:pt>
                <c:pt idx="10">
                  <c:v>0</c:v>
                </c:pt>
                <c:pt idx="11">
                  <c:v>0</c:v>
                </c:pt>
                <c:pt idx="12">
                  <c:v>0</c:v>
                </c:pt>
              </c:numCache>
            </c:numRef>
          </c:val>
          <c:smooth val="0"/>
        </c:ser>
        <c:dLbls>
          <c:showLegendKey val="0"/>
          <c:showVal val="0"/>
          <c:showCatName val="0"/>
          <c:showSerName val="0"/>
          <c:showPercent val="0"/>
          <c:showBubbleSize val="0"/>
        </c:dLbls>
        <c:marker val="1"/>
        <c:smooth val="0"/>
        <c:axId val="129275008"/>
        <c:axId val="129276544"/>
      </c:lineChart>
      <c:catAx>
        <c:axId val="129275008"/>
        <c:scaling>
          <c:orientation val="minMax"/>
        </c:scaling>
        <c:delete val="0"/>
        <c:axPos val="b"/>
        <c:majorTickMark val="none"/>
        <c:minorTickMark val="none"/>
        <c:tickLblPos val="nextTo"/>
        <c:txPr>
          <a:bodyPr rot="0"/>
          <a:lstStyle/>
          <a:p>
            <a:pPr>
              <a:defRPr sz="700"/>
            </a:pPr>
            <a:endParaRPr lang="es-EC"/>
          </a:p>
        </c:txPr>
        <c:crossAx val="129276544"/>
        <c:crosses val="autoZero"/>
        <c:auto val="1"/>
        <c:lblAlgn val="ctr"/>
        <c:lblOffset val="100"/>
        <c:noMultiLvlLbl val="0"/>
      </c:catAx>
      <c:valAx>
        <c:axId val="129276544"/>
        <c:scaling>
          <c:orientation val="minMax"/>
        </c:scaling>
        <c:delete val="0"/>
        <c:axPos val="l"/>
        <c:title>
          <c:tx>
            <c:rich>
              <a:bodyPr rot="-5400000" vert="horz"/>
              <a:lstStyle/>
              <a:p>
                <a:pPr>
                  <a:defRPr/>
                </a:pPr>
                <a:r>
                  <a:rPr lang="en-US"/>
                  <a:t>Número</a:t>
                </a:r>
                <a:r>
                  <a:rPr lang="en-US" baseline="0"/>
                  <a:t> de averías</a:t>
                </a:r>
                <a:endParaRPr lang="en-US"/>
              </a:p>
            </c:rich>
          </c:tx>
          <c:layout>
            <c:manualLayout>
              <c:xMode val="edge"/>
              <c:yMode val="edge"/>
              <c:x val="1.0086706913155089E-2"/>
              <c:y val="0.34499035816006268"/>
            </c:manualLayout>
          </c:layout>
          <c:overlay val="0"/>
        </c:title>
        <c:numFmt formatCode="0" sourceLinked="1"/>
        <c:majorTickMark val="none"/>
        <c:minorTickMark val="none"/>
        <c:tickLblPos val="nextTo"/>
        <c:crossAx val="129275008"/>
        <c:crosses val="autoZero"/>
        <c:crossBetween val="between"/>
      </c:valAx>
    </c:plotArea>
    <c:legend>
      <c:legendPos val="b"/>
      <c:layout>
        <c:manualLayout>
          <c:xMode val="edge"/>
          <c:yMode val="edge"/>
          <c:x val="0.31720551462308244"/>
          <c:y val="0.92775262310618989"/>
          <c:w val="0.30820359281437132"/>
          <c:h val="6.968365278969163E-2"/>
        </c:manualLayout>
      </c:layout>
      <c:overlay val="0"/>
    </c:legend>
    <c:plotVisOnly val="1"/>
    <c:dispBlanksAs val="gap"/>
    <c:showDLblsOverMax val="0"/>
  </c:chart>
  <c:spPr>
    <a:ln>
      <a:noFill/>
    </a:ln>
  </c:spPr>
  <c:printSettings>
    <c:headerFooter/>
    <c:pageMargins b="0.75000000000000189" l="0.70000000000000062" r="0.70000000000000062" t="0.75000000000000189"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a:pPr>
            <a:r>
              <a:rPr lang="en-US" sz="1400" u="sng">
                <a:solidFill>
                  <a:srgbClr val="FF0000"/>
                </a:solidFill>
              </a:rPr>
              <a:t>VOLUMEN</a:t>
            </a:r>
            <a:r>
              <a:rPr lang="en-US" sz="1400" u="sng" baseline="0">
                <a:solidFill>
                  <a:srgbClr val="FF0000"/>
                </a:solidFill>
              </a:rPr>
              <a:t> DE VENTAS NACIONALES</a:t>
            </a:r>
            <a:endParaRPr lang="en-US" sz="1400" u="sng">
              <a:solidFill>
                <a:srgbClr val="FF0000"/>
              </a:solidFill>
            </a:endParaRPr>
          </a:p>
        </c:rich>
      </c:tx>
      <c:overlay val="0"/>
    </c:title>
    <c:autoTitleDeleted val="0"/>
    <c:plotArea>
      <c:layout>
        <c:manualLayout>
          <c:layoutTarget val="inner"/>
          <c:xMode val="edge"/>
          <c:yMode val="edge"/>
          <c:x val="0.13345466547220541"/>
          <c:y val="0.13151544262423476"/>
          <c:w val="0.77513555566033365"/>
          <c:h val="0.73170520786333493"/>
        </c:manualLayout>
      </c:layout>
      <c:barChart>
        <c:barDir val="col"/>
        <c:grouping val="clustered"/>
        <c:varyColors val="0"/>
        <c:ser>
          <c:idx val="0"/>
          <c:order val="0"/>
          <c:tx>
            <c:strRef>
              <c:f>'Ventas Nacionales'!$A$43</c:f>
              <c:strCache>
                <c:ptCount val="1"/>
                <c:pt idx="0">
                  <c:v>Mensual</c:v>
                </c:pt>
              </c:strCache>
            </c:strRef>
          </c:tx>
          <c:spPr>
            <a:solidFill>
              <a:srgbClr val="00B050"/>
            </a:solidFill>
            <a:ln>
              <a:solidFill>
                <a:sysClr val="windowText" lastClr="000000"/>
              </a:solidFill>
            </a:ln>
          </c:spPr>
          <c:invertIfNegative val="0"/>
          <c:dPt>
            <c:idx val="0"/>
            <c:invertIfNegative val="0"/>
            <c:bubble3D val="0"/>
            <c:spPr>
              <a:gradFill flip="none" rotWithShape="1">
                <a:gsLst>
                  <a:gs pos="0">
                    <a:sysClr val="window" lastClr="FFFFFF">
                      <a:lumMod val="50000"/>
                    </a:sysClr>
                  </a:gs>
                  <a:gs pos="50000">
                    <a:sysClr val="window" lastClr="FFFFFF">
                      <a:lumMod val="85000"/>
                    </a:sysClr>
                  </a:gs>
                  <a:gs pos="100000">
                    <a:schemeClr val="bg1">
                      <a:lumMod val="50000"/>
                    </a:schemeClr>
                  </a:gs>
                </a:gsLst>
                <a:lin ang="0" scaled="1"/>
                <a:tileRect/>
              </a:gradFill>
              <a:ln w="3175">
                <a:solidFill>
                  <a:sysClr val="windowText" lastClr="000000"/>
                </a:solidFill>
                <a:prstDash val="solid"/>
              </a:ln>
            </c:spPr>
          </c:dPt>
          <c:dPt>
            <c:idx val="1"/>
            <c:invertIfNegative val="0"/>
            <c:bubble3D val="0"/>
            <c:spPr>
              <a:solidFill>
                <a:srgbClr val="FF0000"/>
              </a:solidFill>
              <a:ln>
                <a:solidFill>
                  <a:sysClr val="windowText" lastClr="000000"/>
                </a:solidFill>
              </a:ln>
            </c:spPr>
          </c:dPt>
          <c:dPt>
            <c:idx val="2"/>
            <c:invertIfNegative val="0"/>
            <c:bubble3D val="0"/>
            <c:spPr>
              <a:solidFill>
                <a:srgbClr val="FF0000"/>
              </a:solidFill>
              <a:ln>
                <a:solidFill>
                  <a:sysClr val="windowText" lastClr="000000"/>
                </a:solidFill>
              </a:ln>
            </c:spPr>
          </c:dPt>
          <c:dPt>
            <c:idx val="4"/>
            <c:invertIfNegative val="0"/>
            <c:bubble3D val="0"/>
            <c:spPr>
              <a:solidFill>
                <a:srgbClr val="FF0000"/>
              </a:solidFill>
              <a:ln>
                <a:solidFill>
                  <a:sysClr val="windowText" lastClr="000000"/>
                </a:solidFill>
              </a:ln>
            </c:spPr>
          </c:dPt>
          <c:dPt>
            <c:idx val="5"/>
            <c:invertIfNegative val="0"/>
            <c:bubble3D val="0"/>
            <c:spPr>
              <a:solidFill>
                <a:srgbClr val="FF0000"/>
              </a:solidFill>
              <a:ln>
                <a:solidFill>
                  <a:sysClr val="windowText" lastClr="000000"/>
                </a:solidFill>
              </a:ln>
            </c:spPr>
          </c:dPt>
          <c:dPt>
            <c:idx val="6"/>
            <c:invertIfNegative val="0"/>
            <c:bubble3D val="0"/>
            <c:spPr>
              <a:solidFill>
                <a:srgbClr val="FF0000"/>
              </a:solidFill>
              <a:ln>
                <a:solidFill>
                  <a:sysClr val="windowText" lastClr="000000"/>
                </a:solidFill>
              </a:ln>
            </c:spPr>
          </c:dPt>
          <c:dPt>
            <c:idx val="7"/>
            <c:invertIfNegative val="0"/>
            <c:bubble3D val="0"/>
            <c:spPr>
              <a:solidFill>
                <a:srgbClr val="FF0000"/>
              </a:solidFill>
              <a:ln>
                <a:solidFill>
                  <a:sysClr val="windowText" lastClr="000000"/>
                </a:solidFill>
              </a:ln>
            </c:spPr>
          </c:dPt>
          <c:dPt>
            <c:idx val="9"/>
            <c:invertIfNegative val="0"/>
            <c:bubble3D val="0"/>
            <c:spPr>
              <a:solidFill>
                <a:srgbClr val="FF0000"/>
              </a:solidFill>
              <a:ln>
                <a:solidFill>
                  <a:sysClr val="windowText" lastClr="000000"/>
                </a:solidFill>
              </a:ln>
            </c:spPr>
          </c:dPt>
          <c:dPt>
            <c:idx val="12"/>
            <c:invertIfNegative val="0"/>
            <c:bubble3D val="0"/>
            <c:spPr>
              <a:solidFill>
                <a:srgbClr val="FF0000"/>
              </a:solidFill>
              <a:ln>
                <a:solidFill>
                  <a:sysClr val="windowText" lastClr="000000"/>
                </a:solidFill>
              </a:ln>
            </c:spPr>
          </c:dPt>
          <c:dPt>
            <c:idx val="13"/>
            <c:invertIfNegative val="0"/>
            <c:bubble3D val="0"/>
            <c:spPr>
              <a:gradFill flip="none" rotWithShape="1">
                <a:gsLst>
                  <a:gs pos="0">
                    <a:srgbClr val="F79646">
                      <a:lumMod val="50000"/>
                    </a:srgbClr>
                  </a:gs>
                  <a:gs pos="50000">
                    <a:srgbClr val="FFCC00"/>
                  </a:gs>
                  <a:gs pos="100000">
                    <a:srgbClr val="F79646">
                      <a:lumMod val="50000"/>
                    </a:srgbClr>
                  </a:gs>
                </a:gsLst>
                <a:lin ang="0" scaled="1"/>
                <a:tileRect/>
              </a:gradFill>
              <a:ln w="3175">
                <a:solidFill>
                  <a:sysClr val="windowText" lastClr="000000"/>
                </a:solidFill>
                <a:prstDash val="solid"/>
              </a:ln>
            </c:spPr>
          </c:dPt>
          <c:dPt>
            <c:idx val="14"/>
            <c:invertIfNegative val="0"/>
            <c:bubble3D val="0"/>
            <c:spPr>
              <a:gradFill flip="none" rotWithShape="1">
                <a:gsLst>
                  <a:gs pos="0">
                    <a:srgbClr val="F79646">
                      <a:lumMod val="50000"/>
                    </a:srgbClr>
                  </a:gs>
                  <a:gs pos="50000">
                    <a:srgbClr val="FFCC00"/>
                  </a:gs>
                  <a:gs pos="100000">
                    <a:srgbClr val="F79646">
                      <a:lumMod val="50000"/>
                    </a:srgbClr>
                  </a:gs>
                </a:gsLst>
                <a:lin ang="0" scaled="1"/>
                <a:tileRect/>
              </a:gradFill>
              <a:ln w="3175">
                <a:solidFill>
                  <a:sysClr val="windowText" lastClr="000000"/>
                </a:solidFill>
                <a:prstDash val="solid"/>
              </a:ln>
            </c:spPr>
          </c:dPt>
          <c:dLbls>
            <c:dLbl>
              <c:idx val="2"/>
              <c:layout>
                <c:manualLayout>
                  <c:x val="0"/>
                  <c:y val="2.0158890149921824E-2"/>
                </c:manualLayout>
              </c:layout>
              <c:dLblPos val="outEnd"/>
              <c:showLegendKey val="0"/>
              <c:showVal val="1"/>
              <c:showCatName val="0"/>
              <c:showSerName val="0"/>
              <c:showPercent val="0"/>
              <c:showBubbleSize val="0"/>
              <c:separator>. </c:separator>
            </c:dLbl>
            <c:txPr>
              <a:bodyPr/>
              <a:lstStyle/>
              <a:p>
                <a:pPr>
                  <a:defRPr lang="en-US" sz="900"/>
                </a:pPr>
                <a:endParaRPr lang="es-EC"/>
              </a:p>
            </c:txPr>
            <c:dLblPos val="outEnd"/>
            <c:showLegendKey val="0"/>
            <c:showVal val="1"/>
            <c:showCatName val="0"/>
            <c:showSerName val="0"/>
            <c:showPercent val="0"/>
            <c:showBubbleSize val="0"/>
            <c:separator>. </c:separator>
            <c:showLeaderLines val="0"/>
          </c:dLbls>
          <c:cat>
            <c:strRef>
              <c:f>'Ventas Nacionales'!$B$40:$P$40</c:f>
              <c:strCache>
                <c:ptCount val="15"/>
                <c:pt idx="0">
                  <c:v>BM'11</c:v>
                </c:pt>
                <c:pt idx="1">
                  <c:v>Ene</c:v>
                </c:pt>
                <c:pt idx="2">
                  <c:v>Feb</c:v>
                </c:pt>
                <c:pt idx="3">
                  <c:v>Mar</c:v>
                </c:pt>
                <c:pt idx="4">
                  <c:v>Abr</c:v>
                </c:pt>
                <c:pt idx="5">
                  <c:v>May</c:v>
                </c:pt>
                <c:pt idx="6">
                  <c:v>Jun</c:v>
                </c:pt>
                <c:pt idx="7">
                  <c:v>Jul</c:v>
                </c:pt>
                <c:pt idx="8">
                  <c:v>Ago</c:v>
                </c:pt>
                <c:pt idx="9">
                  <c:v>Sep</c:v>
                </c:pt>
                <c:pt idx="10">
                  <c:v>Oct</c:v>
                </c:pt>
                <c:pt idx="11">
                  <c:v>Nov</c:v>
                </c:pt>
                <c:pt idx="12">
                  <c:v>Dic</c:v>
                </c:pt>
                <c:pt idx="13">
                  <c:v>TGM</c:v>
                </c:pt>
                <c:pt idx="14">
                  <c:v>TGA'12</c:v>
                </c:pt>
              </c:strCache>
            </c:strRef>
          </c:cat>
          <c:val>
            <c:numRef>
              <c:f>'Ventas Nacionales'!$B$43:$P$43</c:f>
              <c:numCache>
                <c:formatCode>"$"#.##0</c:formatCode>
                <c:ptCount val="15"/>
                <c:pt idx="0">
                  <c:v>780</c:v>
                </c:pt>
                <c:pt idx="1">
                  <c:v>63.5</c:v>
                </c:pt>
                <c:pt idx="2">
                  <c:v>60.67</c:v>
                </c:pt>
                <c:pt idx="3">
                  <c:v>76.67</c:v>
                </c:pt>
                <c:pt idx="4">
                  <c:v>56.14</c:v>
                </c:pt>
                <c:pt idx="5">
                  <c:v>62.3</c:v>
                </c:pt>
                <c:pt idx="6">
                  <c:v>62</c:v>
                </c:pt>
                <c:pt idx="7">
                  <c:v>59</c:v>
                </c:pt>
                <c:pt idx="8">
                  <c:v>87</c:v>
                </c:pt>
                <c:pt idx="9">
                  <c:v>69</c:v>
                </c:pt>
                <c:pt idx="10">
                  <c:v>77</c:v>
                </c:pt>
                <c:pt idx="11">
                  <c:v>75</c:v>
                </c:pt>
                <c:pt idx="12">
                  <c:v>69</c:v>
                </c:pt>
                <c:pt idx="13" formatCode="0,0">
                  <c:v>75</c:v>
                </c:pt>
                <c:pt idx="14" formatCode="0,0">
                  <c:v>900</c:v>
                </c:pt>
              </c:numCache>
            </c:numRef>
          </c:val>
        </c:ser>
        <c:dLbls>
          <c:showLegendKey val="0"/>
          <c:showVal val="0"/>
          <c:showCatName val="0"/>
          <c:showSerName val="0"/>
          <c:showPercent val="0"/>
          <c:showBubbleSize val="0"/>
        </c:dLbls>
        <c:gapWidth val="150"/>
        <c:axId val="95029120"/>
        <c:axId val="95030656"/>
      </c:barChart>
      <c:lineChart>
        <c:grouping val="standard"/>
        <c:varyColors val="0"/>
        <c:ser>
          <c:idx val="1"/>
          <c:order val="1"/>
          <c:tx>
            <c:strRef>
              <c:f>'Ventas Nacionales'!$A$44</c:f>
              <c:strCache>
                <c:ptCount val="1"/>
                <c:pt idx="0">
                  <c:v>Acumulada</c:v>
                </c:pt>
              </c:strCache>
            </c:strRef>
          </c:tx>
          <c:spPr>
            <a:ln w="19050">
              <a:solidFill>
                <a:srgbClr val="0070C0"/>
              </a:solidFill>
            </a:ln>
          </c:spPr>
          <c:marker>
            <c:symbol val="x"/>
            <c:size val="5"/>
            <c:spPr>
              <a:ln w="19050">
                <a:solidFill>
                  <a:srgbClr val="0070C0"/>
                </a:solidFill>
              </a:ln>
            </c:spPr>
          </c:marker>
          <c:dLbls>
            <c:dLbl>
              <c:idx val="1"/>
              <c:delete val="1"/>
            </c:dLbl>
            <c:txPr>
              <a:bodyPr/>
              <a:lstStyle/>
              <a:p>
                <a:pPr>
                  <a:defRPr lang="en-US" sz="900"/>
                </a:pPr>
                <a:endParaRPr lang="es-EC"/>
              </a:p>
            </c:txPr>
            <c:dLblPos val="t"/>
            <c:showLegendKey val="0"/>
            <c:showVal val="1"/>
            <c:showCatName val="0"/>
            <c:showSerName val="0"/>
            <c:showPercent val="0"/>
            <c:showBubbleSize val="0"/>
            <c:showLeaderLines val="0"/>
          </c:dLbls>
          <c:cat>
            <c:strRef>
              <c:f>'Ventas Nacionales'!$B$40:$N$40</c:f>
              <c:strCache>
                <c:ptCount val="13"/>
                <c:pt idx="0">
                  <c:v>BM'11</c:v>
                </c:pt>
                <c:pt idx="1">
                  <c:v>Ene</c:v>
                </c:pt>
                <c:pt idx="2">
                  <c:v>Feb</c:v>
                </c:pt>
                <c:pt idx="3">
                  <c:v>Mar</c:v>
                </c:pt>
                <c:pt idx="4">
                  <c:v>Abr</c:v>
                </c:pt>
                <c:pt idx="5">
                  <c:v>May</c:v>
                </c:pt>
                <c:pt idx="6">
                  <c:v>Jun</c:v>
                </c:pt>
                <c:pt idx="7">
                  <c:v>Jul</c:v>
                </c:pt>
                <c:pt idx="8">
                  <c:v>Ago</c:v>
                </c:pt>
                <c:pt idx="9">
                  <c:v>Sep</c:v>
                </c:pt>
                <c:pt idx="10">
                  <c:v>Oct</c:v>
                </c:pt>
                <c:pt idx="11">
                  <c:v>Nov</c:v>
                </c:pt>
                <c:pt idx="12">
                  <c:v>Dic</c:v>
                </c:pt>
              </c:strCache>
            </c:strRef>
          </c:cat>
          <c:val>
            <c:numRef>
              <c:f>'Ventas Nacionales'!$B$44:$N$44</c:f>
              <c:numCache>
                <c:formatCode>"$"#.##0,0</c:formatCode>
                <c:ptCount val="13"/>
                <c:pt idx="1">
                  <c:v>63.5</c:v>
                </c:pt>
                <c:pt idx="2">
                  <c:v>124.17</c:v>
                </c:pt>
                <c:pt idx="3">
                  <c:v>200.84</c:v>
                </c:pt>
                <c:pt idx="4">
                  <c:v>256.98</c:v>
                </c:pt>
                <c:pt idx="5">
                  <c:v>319.28000000000003</c:v>
                </c:pt>
                <c:pt idx="6">
                  <c:v>381.28000000000003</c:v>
                </c:pt>
                <c:pt idx="7">
                  <c:v>440.28000000000003</c:v>
                </c:pt>
                <c:pt idx="8">
                  <c:v>527.28</c:v>
                </c:pt>
                <c:pt idx="9">
                  <c:v>596.28</c:v>
                </c:pt>
                <c:pt idx="10">
                  <c:v>673.28</c:v>
                </c:pt>
                <c:pt idx="11">
                  <c:v>748.28</c:v>
                </c:pt>
                <c:pt idx="12">
                  <c:v>817.28</c:v>
                </c:pt>
              </c:numCache>
            </c:numRef>
          </c:val>
          <c:smooth val="0"/>
        </c:ser>
        <c:dLbls>
          <c:showLegendKey val="0"/>
          <c:showVal val="0"/>
          <c:showCatName val="0"/>
          <c:showSerName val="0"/>
          <c:showPercent val="0"/>
          <c:showBubbleSize val="0"/>
        </c:dLbls>
        <c:marker val="1"/>
        <c:smooth val="0"/>
        <c:axId val="95029120"/>
        <c:axId val="95030656"/>
      </c:lineChart>
      <c:catAx>
        <c:axId val="95029120"/>
        <c:scaling>
          <c:orientation val="minMax"/>
        </c:scaling>
        <c:delete val="0"/>
        <c:axPos val="b"/>
        <c:numFmt formatCode="General" sourceLinked="1"/>
        <c:majorTickMark val="none"/>
        <c:minorTickMark val="none"/>
        <c:tickLblPos val="nextTo"/>
        <c:txPr>
          <a:bodyPr rot="0"/>
          <a:lstStyle/>
          <a:p>
            <a:pPr>
              <a:defRPr lang="en-US" sz="700"/>
            </a:pPr>
            <a:endParaRPr lang="es-EC"/>
          </a:p>
        </c:txPr>
        <c:crossAx val="95030656"/>
        <c:crosses val="autoZero"/>
        <c:auto val="1"/>
        <c:lblAlgn val="ctr"/>
        <c:lblOffset val="100"/>
        <c:noMultiLvlLbl val="0"/>
      </c:catAx>
      <c:valAx>
        <c:axId val="95030656"/>
        <c:scaling>
          <c:orientation val="minMax"/>
        </c:scaling>
        <c:delete val="0"/>
        <c:axPos val="l"/>
        <c:title>
          <c:tx>
            <c:rich>
              <a:bodyPr rot="-5400000" vert="horz"/>
              <a:lstStyle/>
              <a:p>
                <a:pPr>
                  <a:defRPr lang="en-US"/>
                </a:pPr>
                <a:r>
                  <a:rPr lang="en-US"/>
                  <a:t>Volumen de ventas nacionales (KUSD)</a:t>
                </a:r>
              </a:p>
            </c:rich>
          </c:tx>
          <c:layout>
            <c:manualLayout>
              <c:xMode val="edge"/>
              <c:yMode val="edge"/>
              <c:x val="2.5185377276942259E-2"/>
              <c:y val="0.17803456095315787"/>
            </c:manualLayout>
          </c:layout>
          <c:overlay val="0"/>
        </c:title>
        <c:numFmt formatCode="&quot;$&quot;#.##0" sourceLinked="1"/>
        <c:majorTickMark val="none"/>
        <c:minorTickMark val="none"/>
        <c:tickLblPos val="nextTo"/>
        <c:txPr>
          <a:bodyPr/>
          <a:lstStyle/>
          <a:p>
            <a:pPr>
              <a:defRPr lang="en-US"/>
            </a:pPr>
            <a:endParaRPr lang="es-EC"/>
          </a:p>
        </c:txPr>
        <c:crossAx val="95029120"/>
        <c:crosses val="autoZero"/>
        <c:crossBetween val="between"/>
      </c:valAx>
    </c:plotArea>
    <c:legend>
      <c:legendPos val="b"/>
      <c:layout>
        <c:manualLayout>
          <c:xMode val="edge"/>
          <c:yMode val="edge"/>
          <c:x val="0.31720551462308244"/>
          <c:y val="0.92775262310619022"/>
          <c:w val="0.39682644160497937"/>
          <c:h val="6.968365278969163E-2"/>
        </c:manualLayout>
      </c:layout>
      <c:overlay val="0"/>
      <c:txPr>
        <a:bodyPr/>
        <a:lstStyle/>
        <a:p>
          <a:pPr>
            <a:defRPr lang="en-US"/>
          </a:pPr>
          <a:endParaRPr lang="es-EC"/>
        </a:p>
      </c:txPr>
    </c:legend>
    <c:plotVisOnly val="1"/>
    <c:dispBlanksAs val="gap"/>
    <c:showDLblsOverMax val="0"/>
  </c:chart>
  <c:spPr>
    <a:ln>
      <a:noFill/>
    </a:ln>
  </c:spPr>
  <c:printSettings>
    <c:headerFooter/>
    <c:pageMargins b="0.75000000000000222" l="0.70000000000000062" r="0.70000000000000062" t="0.75000000000000222" header="0.30000000000000032" footer="0.30000000000000032"/>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solidFill>
                  <a:srgbClr val="FF0000"/>
                </a:solidFill>
              </a:defRPr>
            </a:pPr>
            <a:r>
              <a:rPr lang="en-US" sz="1400" b="1" i="0" u="sng" baseline="0">
                <a:solidFill>
                  <a:srgbClr val="FF0000"/>
                </a:solidFill>
              </a:rPr>
              <a:t>COSTO DE AVERÍAS </a:t>
            </a:r>
            <a:endParaRPr lang="en-US" sz="1400">
              <a:solidFill>
                <a:srgbClr val="FF0000"/>
              </a:solidFill>
            </a:endParaRPr>
          </a:p>
        </c:rich>
      </c:tx>
      <c:overlay val="0"/>
    </c:title>
    <c:autoTitleDeleted val="0"/>
    <c:plotArea>
      <c:layout>
        <c:manualLayout>
          <c:layoutTarget val="inner"/>
          <c:xMode val="edge"/>
          <c:yMode val="edge"/>
          <c:x val="0.11881323966240745"/>
          <c:y val="0.13151542819509252"/>
          <c:w val="0.78912489980668588"/>
          <c:h val="0.73170520786333482"/>
        </c:manualLayout>
      </c:layout>
      <c:barChart>
        <c:barDir val="col"/>
        <c:grouping val="clustered"/>
        <c:varyColors val="0"/>
        <c:ser>
          <c:idx val="0"/>
          <c:order val="0"/>
          <c:tx>
            <c:strRef>
              <c:f>'Costo de Averias'!$A$41</c:f>
              <c:strCache>
                <c:ptCount val="1"/>
                <c:pt idx="0">
                  <c:v>Mensual</c:v>
                </c:pt>
              </c:strCache>
            </c:strRef>
          </c:tx>
          <c:spPr>
            <a:solidFill>
              <a:srgbClr val="00B050"/>
            </a:solidFill>
            <a:ln>
              <a:solidFill>
                <a:sysClr val="windowText" lastClr="000000"/>
              </a:solidFill>
            </a:ln>
          </c:spPr>
          <c:invertIfNegative val="0"/>
          <c:dPt>
            <c:idx val="0"/>
            <c:invertIfNegative val="0"/>
            <c:bubble3D val="0"/>
            <c:spPr>
              <a:gradFill flip="none" rotWithShape="1">
                <a:gsLst>
                  <a:gs pos="0">
                    <a:sysClr val="window" lastClr="FFFFFF">
                      <a:lumMod val="50000"/>
                    </a:sysClr>
                  </a:gs>
                  <a:gs pos="50000">
                    <a:sysClr val="window" lastClr="FFFFFF">
                      <a:lumMod val="85000"/>
                    </a:sysClr>
                  </a:gs>
                  <a:gs pos="100000">
                    <a:schemeClr val="bg1">
                      <a:lumMod val="50000"/>
                    </a:schemeClr>
                  </a:gs>
                </a:gsLst>
                <a:lin ang="0" scaled="1"/>
                <a:tileRect/>
              </a:gradFill>
              <a:ln w="3175">
                <a:solidFill>
                  <a:sysClr val="windowText" lastClr="000000"/>
                </a:solidFill>
                <a:prstDash val="solid"/>
              </a:ln>
            </c:spPr>
          </c:dPt>
          <c:dPt>
            <c:idx val="1"/>
            <c:invertIfNegative val="0"/>
            <c:bubble3D val="0"/>
            <c:spPr>
              <a:solidFill>
                <a:srgbClr val="FF0000"/>
              </a:solidFill>
              <a:ln>
                <a:solidFill>
                  <a:sysClr val="windowText" lastClr="000000"/>
                </a:solidFill>
              </a:ln>
            </c:spPr>
          </c:dPt>
          <c:dPt>
            <c:idx val="2"/>
            <c:invertIfNegative val="0"/>
            <c:bubble3D val="0"/>
            <c:spPr>
              <a:solidFill>
                <a:srgbClr val="FF0000"/>
              </a:solidFill>
              <a:ln>
                <a:solidFill>
                  <a:sysClr val="windowText" lastClr="000000"/>
                </a:solidFill>
              </a:ln>
            </c:spPr>
          </c:dPt>
          <c:dPt>
            <c:idx val="3"/>
            <c:invertIfNegative val="0"/>
            <c:bubble3D val="0"/>
            <c:spPr>
              <a:solidFill>
                <a:srgbClr val="FF0000"/>
              </a:solidFill>
              <a:ln>
                <a:solidFill>
                  <a:sysClr val="windowText" lastClr="000000"/>
                </a:solidFill>
              </a:ln>
            </c:spPr>
          </c:dPt>
          <c:dPt>
            <c:idx val="4"/>
            <c:invertIfNegative val="0"/>
            <c:bubble3D val="0"/>
            <c:spPr>
              <a:solidFill>
                <a:srgbClr val="FF0000"/>
              </a:solidFill>
              <a:ln>
                <a:solidFill>
                  <a:sysClr val="windowText" lastClr="000000"/>
                </a:solidFill>
              </a:ln>
            </c:spPr>
          </c:dPt>
          <c:dPt>
            <c:idx val="5"/>
            <c:invertIfNegative val="0"/>
            <c:bubble3D val="0"/>
            <c:spPr>
              <a:solidFill>
                <a:srgbClr val="FF0000"/>
              </a:solidFill>
              <a:ln>
                <a:solidFill>
                  <a:sysClr val="windowText" lastClr="000000"/>
                </a:solidFill>
              </a:ln>
            </c:spPr>
          </c:dPt>
          <c:dPt>
            <c:idx val="6"/>
            <c:invertIfNegative val="0"/>
            <c:bubble3D val="0"/>
            <c:spPr>
              <a:solidFill>
                <a:srgbClr val="FFFF00"/>
              </a:solidFill>
              <a:ln>
                <a:solidFill>
                  <a:sysClr val="windowText" lastClr="000000"/>
                </a:solidFill>
              </a:ln>
            </c:spPr>
          </c:dPt>
          <c:dPt>
            <c:idx val="13"/>
            <c:invertIfNegative val="0"/>
            <c:bubble3D val="0"/>
            <c:spPr>
              <a:gradFill flip="none" rotWithShape="1">
                <a:gsLst>
                  <a:gs pos="0">
                    <a:srgbClr val="F79646">
                      <a:lumMod val="50000"/>
                    </a:srgbClr>
                  </a:gs>
                  <a:gs pos="50000">
                    <a:srgbClr val="FFCC00"/>
                  </a:gs>
                  <a:gs pos="100000">
                    <a:srgbClr val="F79646">
                      <a:lumMod val="50000"/>
                    </a:srgbClr>
                  </a:gs>
                </a:gsLst>
                <a:lin ang="0" scaled="1"/>
                <a:tileRect/>
              </a:gradFill>
              <a:ln w="3175">
                <a:solidFill>
                  <a:sysClr val="windowText" lastClr="000000"/>
                </a:solidFill>
                <a:prstDash val="solid"/>
              </a:ln>
            </c:spPr>
          </c:dPt>
          <c:dPt>
            <c:idx val="14"/>
            <c:invertIfNegative val="0"/>
            <c:bubble3D val="0"/>
            <c:spPr>
              <a:gradFill flip="none" rotWithShape="1">
                <a:gsLst>
                  <a:gs pos="0">
                    <a:srgbClr val="F79646">
                      <a:lumMod val="50000"/>
                    </a:srgbClr>
                  </a:gs>
                  <a:gs pos="50000">
                    <a:srgbClr val="FFCC00"/>
                  </a:gs>
                  <a:gs pos="100000">
                    <a:srgbClr val="F79646">
                      <a:lumMod val="50000"/>
                    </a:srgbClr>
                  </a:gs>
                </a:gsLst>
                <a:lin ang="0" scaled="1"/>
                <a:tileRect/>
              </a:gradFill>
              <a:ln w="3175">
                <a:solidFill>
                  <a:sysClr val="windowText" lastClr="000000"/>
                </a:solidFill>
                <a:prstDash val="solid"/>
              </a:ln>
            </c:spPr>
          </c:dPt>
          <c:dLbls>
            <c:dLbl>
              <c:idx val="0"/>
              <c:tx>
                <c:rich>
                  <a:bodyPr/>
                  <a:lstStyle/>
                  <a:p>
                    <a:r>
                      <a:rPr lang="en-US" sz="900"/>
                      <a:t>ND</a:t>
                    </a:r>
                    <a:endParaRPr lang="en-US"/>
                  </a:p>
                </c:rich>
              </c:tx>
              <c:dLblPos val="outEnd"/>
              <c:showLegendKey val="0"/>
              <c:showVal val="1"/>
              <c:showCatName val="0"/>
              <c:showSerName val="0"/>
              <c:showPercent val="0"/>
              <c:showBubbleSize val="0"/>
            </c:dLbl>
            <c:dLbl>
              <c:idx val="3"/>
              <c:dLblPos val="outEnd"/>
              <c:showLegendKey val="0"/>
              <c:showVal val="1"/>
              <c:showCatName val="0"/>
              <c:showSerName val="0"/>
              <c:showPercent val="0"/>
              <c:showBubbleSize val="0"/>
            </c:dLbl>
            <c:dLbl>
              <c:idx val="4"/>
              <c:dLblPos val="outEnd"/>
              <c:showLegendKey val="0"/>
              <c:showVal val="1"/>
              <c:showCatName val="0"/>
              <c:showSerName val="0"/>
              <c:showPercent val="0"/>
              <c:showBubbleSize val="0"/>
            </c:dLbl>
            <c:dLbl>
              <c:idx val="5"/>
              <c:dLblPos val="outEnd"/>
              <c:showLegendKey val="0"/>
              <c:showVal val="1"/>
              <c:showCatName val="0"/>
              <c:showSerName val="0"/>
              <c:showPercent val="0"/>
              <c:showBubbleSize val="0"/>
            </c:dLbl>
            <c:dLbl>
              <c:idx val="6"/>
              <c:dLblPos val="outEnd"/>
              <c:showLegendKey val="0"/>
              <c:showVal val="1"/>
              <c:showCatName val="0"/>
              <c:showSerName val="0"/>
              <c:showPercent val="0"/>
              <c:showBubbleSize val="0"/>
            </c:dLbl>
            <c:dLbl>
              <c:idx val="7"/>
              <c:dLblPos val="outEnd"/>
              <c:showLegendKey val="0"/>
              <c:showVal val="1"/>
              <c:showCatName val="0"/>
              <c:showSerName val="0"/>
              <c:showPercent val="0"/>
              <c:showBubbleSize val="0"/>
            </c:dLbl>
            <c:dLbl>
              <c:idx val="8"/>
              <c:dLblPos val="outEnd"/>
              <c:showLegendKey val="0"/>
              <c:showVal val="1"/>
              <c:showCatName val="0"/>
              <c:showSerName val="0"/>
              <c:showPercent val="0"/>
              <c:showBubbleSize val="0"/>
            </c:dLbl>
            <c:dLbl>
              <c:idx val="9"/>
              <c:dLblPos val="outEnd"/>
              <c:showLegendKey val="0"/>
              <c:showVal val="1"/>
              <c:showCatName val="0"/>
              <c:showSerName val="0"/>
              <c:showPercent val="0"/>
              <c:showBubbleSize val="0"/>
            </c:dLbl>
            <c:dLbl>
              <c:idx val="10"/>
              <c:dLblPos val="outEnd"/>
              <c:showLegendKey val="0"/>
              <c:showVal val="1"/>
              <c:showCatName val="0"/>
              <c:showSerName val="0"/>
              <c:showPercent val="0"/>
              <c:showBubbleSize val="0"/>
            </c:dLbl>
            <c:dLbl>
              <c:idx val="11"/>
              <c:dLblPos val="outEnd"/>
              <c:showLegendKey val="0"/>
              <c:showVal val="1"/>
              <c:showCatName val="0"/>
              <c:showSerName val="0"/>
              <c:showPercent val="0"/>
              <c:showBubbleSize val="0"/>
            </c:dLbl>
            <c:dLbl>
              <c:idx val="12"/>
              <c:dLblPos val="outEnd"/>
              <c:showLegendKey val="0"/>
              <c:showVal val="1"/>
              <c:showCatName val="0"/>
              <c:showSerName val="0"/>
              <c:showPercent val="0"/>
              <c:showBubbleSize val="0"/>
            </c:dLbl>
            <c:dLbl>
              <c:idx val="13"/>
              <c:dLblPos val="outEnd"/>
              <c:showLegendKey val="0"/>
              <c:showVal val="1"/>
              <c:showCatName val="0"/>
              <c:showSerName val="0"/>
              <c:showPercent val="0"/>
              <c:showBubbleSize val="0"/>
            </c:dLbl>
            <c:dLbl>
              <c:idx val="14"/>
              <c:dLblPos val="outEnd"/>
              <c:showLegendKey val="0"/>
              <c:showVal val="1"/>
              <c:showCatName val="0"/>
              <c:showSerName val="0"/>
              <c:showPercent val="0"/>
              <c:showBubbleSize val="0"/>
            </c:dLbl>
            <c:txPr>
              <a:bodyPr/>
              <a:lstStyle/>
              <a:p>
                <a:pPr>
                  <a:defRPr sz="900"/>
                </a:pPr>
                <a:endParaRPr lang="es-EC"/>
              </a:p>
            </c:txPr>
            <c:dLblPos val="outEnd"/>
            <c:showLegendKey val="0"/>
            <c:showVal val="0"/>
            <c:showCatName val="0"/>
            <c:showSerName val="0"/>
            <c:showPercent val="0"/>
            <c:showBubbleSize val="0"/>
          </c:dLbls>
          <c:cat>
            <c:strRef>
              <c:f>'Costo de Averias'!$B$38:$P$38</c:f>
              <c:strCache>
                <c:ptCount val="15"/>
                <c:pt idx="0">
                  <c:v>BM</c:v>
                </c:pt>
                <c:pt idx="1">
                  <c:v>Ene</c:v>
                </c:pt>
                <c:pt idx="2">
                  <c:v>Feb</c:v>
                </c:pt>
                <c:pt idx="3">
                  <c:v>Mar</c:v>
                </c:pt>
                <c:pt idx="4">
                  <c:v>Abr</c:v>
                </c:pt>
                <c:pt idx="5">
                  <c:v>May</c:v>
                </c:pt>
                <c:pt idx="6">
                  <c:v>Jun</c:v>
                </c:pt>
                <c:pt idx="7">
                  <c:v>Jul</c:v>
                </c:pt>
                <c:pt idx="8">
                  <c:v>Ago</c:v>
                </c:pt>
                <c:pt idx="9">
                  <c:v>Sep</c:v>
                </c:pt>
                <c:pt idx="10">
                  <c:v>Oct</c:v>
                </c:pt>
                <c:pt idx="11">
                  <c:v>Nov</c:v>
                </c:pt>
                <c:pt idx="12">
                  <c:v>Dic</c:v>
                </c:pt>
                <c:pt idx="13">
                  <c:v>TGM</c:v>
                </c:pt>
                <c:pt idx="14">
                  <c:v>TGA'12</c:v>
                </c:pt>
              </c:strCache>
            </c:strRef>
          </c:cat>
          <c:val>
            <c:numRef>
              <c:f>'Costo de Averias'!$B$44:$P$44</c:f>
              <c:numCache>
                <c:formatCode>0,00</c:formatCode>
                <c:ptCount val="15"/>
                <c:pt idx="0" formatCode="General">
                  <c:v>0</c:v>
                </c:pt>
                <c:pt idx="1">
                  <c:v>0</c:v>
                </c:pt>
                <c:pt idx="2">
                  <c:v>0</c:v>
                </c:pt>
                <c:pt idx="3">
                  <c:v>1.1165</c:v>
                </c:pt>
                <c:pt idx="4">
                  <c:v>0</c:v>
                </c:pt>
                <c:pt idx="5">
                  <c:v>0.96250000000000013</c:v>
                </c:pt>
                <c:pt idx="6">
                  <c:v>0</c:v>
                </c:pt>
                <c:pt idx="7">
                  <c:v>0</c:v>
                </c:pt>
                <c:pt idx="8">
                  <c:v>0</c:v>
                </c:pt>
                <c:pt idx="9">
                  <c:v>0</c:v>
                </c:pt>
                <c:pt idx="10">
                  <c:v>0</c:v>
                </c:pt>
                <c:pt idx="11">
                  <c:v>0</c:v>
                </c:pt>
                <c:pt idx="12">
                  <c:v>0</c:v>
                </c:pt>
                <c:pt idx="13" formatCode="&quot;$&quot;#.##0,0">
                  <c:v>0.8</c:v>
                </c:pt>
                <c:pt idx="14" formatCode="&quot;$&quot;#.##0">
                  <c:v>10</c:v>
                </c:pt>
              </c:numCache>
            </c:numRef>
          </c:val>
        </c:ser>
        <c:dLbls>
          <c:showLegendKey val="0"/>
          <c:showVal val="0"/>
          <c:showCatName val="0"/>
          <c:showSerName val="0"/>
          <c:showPercent val="0"/>
          <c:showBubbleSize val="0"/>
        </c:dLbls>
        <c:gapWidth val="150"/>
        <c:axId val="109455232"/>
        <c:axId val="109456768"/>
      </c:barChart>
      <c:lineChart>
        <c:grouping val="standard"/>
        <c:varyColors val="0"/>
        <c:ser>
          <c:idx val="1"/>
          <c:order val="1"/>
          <c:tx>
            <c:strRef>
              <c:f>'Costo de Averias'!$A$42</c:f>
              <c:strCache>
                <c:ptCount val="1"/>
                <c:pt idx="0">
                  <c:v>Acumulada</c:v>
                </c:pt>
              </c:strCache>
            </c:strRef>
          </c:tx>
          <c:spPr>
            <a:ln w="19050">
              <a:solidFill>
                <a:srgbClr val="0070C0"/>
              </a:solidFill>
            </a:ln>
          </c:spPr>
          <c:marker>
            <c:symbol val="x"/>
            <c:size val="5"/>
            <c:spPr>
              <a:ln w="19050">
                <a:solidFill>
                  <a:srgbClr val="0070C0"/>
                </a:solidFill>
              </a:ln>
            </c:spPr>
          </c:marker>
          <c:dLbls>
            <c:dLbl>
              <c:idx val="12"/>
              <c:layout>
                <c:manualLayout>
                  <c:x val="0"/>
                  <c:y val="-2.4190668179906189E-2"/>
                </c:manualLayout>
              </c:layout>
              <c:showLegendKey val="0"/>
              <c:showVal val="1"/>
              <c:showCatName val="0"/>
              <c:showSerName val="0"/>
              <c:showPercent val="0"/>
              <c:showBubbleSize val="0"/>
            </c:dLbl>
            <c:txPr>
              <a:bodyPr/>
              <a:lstStyle/>
              <a:p>
                <a:pPr>
                  <a:defRPr sz="900"/>
                </a:pPr>
                <a:endParaRPr lang="es-EC"/>
              </a:p>
            </c:txPr>
            <c:showLegendKey val="0"/>
            <c:showVal val="1"/>
            <c:showCatName val="0"/>
            <c:showSerName val="0"/>
            <c:showPercent val="0"/>
            <c:showBubbleSize val="0"/>
            <c:showLeaderLines val="0"/>
          </c:dLbls>
          <c:cat>
            <c:strRef>
              <c:f>'Costo de Averias'!$B$38:$N$38</c:f>
              <c:strCache>
                <c:ptCount val="13"/>
                <c:pt idx="0">
                  <c:v>BM</c:v>
                </c:pt>
                <c:pt idx="1">
                  <c:v>Ene</c:v>
                </c:pt>
                <c:pt idx="2">
                  <c:v>Feb</c:v>
                </c:pt>
                <c:pt idx="3">
                  <c:v>Mar</c:v>
                </c:pt>
                <c:pt idx="4">
                  <c:v>Abr</c:v>
                </c:pt>
                <c:pt idx="5">
                  <c:v>May</c:v>
                </c:pt>
                <c:pt idx="6">
                  <c:v>Jun</c:v>
                </c:pt>
                <c:pt idx="7">
                  <c:v>Jul</c:v>
                </c:pt>
                <c:pt idx="8">
                  <c:v>Ago</c:v>
                </c:pt>
                <c:pt idx="9">
                  <c:v>Sep</c:v>
                </c:pt>
                <c:pt idx="10">
                  <c:v>Oct</c:v>
                </c:pt>
                <c:pt idx="11">
                  <c:v>Nov</c:v>
                </c:pt>
                <c:pt idx="12">
                  <c:v>Dic</c:v>
                </c:pt>
              </c:strCache>
            </c:strRef>
          </c:cat>
          <c:val>
            <c:numRef>
              <c:f>'Costo de Averias'!$B$45:$N$45</c:f>
              <c:numCache>
                <c:formatCode>0,00</c:formatCode>
                <c:ptCount val="13"/>
                <c:pt idx="1">
                  <c:v>0</c:v>
                </c:pt>
                <c:pt idx="2">
                  <c:v>0</c:v>
                </c:pt>
                <c:pt idx="3">
                  <c:v>0</c:v>
                </c:pt>
                <c:pt idx="4">
                  <c:v>0</c:v>
                </c:pt>
                <c:pt idx="5">
                  <c:v>0</c:v>
                </c:pt>
                <c:pt idx="6">
                  <c:v>0</c:v>
                </c:pt>
                <c:pt idx="7">
                  <c:v>0</c:v>
                </c:pt>
                <c:pt idx="8">
                  <c:v>0</c:v>
                </c:pt>
                <c:pt idx="9">
                  <c:v>0</c:v>
                </c:pt>
                <c:pt idx="10">
                  <c:v>0</c:v>
                </c:pt>
                <c:pt idx="11">
                  <c:v>0</c:v>
                </c:pt>
                <c:pt idx="12">
                  <c:v>0</c:v>
                </c:pt>
              </c:numCache>
            </c:numRef>
          </c:val>
          <c:smooth val="0"/>
        </c:ser>
        <c:dLbls>
          <c:showLegendKey val="0"/>
          <c:showVal val="0"/>
          <c:showCatName val="0"/>
          <c:showSerName val="0"/>
          <c:showPercent val="0"/>
          <c:showBubbleSize val="0"/>
        </c:dLbls>
        <c:marker val="1"/>
        <c:smooth val="0"/>
        <c:axId val="109455232"/>
        <c:axId val="109456768"/>
      </c:lineChart>
      <c:catAx>
        <c:axId val="109455232"/>
        <c:scaling>
          <c:orientation val="minMax"/>
        </c:scaling>
        <c:delete val="0"/>
        <c:axPos val="b"/>
        <c:majorTickMark val="none"/>
        <c:minorTickMark val="none"/>
        <c:tickLblPos val="nextTo"/>
        <c:txPr>
          <a:bodyPr rot="0"/>
          <a:lstStyle/>
          <a:p>
            <a:pPr>
              <a:defRPr sz="700"/>
            </a:pPr>
            <a:endParaRPr lang="es-EC"/>
          </a:p>
        </c:txPr>
        <c:crossAx val="109456768"/>
        <c:crosses val="autoZero"/>
        <c:auto val="1"/>
        <c:lblAlgn val="ctr"/>
        <c:lblOffset val="100"/>
        <c:noMultiLvlLbl val="0"/>
      </c:catAx>
      <c:valAx>
        <c:axId val="109456768"/>
        <c:scaling>
          <c:orientation val="minMax"/>
        </c:scaling>
        <c:delete val="0"/>
        <c:axPos val="l"/>
        <c:title>
          <c:tx>
            <c:rich>
              <a:bodyPr rot="-5400000" vert="horz"/>
              <a:lstStyle/>
              <a:p>
                <a:pPr>
                  <a:defRPr/>
                </a:pPr>
                <a:r>
                  <a:rPr lang="en-US"/>
                  <a:t>Costo de Averias KUSD</a:t>
                </a:r>
              </a:p>
            </c:rich>
          </c:tx>
          <c:layout>
            <c:manualLayout>
              <c:xMode val="edge"/>
              <c:yMode val="edge"/>
              <c:x val="1.7106254575320938E-2"/>
              <c:y val="0.28054889324518462"/>
            </c:manualLayout>
          </c:layout>
          <c:overlay val="0"/>
        </c:title>
        <c:numFmt formatCode="General" sourceLinked="1"/>
        <c:majorTickMark val="none"/>
        <c:minorTickMark val="none"/>
        <c:tickLblPos val="nextTo"/>
        <c:crossAx val="109455232"/>
        <c:crosses val="autoZero"/>
        <c:crossBetween val="between"/>
      </c:valAx>
    </c:plotArea>
    <c:legend>
      <c:legendPos val="b"/>
      <c:layout>
        <c:manualLayout>
          <c:xMode val="edge"/>
          <c:yMode val="edge"/>
          <c:x val="0.31720551462308244"/>
          <c:y val="0.92775262310619011"/>
          <c:w val="0.30820359281437132"/>
          <c:h val="6.968365278969163E-2"/>
        </c:manualLayout>
      </c:layout>
      <c:overlay val="0"/>
    </c:legend>
    <c:plotVisOnly val="1"/>
    <c:dispBlanksAs val="gap"/>
    <c:showDLblsOverMax val="0"/>
  </c:chart>
  <c:spPr>
    <a:ln w="9525">
      <a:noFill/>
    </a:ln>
  </c:spPr>
  <c:printSettings>
    <c:headerFooter/>
    <c:pageMargins b="0.75000000000000211" l="0.70000000000000062" r="0.70000000000000062" t="0.75000000000000211" header="0.30000000000000032" footer="0.30000000000000032"/>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solidFill>
                  <a:srgbClr val="FF0000"/>
                </a:solidFill>
              </a:defRPr>
            </a:pPr>
            <a:r>
              <a:rPr lang="en-US" sz="1400" b="1" i="0" u="sng" baseline="0">
                <a:solidFill>
                  <a:srgbClr val="FF0000"/>
                </a:solidFill>
              </a:rPr>
              <a:t>CUMPLIMIENTO DE PARÁMETROS DE PROCESAMIENTO</a:t>
            </a:r>
            <a:endParaRPr lang="en-US" sz="1400">
              <a:solidFill>
                <a:srgbClr val="FF0000"/>
              </a:solidFill>
            </a:endParaRPr>
          </a:p>
        </c:rich>
      </c:tx>
      <c:overlay val="0"/>
    </c:title>
    <c:autoTitleDeleted val="0"/>
    <c:plotArea>
      <c:layout>
        <c:manualLayout>
          <c:layoutTarget val="inner"/>
          <c:xMode val="edge"/>
          <c:yMode val="edge"/>
          <c:x val="0.1108292077262801"/>
          <c:y val="0.13151542819509277"/>
          <c:w val="0.79710894532600396"/>
          <c:h val="0.73170520786333548"/>
        </c:manualLayout>
      </c:layout>
      <c:barChart>
        <c:barDir val="col"/>
        <c:grouping val="clustered"/>
        <c:varyColors val="0"/>
        <c:ser>
          <c:idx val="0"/>
          <c:order val="0"/>
          <c:tx>
            <c:strRef>
              <c:f>'Parametros de Procesos'!$A$40</c:f>
              <c:strCache>
                <c:ptCount val="1"/>
                <c:pt idx="0">
                  <c:v>Mensual</c:v>
                </c:pt>
              </c:strCache>
            </c:strRef>
          </c:tx>
          <c:spPr>
            <a:solidFill>
              <a:srgbClr val="00B050"/>
            </a:solidFill>
            <a:ln>
              <a:solidFill>
                <a:sysClr val="windowText" lastClr="000000"/>
              </a:solidFill>
            </a:ln>
          </c:spPr>
          <c:invertIfNegative val="0"/>
          <c:dPt>
            <c:idx val="0"/>
            <c:invertIfNegative val="0"/>
            <c:bubble3D val="0"/>
            <c:spPr>
              <a:gradFill flip="none" rotWithShape="1">
                <a:gsLst>
                  <a:gs pos="0">
                    <a:sysClr val="window" lastClr="FFFFFF">
                      <a:lumMod val="50000"/>
                    </a:sysClr>
                  </a:gs>
                  <a:gs pos="50000">
                    <a:sysClr val="window" lastClr="FFFFFF">
                      <a:lumMod val="85000"/>
                    </a:sysClr>
                  </a:gs>
                  <a:gs pos="100000">
                    <a:schemeClr val="bg1">
                      <a:lumMod val="50000"/>
                    </a:schemeClr>
                  </a:gs>
                </a:gsLst>
                <a:lin ang="0" scaled="1"/>
                <a:tileRect/>
              </a:gradFill>
              <a:ln w="3175">
                <a:solidFill>
                  <a:sysClr val="windowText" lastClr="000000"/>
                </a:solidFill>
                <a:prstDash val="solid"/>
              </a:ln>
            </c:spPr>
          </c:dPt>
          <c:dPt>
            <c:idx val="5"/>
            <c:invertIfNegative val="0"/>
            <c:bubble3D val="0"/>
            <c:spPr>
              <a:solidFill>
                <a:srgbClr val="FFFF47"/>
              </a:solidFill>
              <a:ln>
                <a:solidFill>
                  <a:sysClr val="windowText" lastClr="000000"/>
                </a:solidFill>
              </a:ln>
            </c:spPr>
          </c:dPt>
          <c:dPt>
            <c:idx val="6"/>
            <c:invertIfNegative val="0"/>
            <c:bubble3D val="0"/>
            <c:spPr>
              <a:solidFill>
                <a:srgbClr val="FFFF47"/>
              </a:solidFill>
              <a:ln>
                <a:solidFill>
                  <a:sysClr val="windowText" lastClr="000000"/>
                </a:solidFill>
              </a:ln>
            </c:spPr>
          </c:dPt>
          <c:dPt>
            <c:idx val="7"/>
            <c:invertIfNegative val="0"/>
            <c:bubble3D val="0"/>
            <c:spPr>
              <a:solidFill>
                <a:srgbClr val="FFFF00"/>
              </a:solidFill>
              <a:ln>
                <a:solidFill>
                  <a:sysClr val="windowText" lastClr="000000"/>
                </a:solidFill>
              </a:ln>
            </c:spPr>
          </c:dPt>
          <c:dPt>
            <c:idx val="8"/>
            <c:invertIfNegative val="0"/>
            <c:bubble3D val="0"/>
            <c:spPr>
              <a:solidFill>
                <a:srgbClr val="FF0000"/>
              </a:solidFill>
              <a:ln>
                <a:solidFill>
                  <a:sysClr val="windowText" lastClr="000000"/>
                </a:solidFill>
              </a:ln>
            </c:spPr>
          </c:dPt>
          <c:dPt>
            <c:idx val="10"/>
            <c:invertIfNegative val="0"/>
            <c:bubble3D val="0"/>
            <c:spPr>
              <a:solidFill>
                <a:srgbClr val="FFFF00"/>
              </a:solidFill>
              <a:ln>
                <a:solidFill>
                  <a:sysClr val="windowText" lastClr="000000"/>
                </a:solidFill>
              </a:ln>
            </c:spPr>
          </c:dPt>
          <c:dPt>
            <c:idx val="13"/>
            <c:invertIfNegative val="0"/>
            <c:bubble3D val="0"/>
            <c:spPr>
              <a:gradFill flip="none" rotWithShape="1">
                <a:gsLst>
                  <a:gs pos="0">
                    <a:srgbClr val="002060"/>
                  </a:gs>
                  <a:gs pos="50000">
                    <a:schemeClr val="accent5">
                      <a:lumMod val="60000"/>
                      <a:lumOff val="40000"/>
                    </a:schemeClr>
                  </a:gs>
                  <a:gs pos="100000">
                    <a:srgbClr val="002060"/>
                  </a:gs>
                </a:gsLst>
                <a:lin ang="0" scaled="1"/>
                <a:tileRect/>
              </a:gradFill>
              <a:ln w="3175">
                <a:solidFill>
                  <a:sysClr val="windowText" lastClr="000000"/>
                </a:solidFill>
                <a:prstDash val="solid"/>
              </a:ln>
            </c:spPr>
          </c:dPt>
          <c:dPt>
            <c:idx val="14"/>
            <c:invertIfNegative val="0"/>
            <c:bubble3D val="0"/>
            <c:spPr>
              <a:gradFill flip="none" rotWithShape="1">
                <a:gsLst>
                  <a:gs pos="0">
                    <a:srgbClr val="F79646">
                      <a:lumMod val="50000"/>
                    </a:srgbClr>
                  </a:gs>
                  <a:gs pos="50000">
                    <a:srgbClr val="FFCC00"/>
                  </a:gs>
                  <a:gs pos="100000">
                    <a:srgbClr val="F79646">
                      <a:lumMod val="50000"/>
                    </a:srgbClr>
                  </a:gs>
                </a:gsLst>
                <a:lin ang="0" scaled="1"/>
                <a:tileRect/>
              </a:gradFill>
              <a:ln w="3175">
                <a:solidFill>
                  <a:sysClr val="windowText" lastClr="000000"/>
                </a:solidFill>
                <a:prstDash val="solid"/>
              </a:ln>
            </c:spPr>
          </c:dPt>
          <c:dLbls>
            <c:dLbl>
              <c:idx val="0"/>
              <c:tx>
                <c:rich>
                  <a:bodyPr/>
                  <a:lstStyle/>
                  <a:p>
                    <a:r>
                      <a:rPr lang="en-US" sz="900"/>
                      <a:t>ND</a:t>
                    </a:r>
                    <a:endParaRPr lang="en-US"/>
                  </a:p>
                </c:rich>
              </c:tx>
              <c:showLegendKey val="0"/>
              <c:showVal val="1"/>
              <c:showCatName val="0"/>
              <c:showSerName val="0"/>
              <c:showPercent val="0"/>
              <c:showBubbleSize val="0"/>
            </c:dLbl>
            <c:dLbl>
              <c:idx val="1"/>
              <c:tx>
                <c:rich>
                  <a:bodyPr/>
                  <a:lstStyle/>
                  <a:p>
                    <a:r>
                      <a:rPr lang="en-US" sz="900"/>
                      <a:t>ND</a:t>
                    </a:r>
                    <a:endParaRPr lang="en-US"/>
                  </a:p>
                </c:rich>
              </c:tx>
              <c:showLegendKey val="0"/>
              <c:showVal val="1"/>
              <c:showCatName val="0"/>
              <c:showSerName val="0"/>
              <c:showPercent val="0"/>
              <c:showBubbleSize val="0"/>
            </c:dLbl>
            <c:dLbl>
              <c:idx val="2"/>
              <c:tx>
                <c:rich>
                  <a:bodyPr/>
                  <a:lstStyle/>
                  <a:p>
                    <a:r>
                      <a:rPr lang="en-US" sz="900"/>
                      <a:t>ND</a:t>
                    </a:r>
                    <a:endParaRPr lang="en-US"/>
                  </a:p>
                </c:rich>
              </c:tx>
              <c:showLegendKey val="0"/>
              <c:showVal val="1"/>
              <c:showCatName val="0"/>
              <c:showSerName val="0"/>
              <c:showPercent val="0"/>
              <c:showBubbleSize val="0"/>
            </c:dLbl>
            <c:dLbl>
              <c:idx val="3"/>
              <c:layout>
                <c:manualLayout>
                  <c:x val="3.9920159680638719E-3"/>
                  <c:y val="0"/>
                </c:manualLayout>
              </c:layout>
              <c:tx>
                <c:rich>
                  <a:bodyPr/>
                  <a:lstStyle/>
                  <a:p>
                    <a:r>
                      <a:rPr lang="en-US" sz="900"/>
                      <a:t>ND</a:t>
                    </a:r>
                    <a:endParaRPr lang="en-US"/>
                  </a:p>
                </c:rich>
              </c:tx>
              <c:showLegendKey val="0"/>
              <c:showVal val="1"/>
              <c:showCatName val="0"/>
              <c:showSerName val="0"/>
              <c:showPercent val="0"/>
              <c:showBubbleSize val="0"/>
            </c:dLbl>
            <c:dLbl>
              <c:idx val="4"/>
              <c:tx>
                <c:rich>
                  <a:bodyPr/>
                  <a:lstStyle/>
                  <a:p>
                    <a:r>
                      <a:rPr lang="en-US" sz="900"/>
                      <a:t>ND</a:t>
                    </a:r>
                    <a:endParaRPr lang="en-US"/>
                  </a:p>
                </c:rich>
              </c:tx>
              <c:showLegendKey val="0"/>
              <c:showVal val="1"/>
              <c:showCatName val="0"/>
              <c:showSerName val="0"/>
              <c:showPercent val="0"/>
              <c:showBubbleSize val="0"/>
            </c:dLbl>
            <c:txPr>
              <a:bodyPr/>
              <a:lstStyle/>
              <a:p>
                <a:pPr>
                  <a:defRPr sz="900"/>
                </a:pPr>
                <a:endParaRPr lang="es-EC"/>
              </a:p>
            </c:txPr>
            <c:showLegendKey val="0"/>
            <c:showVal val="1"/>
            <c:showCatName val="0"/>
            <c:showSerName val="0"/>
            <c:showPercent val="0"/>
            <c:showBubbleSize val="0"/>
            <c:showLeaderLines val="0"/>
          </c:dLbls>
          <c:cat>
            <c:strRef>
              <c:f>'Parametros de Procesos'!$B$37:$P$37</c:f>
              <c:strCache>
                <c:ptCount val="15"/>
                <c:pt idx="0">
                  <c:v>BM'11</c:v>
                </c:pt>
                <c:pt idx="1">
                  <c:v>Ene</c:v>
                </c:pt>
                <c:pt idx="2">
                  <c:v>Feb</c:v>
                </c:pt>
                <c:pt idx="3">
                  <c:v>Mar</c:v>
                </c:pt>
                <c:pt idx="4">
                  <c:v>Abr</c:v>
                </c:pt>
                <c:pt idx="5">
                  <c:v>May</c:v>
                </c:pt>
                <c:pt idx="6">
                  <c:v>Jun</c:v>
                </c:pt>
                <c:pt idx="7">
                  <c:v>Jul</c:v>
                </c:pt>
                <c:pt idx="8">
                  <c:v>Ago</c:v>
                </c:pt>
                <c:pt idx="9">
                  <c:v>Sep</c:v>
                </c:pt>
                <c:pt idx="10">
                  <c:v>Oct</c:v>
                </c:pt>
                <c:pt idx="11">
                  <c:v>Nov</c:v>
                </c:pt>
                <c:pt idx="12">
                  <c:v>Dic</c:v>
                </c:pt>
                <c:pt idx="13">
                  <c:v>FY 2012</c:v>
                </c:pt>
                <c:pt idx="14">
                  <c:v>TGA'12</c:v>
                </c:pt>
              </c:strCache>
            </c:strRef>
          </c:cat>
          <c:val>
            <c:numRef>
              <c:f>'Parametros de Procesos'!$B$40:$P$40</c:f>
              <c:numCache>
                <c:formatCode>0,00%</c:formatCode>
                <c:ptCount val="15"/>
                <c:pt idx="0">
                  <c:v>0</c:v>
                </c:pt>
                <c:pt idx="1">
                  <c:v>0</c:v>
                </c:pt>
                <c:pt idx="2">
                  <c:v>0</c:v>
                </c:pt>
                <c:pt idx="3">
                  <c:v>0</c:v>
                </c:pt>
                <c:pt idx="4">
                  <c:v>0</c:v>
                </c:pt>
                <c:pt idx="5" formatCode="0%">
                  <c:v>0.95</c:v>
                </c:pt>
                <c:pt idx="6" formatCode="0%">
                  <c:v>0.96</c:v>
                </c:pt>
                <c:pt idx="7" formatCode="0%">
                  <c:v>0</c:v>
                </c:pt>
                <c:pt idx="8" formatCode="0%">
                  <c:v>0</c:v>
                </c:pt>
                <c:pt idx="9" formatCode="0%">
                  <c:v>0</c:v>
                </c:pt>
                <c:pt idx="10" formatCode="0%">
                  <c:v>0</c:v>
                </c:pt>
                <c:pt idx="11" formatCode="0%">
                  <c:v>0</c:v>
                </c:pt>
                <c:pt idx="12" formatCode="0%">
                  <c:v>0</c:v>
                </c:pt>
                <c:pt idx="13" formatCode="0%">
                  <c:v>0</c:v>
                </c:pt>
                <c:pt idx="14" formatCode="0%">
                  <c:v>1</c:v>
                </c:pt>
              </c:numCache>
            </c:numRef>
          </c:val>
        </c:ser>
        <c:dLbls>
          <c:showLegendKey val="0"/>
          <c:showVal val="0"/>
          <c:showCatName val="0"/>
          <c:showSerName val="0"/>
          <c:showPercent val="0"/>
          <c:showBubbleSize val="0"/>
        </c:dLbls>
        <c:gapWidth val="150"/>
        <c:axId val="131097344"/>
        <c:axId val="131098880"/>
      </c:barChart>
      <c:catAx>
        <c:axId val="131097344"/>
        <c:scaling>
          <c:orientation val="minMax"/>
        </c:scaling>
        <c:delete val="0"/>
        <c:axPos val="b"/>
        <c:numFmt formatCode="General" sourceLinked="1"/>
        <c:majorTickMark val="none"/>
        <c:minorTickMark val="none"/>
        <c:tickLblPos val="nextTo"/>
        <c:txPr>
          <a:bodyPr rot="0"/>
          <a:lstStyle/>
          <a:p>
            <a:pPr>
              <a:defRPr sz="700"/>
            </a:pPr>
            <a:endParaRPr lang="es-EC"/>
          </a:p>
        </c:txPr>
        <c:crossAx val="131098880"/>
        <c:crosses val="autoZero"/>
        <c:auto val="1"/>
        <c:lblAlgn val="ctr"/>
        <c:lblOffset val="100"/>
        <c:noMultiLvlLbl val="0"/>
      </c:catAx>
      <c:valAx>
        <c:axId val="131098880"/>
        <c:scaling>
          <c:orientation val="minMax"/>
        </c:scaling>
        <c:delete val="0"/>
        <c:axPos val="l"/>
        <c:title>
          <c:tx>
            <c:rich>
              <a:bodyPr rot="-5400000" vert="horz"/>
              <a:lstStyle/>
              <a:p>
                <a:pPr>
                  <a:defRPr/>
                </a:pPr>
                <a:r>
                  <a:rPr lang="en-US"/>
                  <a:t>Porcentaje de cumplimiento (%)</a:t>
                </a:r>
              </a:p>
            </c:rich>
          </c:tx>
          <c:layout>
            <c:manualLayout>
              <c:xMode val="edge"/>
              <c:yMode val="edge"/>
              <c:x val="1.2332814685589461E-3"/>
              <c:y val="0.2701847608846818"/>
            </c:manualLayout>
          </c:layout>
          <c:overlay val="0"/>
        </c:title>
        <c:numFmt formatCode="0%" sourceLinked="0"/>
        <c:majorTickMark val="none"/>
        <c:minorTickMark val="none"/>
        <c:tickLblPos val="nextTo"/>
        <c:crossAx val="131097344"/>
        <c:crosses val="autoZero"/>
        <c:crossBetween val="between"/>
      </c:valAx>
    </c:plotArea>
    <c:plotVisOnly val="1"/>
    <c:dispBlanksAs val="gap"/>
    <c:showDLblsOverMax val="0"/>
  </c:chart>
  <c:spPr>
    <a:ln>
      <a:noFill/>
    </a:ln>
  </c:spPr>
  <c:printSettings>
    <c:headerFooter/>
    <c:pageMargins b="0.75000000000000266" l="0.70000000000000062" r="0.70000000000000062" t="0.75000000000000266" header="0.30000000000000032" footer="0.30000000000000032"/>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solidFill>
                  <a:srgbClr val="FF0000"/>
                </a:solidFill>
              </a:defRPr>
            </a:pPr>
            <a:r>
              <a:rPr lang="en-US" sz="1400" b="1" i="0" u="sng" baseline="0">
                <a:solidFill>
                  <a:srgbClr val="FF0000"/>
                </a:solidFill>
              </a:rPr>
              <a:t>CUMPLIMIENTO DE PLAN DE PRODUCCIÓN</a:t>
            </a:r>
            <a:endParaRPr lang="en-US" sz="1400">
              <a:solidFill>
                <a:srgbClr val="FF0000"/>
              </a:solidFill>
            </a:endParaRPr>
          </a:p>
        </c:rich>
      </c:tx>
      <c:overlay val="0"/>
    </c:title>
    <c:autoTitleDeleted val="0"/>
    <c:plotArea>
      <c:layout>
        <c:manualLayout>
          <c:layoutTarget val="inner"/>
          <c:xMode val="edge"/>
          <c:yMode val="edge"/>
          <c:x val="0.11082920772628013"/>
          <c:y val="0.13151542819509288"/>
          <c:w val="0.79710894532600396"/>
          <c:h val="0.73170520786333582"/>
        </c:manualLayout>
      </c:layout>
      <c:barChart>
        <c:barDir val="col"/>
        <c:grouping val="clustered"/>
        <c:varyColors val="0"/>
        <c:ser>
          <c:idx val="0"/>
          <c:order val="0"/>
          <c:tx>
            <c:strRef>
              <c:f>'Cump. Plan de Produccion'!$A$41</c:f>
              <c:strCache>
                <c:ptCount val="1"/>
                <c:pt idx="0">
                  <c:v>Mensual</c:v>
                </c:pt>
              </c:strCache>
            </c:strRef>
          </c:tx>
          <c:spPr>
            <a:solidFill>
              <a:srgbClr val="00B050"/>
            </a:solidFill>
            <a:ln>
              <a:solidFill>
                <a:sysClr val="windowText" lastClr="000000"/>
              </a:solidFill>
            </a:ln>
          </c:spPr>
          <c:invertIfNegative val="0"/>
          <c:dPt>
            <c:idx val="0"/>
            <c:invertIfNegative val="0"/>
            <c:bubble3D val="0"/>
            <c:spPr>
              <a:gradFill flip="none" rotWithShape="1">
                <a:gsLst>
                  <a:gs pos="0">
                    <a:sysClr val="window" lastClr="FFFFFF">
                      <a:lumMod val="50000"/>
                    </a:sysClr>
                  </a:gs>
                  <a:gs pos="50000">
                    <a:sysClr val="window" lastClr="FFFFFF">
                      <a:lumMod val="85000"/>
                    </a:sysClr>
                  </a:gs>
                  <a:gs pos="100000">
                    <a:schemeClr val="bg1">
                      <a:lumMod val="50000"/>
                    </a:schemeClr>
                  </a:gs>
                </a:gsLst>
                <a:lin ang="0" scaled="1"/>
                <a:tileRect/>
              </a:gradFill>
              <a:ln w="3175">
                <a:solidFill>
                  <a:sysClr val="windowText" lastClr="000000"/>
                </a:solidFill>
                <a:prstDash val="solid"/>
              </a:ln>
            </c:spPr>
          </c:dPt>
          <c:dPt>
            <c:idx val="1"/>
            <c:invertIfNegative val="0"/>
            <c:bubble3D val="0"/>
            <c:spPr>
              <a:solidFill>
                <a:srgbClr val="FF0000"/>
              </a:solidFill>
              <a:ln>
                <a:solidFill>
                  <a:sysClr val="windowText" lastClr="000000"/>
                </a:solidFill>
              </a:ln>
            </c:spPr>
          </c:dPt>
          <c:dPt>
            <c:idx val="2"/>
            <c:invertIfNegative val="0"/>
            <c:bubble3D val="0"/>
            <c:spPr>
              <a:solidFill>
                <a:srgbClr val="FF0000"/>
              </a:solidFill>
              <a:ln>
                <a:solidFill>
                  <a:sysClr val="windowText" lastClr="000000"/>
                </a:solidFill>
              </a:ln>
            </c:spPr>
          </c:dPt>
          <c:dPt>
            <c:idx val="3"/>
            <c:invertIfNegative val="0"/>
            <c:bubble3D val="0"/>
            <c:spPr>
              <a:solidFill>
                <a:srgbClr val="FFFF00"/>
              </a:solidFill>
              <a:ln>
                <a:solidFill>
                  <a:sysClr val="windowText" lastClr="000000"/>
                </a:solidFill>
              </a:ln>
            </c:spPr>
          </c:dPt>
          <c:dPt>
            <c:idx val="5"/>
            <c:invertIfNegative val="0"/>
            <c:bubble3D val="0"/>
            <c:spPr>
              <a:solidFill>
                <a:srgbClr val="FFFF47"/>
              </a:solidFill>
              <a:ln>
                <a:solidFill>
                  <a:sysClr val="windowText" lastClr="000000"/>
                </a:solidFill>
              </a:ln>
            </c:spPr>
          </c:dPt>
          <c:dPt>
            <c:idx val="6"/>
            <c:invertIfNegative val="0"/>
            <c:bubble3D val="0"/>
            <c:spPr>
              <a:solidFill>
                <a:srgbClr val="FFFF47"/>
              </a:solidFill>
              <a:ln>
                <a:solidFill>
                  <a:sysClr val="windowText" lastClr="000000"/>
                </a:solidFill>
              </a:ln>
            </c:spPr>
          </c:dPt>
          <c:dPt>
            <c:idx val="7"/>
            <c:invertIfNegative val="0"/>
            <c:bubble3D val="0"/>
            <c:spPr>
              <a:solidFill>
                <a:srgbClr val="FFFF47"/>
              </a:solidFill>
              <a:ln>
                <a:solidFill>
                  <a:sysClr val="windowText" lastClr="000000"/>
                </a:solidFill>
              </a:ln>
            </c:spPr>
          </c:dPt>
          <c:dPt>
            <c:idx val="9"/>
            <c:invertIfNegative val="0"/>
            <c:bubble3D val="0"/>
            <c:spPr>
              <a:solidFill>
                <a:srgbClr val="FFFF00"/>
              </a:solidFill>
              <a:ln>
                <a:solidFill>
                  <a:sysClr val="windowText" lastClr="000000"/>
                </a:solidFill>
              </a:ln>
            </c:spPr>
          </c:dPt>
          <c:dPt>
            <c:idx val="10"/>
            <c:invertIfNegative val="0"/>
            <c:bubble3D val="0"/>
            <c:spPr>
              <a:solidFill>
                <a:srgbClr val="FF0000"/>
              </a:solidFill>
              <a:ln>
                <a:solidFill>
                  <a:sysClr val="windowText" lastClr="000000"/>
                </a:solidFill>
              </a:ln>
            </c:spPr>
          </c:dPt>
          <c:dPt>
            <c:idx val="11"/>
            <c:invertIfNegative val="0"/>
            <c:bubble3D val="0"/>
            <c:spPr>
              <a:solidFill>
                <a:srgbClr val="FFFF00"/>
              </a:solidFill>
              <a:ln>
                <a:solidFill>
                  <a:sysClr val="windowText" lastClr="000000"/>
                </a:solidFill>
              </a:ln>
            </c:spPr>
          </c:dPt>
          <c:dPt>
            <c:idx val="13"/>
            <c:invertIfNegative val="0"/>
            <c:bubble3D val="0"/>
            <c:spPr>
              <a:gradFill flip="none" rotWithShape="1">
                <a:gsLst>
                  <a:gs pos="0">
                    <a:srgbClr val="002060"/>
                  </a:gs>
                  <a:gs pos="50000">
                    <a:schemeClr val="accent5">
                      <a:lumMod val="60000"/>
                      <a:lumOff val="40000"/>
                    </a:schemeClr>
                  </a:gs>
                  <a:gs pos="100000">
                    <a:srgbClr val="002060"/>
                  </a:gs>
                </a:gsLst>
                <a:lin ang="0" scaled="1"/>
                <a:tileRect/>
              </a:gradFill>
              <a:ln w="3175">
                <a:solidFill>
                  <a:sysClr val="windowText" lastClr="000000"/>
                </a:solidFill>
                <a:prstDash val="solid"/>
              </a:ln>
            </c:spPr>
          </c:dPt>
          <c:dPt>
            <c:idx val="14"/>
            <c:invertIfNegative val="0"/>
            <c:bubble3D val="0"/>
            <c:spPr>
              <a:gradFill flip="none" rotWithShape="1">
                <a:gsLst>
                  <a:gs pos="0">
                    <a:srgbClr val="F79646">
                      <a:lumMod val="50000"/>
                    </a:srgbClr>
                  </a:gs>
                  <a:gs pos="50000">
                    <a:srgbClr val="FFCC00"/>
                  </a:gs>
                  <a:gs pos="100000">
                    <a:srgbClr val="F79646">
                      <a:lumMod val="50000"/>
                    </a:srgbClr>
                  </a:gs>
                </a:gsLst>
                <a:lin ang="0" scaled="1"/>
                <a:tileRect/>
              </a:gradFill>
              <a:ln w="3175">
                <a:solidFill>
                  <a:sysClr val="windowText" lastClr="000000"/>
                </a:solidFill>
                <a:prstDash val="solid"/>
              </a:ln>
            </c:spPr>
          </c:dPt>
          <c:dLbls>
            <c:dLbl>
              <c:idx val="0"/>
              <c:tx>
                <c:rich>
                  <a:bodyPr/>
                  <a:lstStyle/>
                  <a:p>
                    <a:r>
                      <a:rPr lang="en-US"/>
                      <a:t>ND</a:t>
                    </a:r>
                  </a:p>
                </c:rich>
              </c:tx>
              <c:showLegendKey val="0"/>
              <c:showVal val="1"/>
              <c:showCatName val="0"/>
              <c:showSerName val="0"/>
              <c:showPercent val="0"/>
              <c:showBubbleSize val="0"/>
            </c:dLbl>
            <c:dLbl>
              <c:idx val="1"/>
              <c:tx>
                <c:rich>
                  <a:bodyPr/>
                  <a:lstStyle/>
                  <a:p>
                    <a:r>
                      <a:rPr lang="en-US"/>
                      <a:t>ND</a:t>
                    </a:r>
                  </a:p>
                </c:rich>
              </c:tx>
              <c:showLegendKey val="0"/>
              <c:showVal val="1"/>
              <c:showCatName val="0"/>
              <c:showSerName val="0"/>
              <c:showPercent val="0"/>
              <c:showBubbleSize val="0"/>
            </c:dLbl>
            <c:dLbl>
              <c:idx val="2"/>
              <c:tx>
                <c:rich>
                  <a:bodyPr/>
                  <a:lstStyle/>
                  <a:p>
                    <a:r>
                      <a:rPr lang="en-US"/>
                      <a:t>ND</a:t>
                    </a:r>
                  </a:p>
                </c:rich>
              </c:tx>
              <c:showLegendKey val="0"/>
              <c:showVal val="1"/>
              <c:showCatName val="0"/>
              <c:showSerName val="0"/>
              <c:showPercent val="0"/>
              <c:showBubbleSize val="0"/>
            </c:dLbl>
            <c:dLbl>
              <c:idx val="3"/>
              <c:tx>
                <c:rich>
                  <a:bodyPr/>
                  <a:lstStyle/>
                  <a:p>
                    <a:r>
                      <a:rPr lang="en-US"/>
                      <a:t>ND</a:t>
                    </a:r>
                  </a:p>
                </c:rich>
              </c:tx>
              <c:showLegendKey val="0"/>
              <c:showVal val="1"/>
              <c:showCatName val="0"/>
              <c:showSerName val="0"/>
              <c:showPercent val="0"/>
              <c:showBubbleSize val="0"/>
            </c:dLbl>
            <c:dLbl>
              <c:idx val="4"/>
              <c:tx>
                <c:rich>
                  <a:bodyPr/>
                  <a:lstStyle/>
                  <a:p>
                    <a:r>
                      <a:rPr lang="en-US"/>
                      <a:t>ND</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'Cump. Plan de Produccion'!$B$38:$P$38</c:f>
              <c:strCache>
                <c:ptCount val="15"/>
                <c:pt idx="0">
                  <c:v>BM'11</c:v>
                </c:pt>
                <c:pt idx="1">
                  <c:v>Ene</c:v>
                </c:pt>
                <c:pt idx="2">
                  <c:v>Feb</c:v>
                </c:pt>
                <c:pt idx="3">
                  <c:v>Mar</c:v>
                </c:pt>
                <c:pt idx="4">
                  <c:v>Abr</c:v>
                </c:pt>
                <c:pt idx="5">
                  <c:v>May</c:v>
                </c:pt>
                <c:pt idx="6">
                  <c:v>Jun</c:v>
                </c:pt>
                <c:pt idx="7">
                  <c:v>Jul</c:v>
                </c:pt>
                <c:pt idx="8">
                  <c:v>Ago</c:v>
                </c:pt>
                <c:pt idx="9">
                  <c:v>Sep</c:v>
                </c:pt>
                <c:pt idx="10">
                  <c:v>Oct</c:v>
                </c:pt>
                <c:pt idx="11">
                  <c:v>Nov</c:v>
                </c:pt>
                <c:pt idx="12">
                  <c:v>Dic</c:v>
                </c:pt>
                <c:pt idx="13">
                  <c:v>FY 2012</c:v>
                </c:pt>
                <c:pt idx="14">
                  <c:v>TGA'12</c:v>
                </c:pt>
              </c:strCache>
            </c:strRef>
          </c:cat>
          <c:val>
            <c:numRef>
              <c:f>'Cump. Plan de Produccion'!$B$41:$P$41</c:f>
              <c:numCache>
                <c:formatCode>0,00%</c:formatCode>
                <c:ptCount val="15"/>
                <c:pt idx="0">
                  <c:v>0</c:v>
                </c:pt>
                <c:pt idx="1">
                  <c:v>0</c:v>
                </c:pt>
                <c:pt idx="2">
                  <c:v>0</c:v>
                </c:pt>
                <c:pt idx="3">
                  <c:v>0</c:v>
                </c:pt>
                <c:pt idx="4">
                  <c:v>0</c:v>
                </c:pt>
                <c:pt idx="5" formatCode="0%">
                  <c:v>0.79</c:v>
                </c:pt>
                <c:pt idx="6" formatCode="0%">
                  <c:v>0.77</c:v>
                </c:pt>
                <c:pt idx="7" formatCode="0%">
                  <c:v>0</c:v>
                </c:pt>
                <c:pt idx="8" formatCode="0%">
                  <c:v>0</c:v>
                </c:pt>
                <c:pt idx="9" formatCode="0%">
                  <c:v>0</c:v>
                </c:pt>
                <c:pt idx="10" formatCode="0%">
                  <c:v>0</c:v>
                </c:pt>
                <c:pt idx="11" formatCode="0%">
                  <c:v>0</c:v>
                </c:pt>
                <c:pt idx="12" formatCode="0%">
                  <c:v>0</c:v>
                </c:pt>
                <c:pt idx="13" formatCode="0%">
                  <c:v>0</c:v>
                </c:pt>
                <c:pt idx="14" formatCode="0%">
                  <c:v>0.8</c:v>
                </c:pt>
              </c:numCache>
            </c:numRef>
          </c:val>
        </c:ser>
        <c:dLbls>
          <c:showLegendKey val="0"/>
          <c:showVal val="0"/>
          <c:showCatName val="0"/>
          <c:showSerName val="0"/>
          <c:showPercent val="0"/>
          <c:showBubbleSize val="0"/>
        </c:dLbls>
        <c:gapWidth val="150"/>
        <c:axId val="131703168"/>
        <c:axId val="131704704"/>
      </c:barChart>
      <c:catAx>
        <c:axId val="131703168"/>
        <c:scaling>
          <c:orientation val="minMax"/>
        </c:scaling>
        <c:delete val="0"/>
        <c:axPos val="b"/>
        <c:numFmt formatCode="General" sourceLinked="1"/>
        <c:majorTickMark val="none"/>
        <c:minorTickMark val="none"/>
        <c:tickLblPos val="nextTo"/>
        <c:txPr>
          <a:bodyPr rot="0"/>
          <a:lstStyle/>
          <a:p>
            <a:pPr>
              <a:defRPr sz="700"/>
            </a:pPr>
            <a:endParaRPr lang="es-EC"/>
          </a:p>
        </c:txPr>
        <c:crossAx val="131704704"/>
        <c:crosses val="autoZero"/>
        <c:auto val="1"/>
        <c:lblAlgn val="ctr"/>
        <c:lblOffset val="100"/>
        <c:noMultiLvlLbl val="0"/>
      </c:catAx>
      <c:valAx>
        <c:axId val="131704704"/>
        <c:scaling>
          <c:orientation val="minMax"/>
        </c:scaling>
        <c:delete val="0"/>
        <c:axPos val="l"/>
        <c:title>
          <c:tx>
            <c:rich>
              <a:bodyPr rot="-5400000" vert="horz"/>
              <a:lstStyle/>
              <a:p>
                <a:pPr>
                  <a:defRPr/>
                </a:pPr>
                <a:r>
                  <a:rPr lang="en-US"/>
                  <a:t>Costo de Averias</a:t>
                </a:r>
              </a:p>
            </c:rich>
          </c:tx>
          <c:layout>
            <c:manualLayout>
              <c:xMode val="edge"/>
              <c:yMode val="edge"/>
              <c:x val="1.2332814685589461E-3"/>
              <c:y val="0.32247629453895227"/>
            </c:manualLayout>
          </c:layout>
          <c:overlay val="0"/>
        </c:title>
        <c:numFmt formatCode="0,00%" sourceLinked="1"/>
        <c:majorTickMark val="none"/>
        <c:minorTickMark val="none"/>
        <c:tickLblPos val="nextTo"/>
        <c:crossAx val="131703168"/>
        <c:crosses val="autoZero"/>
        <c:crossBetween val="between"/>
      </c:valAx>
    </c:plotArea>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rgbClr val="FF0000"/>
                </a:solidFill>
              </a:defRPr>
            </a:pPr>
            <a:r>
              <a:rPr lang="en-US" sz="1600" b="1" i="0" u="sng" baseline="0">
                <a:solidFill>
                  <a:srgbClr val="FF0000"/>
                </a:solidFill>
              </a:rPr>
              <a:t>PROMEDIO Y DESVIACION DE RENDIMIENTO DE FRUTA </a:t>
            </a:r>
            <a:endParaRPr lang="en-US" sz="1600">
              <a:solidFill>
                <a:srgbClr val="FF0000"/>
              </a:solidFill>
            </a:endParaRPr>
          </a:p>
        </c:rich>
      </c:tx>
      <c:overlay val="0"/>
    </c:title>
    <c:autoTitleDeleted val="0"/>
    <c:plotArea>
      <c:layout>
        <c:manualLayout>
          <c:layoutTarget val="inner"/>
          <c:xMode val="edge"/>
          <c:yMode val="edge"/>
          <c:x val="0.11082920772628017"/>
          <c:y val="0.13151542819509296"/>
          <c:w val="0.79710894532600396"/>
          <c:h val="0.73170520786333604"/>
        </c:manualLayout>
      </c:layout>
      <c:barChart>
        <c:barDir val="col"/>
        <c:grouping val="clustered"/>
        <c:varyColors val="0"/>
        <c:ser>
          <c:idx val="0"/>
          <c:order val="0"/>
          <c:tx>
            <c:strRef>
              <c:f>'Rendimiento de frutas'!$A$21:$B$21</c:f>
              <c:strCache>
                <c:ptCount val="1"/>
                <c:pt idx="0">
                  <c:v>Promedio del Rendimiento</c:v>
                </c:pt>
              </c:strCache>
            </c:strRef>
          </c:tx>
          <c:spPr>
            <a:solidFill>
              <a:srgbClr val="00B050"/>
            </a:solidFill>
            <a:ln>
              <a:solidFill>
                <a:sysClr val="windowText" lastClr="000000"/>
              </a:solidFill>
            </a:ln>
          </c:spPr>
          <c:invertIfNegative val="0"/>
          <c:dPt>
            <c:idx val="0"/>
            <c:invertIfNegative val="0"/>
            <c:bubble3D val="0"/>
            <c:spPr>
              <a:gradFill flip="none" rotWithShape="1">
                <a:gsLst>
                  <a:gs pos="0">
                    <a:sysClr val="window" lastClr="FFFFFF">
                      <a:lumMod val="50000"/>
                    </a:sysClr>
                  </a:gs>
                  <a:gs pos="50000">
                    <a:sysClr val="window" lastClr="FFFFFF">
                      <a:lumMod val="85000"/>
                    </a:sysClr>
                  </a:gs>
                  <a:gs pos="100000">
                    <a:schemeClr val="bg1">
                      <a:lumMod val="50000"/>
                    </a:schemeClr>
                  </a:gs>
                </a:gsLst>
                <a:lin ang="0" scaled="1"/>
                <a:tileRect/>
              </a:gradFill>
              <a:ln w="3175">
                <a:solidFill>
                  <a:sysClr val="windowText" lastClr="000000"/>
                </a:solidFill>
                <a:prstDash val="solid"/>
              </a:ln>
            </c:spPr>
          </c:dPt>
          <c:dPt>
            <c:idx val="1"/>
            <c:invertIfNegative val="0"/>
            <c:bubble3D val="0"/>
            <c:spPr>
              <a:solidFill>
                <a:srgbClr val="FF0000"/>
              </a:solidFill>
              <a:ln>
                <a:solidFill>
                  <a:sysClr val="windowText" lastClr="000000"/>
                </a:solidFill>
              </a:ln>
            </c:spPr>
          </c:dPt>
          <c:dPt>
            <c:idx val="2"/>
            <c:invertIfNegative val="0"/>
            <c:bubble3D val="0"/>
            <c:spPr>
              <a:solidFill>
                <a:srgbClr val="FF0000"/>
              </a:solidFill>
              <a:ln>
                <a:solidFill>
                  <a:sysClr val="windowText" lastClr="000000"/>
                </a:solidFill>
              </a:ln>
            </c:spPr>
          </c:dPt>
          <c:dPt>
            <c:idx val="3"/>
            <c:invertIfNegative val="0"/>
            <c:bubble3D val="0"/>
            <c:spPr>
              <a:solidFill>
                <a:srgbClr val="FFFF00"/>
              </a:solidFill>
              <a:ln>
                <a:solidFill>
                  <a:sysClr val="windowText" lastClr="000000"/>
                </a:solidFill>
              </a:ln>
            </c:spPr>
          </c:dPt>
          <c:dPt>
            <c:idx val="6"/>
            <c:invertIfNegative val="0"/>
            <c:bubble3D val="0"/>
            <c:spPr>
              <a:solidFill>
                <a:srgbClr val="FF0000"/>
              </a:solidFill>
              <a:ln>
                <a:solidFill>
                  <a:sysClr val="windowText" lastClr="000000"/>
                </a:solidFill>
              </a:ln>
            </c:spPr>
          </c:dPt>
          <c:dPt>
            <c:idx val="12"/>
            <c:invertIfNegative val="0"/>
            <c:bubble3D val="0"/>
            <c:spPr>
              <a:solidFill>
                <a:srgbClr val="FF0000"/>
              </a:solidFill>
              <a:ln>
                <a:solidFill>
                  <a:sysClr val="windowText" lastClr="000000"/>
                </a:solidFill>
              </a:ln>
            </c:spPr>
          </c:dPt>
          <c:dPt>
            <c:idx val="13"/>
            <c:invertIfNegative val="0"/>
            <c:bubble3D val="0"/>
            <c:spPr>
              <a:gradFill flip="none" rotWithShape="1">
                <a:gsLst>
                  <a:gs pos="0">
                    <a:srgbClr val="F79646">
                      <a:lumMod val="50000"/>
                    </a:srgbClr>
                  </a:gs>
                  <a:gs pos="50000">
                    <a:srgbClr val="FFCC00"/>
                  </a:gs>
                  <a:gs pos="100000">
                    <a:srgbClr val="F79646">
                      <a:lumMod val="50000"/>
                    </a:srgbClr>
                  </a:gs>
                </a:gsLst>
                <a:lin ang="0" scaled="1"/>
                <a:tileRect/>
              </a:gradFill>
              <a:ln w="3175">
                <a:solidFill>
                  <a:sysClr val="windowText" lastClr="000000"/>
                </a:solidFill>
                <a:prstDash val="solid"/>
              </a:ln>
            </c:spPr>
          </c:dPt>
          <c:dPt>
            <c:idx val="14"/>
            <c:invertIfNegative val="0"/>
            <c:bubble3D val="0"/>
            <c:spPr>
              <a:gradFill flip="none" rotWithShape="1">
                <a:gsLst>
                  <a:gs pos="0">
                    <a:srgbClr val="F79646">
                      <a:lumMod val="50000"/>
                    </a:srgbClr>
                  </a:gs>
                  <a:gs pos="50000">
                    <a:srgbClr val="FFCC00"/>
                  </a:gs>
                  <a:gs pos="100000">
                    <a:srgbClr val="F79646">
                      <a:lumMod val="50000"/>
                    </a:srgbClr>
                  </a:gs>
                </a:gsLst>
                <a:lin ang="0" scaled="1"/>
                <a:tileRect/>
              </a:gradFill>
              <a:ln w="3175">
                <a:solidFill>
                  <a:sysClr val="windowText" lastClr="000000"/>
                </a:solidFill>
                <a:prstDash val="solid"/>
              </a:ln>
            </c:spPr>
          </c:dPt>
          <c:cat>
            <c:strRef>
              <c:f>'Rendimiento de frutas'!$C$20:$Q$20</c:f>
              <c:strCache>
                <c:ptCount val="15"/>
                <c:pt idx="0">
                  <c:v>Mora</c:v>
                </c:pt>
                <c:pt idx="1">
                  <c:v>Maracuya</c:v>
                </c:pt>
                <c:pt idx="2">
                  <c:v>Naranjilla</c:v>
                </c:pt>
                <c:pt idx="3">
                  <c:v>Coco</c:v>
                </c:pt>
                <c:pt idx="4">
                  <c:v>Naranja</c:v>
                </c:pt>
                <c:pt idx="5">
                  <c:v>Limón</c:v>
                </c:pt>
                <c:pt idx="6">
                  <c:v>Piña</c:v>
                </c:pt>
                <c:pt idx="7">
                  <c:v>Durazno</c:v>
                </c:pt>
                <c:pt idx="8">
                  <c:v>Guanabana</c:v>
                </c:pt>
                <c:pt idx="9">
                  <c:v>Guayaba</c:v>
                </c:pt>
                <c:pt idx="10">
                  <c:v>Ciruela</c:v>
                </c:pt>
                <c:pt idx="11">
                  <c:v>Tomate</c:v>
                </c:pt>
                <c:pt idx="12">
                  <c:v>Tamarindo</c:v>
                </c:pt>
                <c:pt idx="13">
                  <c:v>Toronja</c:v>
                </c:pt>
                <c:pt idx="14">
                  <c:v>Mango</c:v>
                </c:pt>
              </c:strCache>
            </c:strRef>
          </c:cat>
          <c:val>
            <c:numRef>
              <c:f>'Rendimiento de frutas'!$C$21:$Q$21</c:f>
              <c:numCache>
                <c:formatCode>0,00%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
          <c:order val="1"/>
          <c:tx>
            <c:strRef>
              <c:f>'Rendimiento de frutas'!$A$22:$B$22</c:f>
              <c:strCache>
                <c:ptCount val="1"/>
                <c:pt idx="0">
                  <c:v>Desviacion del promedio</c:v>
                </c:pt>
              </c:strCache>
            </c:strRef>
          </c:tx>
          <c:invertIfNegative val="0"/>
          <c:cat>
            <c:strRef>
              <c:f>'Rendimiento de frutas'!$C$20:$Q$20</c:f>
              <c:strCache>
                <c:ptCount val="15"/>
                <c:pt idx="0">
                  <c:v>Mora</c:v>
                </c:pt>
                <c:pt idx="1">
                  <c:v>Maracuya</c:v>
                </c:pt>
                <c:pt idx="2">
                  <c:v>Naranjilla</c:v>
                </c:pt>
                <c:pt idx="3">
                  <c:v>Coco</c:v>
                </c:pt>
                <c:pt idx="4">
                  <c:v>Naranja</c:v>
                </c:pt>
                <c:pt idx="5">
                  <c:v>Limón</c:v>
                </c:pt>
                <c:pt idx="6">
                  <c:v>Piña</c:v>
                </c:pt>
                <c:pt idx="7">
                  <c:v>Durazno</c:v>
                </c:pt>
                <c:pt idx="8">
                  <c:v>Guanabana</c:v>
                </c:pt>
                <c:pt idx="9">
                  <c:v>Guayaba</c:v>
                </c:pt>
                <c:pt idx="10">
                  <c:v>Ciruela</c:v>
                </c:pt>
                <c:pt idx="11">
                  <c:v>Tomate</c:v>
                </c:pt>
                <c:pt idx="12">
                  <c:v>Tamarindo</c:v>
                </c:pt>
                <c:pt idx="13">
                  <c:v>Toronja</c:v>
                </c:pt>
                <c:pt idx="14">
                  <c:v>Mango</c:v>
                </c:pt>
              </c:strCache>
            </c:strRef>
          </c:cat>
          <c:val>
            <c:numRef>
              <c:f>'Rendimiento de frutas'!$C$22:$Q$22</c:f>
              <c:numCache>
                <c:formatCode>0,00%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dLbls>
        <c:gapWidth val="150"/>
        <c:axId val="132357120"/>
        <c:axId val="132363008"/>
      </c:barChart>
      <c:catAx>
        <c:axId val="132357120"/>
        <c:scaling>
          <c:orientation val="minMax"/>
        </c:scaling>
        <c:delete val="0"/>
        <c:axPos val="b"/>
        <c:numFmt formatCode="General" sourceLinked="1"/>
        <c:majorTickMark val="none"/>
        <c:minorTickMark val="none"/>
        <c:tickLblPos val="nextTo"/>
        <c:txPr>
          <a:bodyPr rot="0"/>
          <a:lstStyle/>
          <a:p>
            <a:pPr>
              <a:defRPr sz="400"/>
            </a:pPr>
            <a:endParaRPr lang="es-EC"/>
          </a:p>
        </c:txPr>
        <c:crossAx val="132363008"/>
        <c:crosses val="autoZero"/>
        <c:auto val="1"/>
        <c:lblAlgn val="ctr"/>
        <c:lblOffset val="100"/>
        <c:noMultiLvlLbl val="0"/>
      </c:catAx>
      <c:valAx>
        <c:axId val="132363008"/>
        <c:scaling>
          <c:orientation val="minMax"/>
        </c:scaling>
        <c:delete val="0"/>
        <c:axPos val="l"/>
        <c:majorGridlines/>
        <c:title>
          <c:tx>
            <c:rich>
              <a:bodyPr rot="-5400000" vert="horz"/>
              <a:lstStyle/>
              <a:p>
                <a:pPr>
                  <a:defRPr/>
                </a:pPr>
                <a:r>
                  <a:rPr lang="en-US"/>
                  <a:t>Kg /(Horas)(Operador)</a:t>
                </a:r>
              </a:p>
            </c:rich>
          </c:tx>
          <c:layout>
            <c:manualLayout>
              <c:xMode val="edge"/>
              <c:yMode val="edge"/>
              <c:x val="1.2332814685589461E-3"/>
              <c:y val="0.32247629453895243"/>
            </c:manualLayout>
          </c:layout>
          <c:overlay val="0"/>
        </c:title>
        <c:numFmt formatCode="General" sourceLinked="0"/>
        <c:majorTickMark val="none"/>
        <c:minorTickMark val="none"/>
        <c:tickLblPos val="nextTo"/>
        <c:crossAx val="132357120"/>
        <c:crosses val="autoZero"/>
        <c:crossBetween val="between"/>
      </c:valAx>
    </c:plotArea>
    <c:plotVisOnly val="1"/>
    <c:dispBlanksAs val="gap"/>
    <c:showDLblsOverMax val="0"/>
  </c:chart>
  <c:printSettings>
    <c:headerFooter/>
    <c:pageMargins b="0.75000000000000311" l="0.70000000000000062" r="0.70000000000000062" t="0.75000000000000311" header="0.30000000000000032" footer="0.30000000000000032"/>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solidFill>
                  <a:srgbClr val="FF0000"/>
                </a:solidFill>
              </a:defRPr>
            </a:pPr>
            <a:r>
              <a:rPr lang="en-US" sz="1400" b="1" i="0" u="sng" baseline="0">
                <a:solidFill>
                  <a:srgbClr val="FF0000"/>
                </a:solidFill>
              </a:rPr>
              <a:t>PRODUCTIVIDAD DE OPERADORES</a:t>
            </a:r>
            <a:endParaRPr lang="en-US" sz="1400">
              <a:solidFill>
                <a:srgbClr val="FF0000"/>
              </a:solidFill>
            </a:endParaRPr>
          </a:p>
        </c:rich>
      </c:tx>
      <c:layout>
        <c:manualLayout>
          <c:xMode val="edge"/>
          <c:yMode val="edge"/>
          <c:x val="0.25761478624796014"/>
          <c:y val="0"/>
        </c:manualLayout>
      </c:layout>
      <c:overlay val="0"/>
    </c:title>
    <c:autoTitleDeleted val="0"/>
    <c:plotArea>
      <c:layout>
        <c:manualLayout>
          <c:layoutTarget val="inner"/>
          <c:xMode val="edge"/>
          <c:yMode val="edge"/>
          <c:x val="0.11082920772628013"/>
          <c:y val="0.13151542819509288"/>
          <c:w val="0.79710894532600396"/>
          <c:h val="0.73170520786333582"/>
        </c:manualLayout>
      </c:layout>
      <c:barChart>
        <c:barDir val="col"/>
        <c:grouping val="clustered"/>
        <c:varyColors val="0"/>
        <c:ser>
          <c:idx val="0"/>
          <c:order val="0"/>
          <c:tx>
            <c:strRef>
              <c:f>'Productividad de operadores'!$A$40</c:f>
              <c:strCache>
                <c:ptCount val="1"/>
                <c:pt idx="0">
                  <c:v>Mensual</c:v>
                </c:pt>
              </c:strCache>
            </c:strRef>
          </c:tx>
          <c:spPr>
            <a:solidFill>
              <a:srgbClr val="00B050"/>
            </a:solidFill>
            <a:ln>
              <a:solidFill>
                <a:sysClr val="windowText" lastClr="000000"/>
              </a:solidFill>
            </a:ln>
          </c:spPr>
          <c:invertIfNegative val="0"/>
          <c:dPt>
            <c:idx val="0"/>
            <c:invertIfNegative val="0"/>
            <c:bubble3D val="0"/>
            <c:spPr>
              <a:gradFill flip="none" rotWithShape="1">
                <a:gsLst>
                  <a:gs pos="0">
                    <a:sysClr val="window" lastClr="FFFFFF">
                      <a:lumMod val="50000"/>
                    </a:sysClr>
                  </a:gs>
                  <a:gs pos="50000">
                    <a:sysClr val="window" lastClr="FFFFFF">
                      <a:lumMod val="85000"/>
                    </a:sysClr>
                  </a:gs>
                  <a:gs pos="100000">
                    <a:schemeClr val="bg1">
                      <a:lumMod val="50000"/>
                    </a:schemeClr>
                  </a:gs>
                </a:gsLst>
                <a:lin ang="0" scaled="1"/>
                <a:tileRect/>
              </a:gradFill>
              <a:ln w="3175">
                <a:solidFill>
                  <a:sysClr val="windowText" lastClr="000000"/>
                </a:solidFill>
                <a:prstDash val="solid"/>
              </a:ln>
            </c:spPr>
          </c:dPt>
          <c:dPt>
            <c:idx val="1"/>
            <c:invertIfNegative val="0"/>
            <c:bubble3D val="0"/>
            <c:spPr>
              <a:solidFill>
                <a:srgbClr val="FF0000"/>
              </a:solidFill>
              <a:ln>
                <a:solidFill>
                  <a:sysClr val="windowText" lastClr="000000"/>
                </a:solidFill>
              </a:ln>
            </c:spPr>
          </c:dPt>
          <c:dPt>
            <c:idx val="2"/>
            <c:invertIfNegative val="0"/>
            <c:bubble3D val="0"/>
            <c:spPr>
              <a:solidFill>
                <a:srgbClr val="FF0000"/>
              </a:solidFill>
              <a:ln>
                <a:solidFill>
                  <a:sysClr val="windowText" lastClr="000000"/>
                </a:solidFill>
              </a:ln>
            </c:spPr>
          </c:dPt>
          <c:dPt>
            <c:idx val="3"/>
            <c:invertIfNegative val="0"/>
            <c:bubble3D val="0"/>
            <c:spPr>
              <a:solidFill>
                <a:srgbClr val="FFFF00"/>
              </a:solidFill>
              <a:ln>
                <a:solidFill>
                  <a:sysClr val="windowText" lastClr="000000"/>
                </a:solidFill>
              </a:ln>
            </c:spPr>
          </c:dPt>
          <c:dPt>
            <c:idx val="6"/>
            <c:invertIfNegative val="0"/>
            <c:bubble3D val="0"/>
            <c:spPr>
              <a:solidFill>
                <a:srgbClr val="FF0000"/>
              </a:solidFill>
              <a:ln>
                <a:solidFill>
                  <a:sysClr val="windowText" lastClr="000000"/>
                </a:solidFill>
              </a:ln>
            </c:spPr>
          </c:dPt>
          <c:dPt>
            <c:idx val="7"/>
            <c:invertIfNegative val="0"/>
            <c:bubble3D val="0"/>
            <c:spPr>
              <a:solidFill>
                <a:srgbClr val="FF0000"/>
              </a:solidFill>
              <a:ln>
                <a:solidFill>
                  <a:sysClr val="windowText" lastClr="000000"/>
                </a:solidFill>
              </a:ln>
            </c:spPr>
          </c:dPt>
          <c:dPt>
            <c:idx val="8"/>
            <c:invertIfNegative val="0"/>
            <c:bubble3D val="0"/>
            <c:spPr>
              <a:solidFill>
                <a:srgbClr val="FFFF00"/>
              </a:solidFill>
              <a:ln>
                <a:solidFill>
                  <a:sysClr val="windowText" lastClr="000000"/>
                </a:solidFill>
              </a:ln>
            </c:spPr>
          </c:dPt>
          <c:dPt>
            <c:idx val="10"/>
            <c:invertIfNegative val="0"/>
            <c:bubble3D val="0"/>
            <c:spPr>
              <a:solidFill>
                <a:srgbClr val="FFFF00"/>
              </a:solidFill>
              <a:ln>
                <a:solidFill>
                  <a:sysClr val="windowText" lastClr="000000"/>
                </a:solidFill>
              </a:ln>
            </c:spPr>
          </c:dPt>
          <c:dPt>
            <c:idx val="12"/>
            <c:invertIfNegative val="0"/>
            <c:bubble3D val="0"/>
            <c:spPr>
              <a:solidFill>
                <a:srgbClr val="FFFF00"/>
              </a:solidFill>
              <a:ln>
                <a:solidFill>
                  <a:sysClr val="windowText" lastClr="000000"/>
                </a:solidFill>
              </a:ln>
            </c:spPr>
          </c:dPt>
          <c:dPt>
            <c:idx val="13"/>
            <c:invertIfNegative val="0"/>
            <c:bubble3D val="0"/>
            <c:spPr>
              <a:gradFill flip="none" rotWithShape="1">
                <a:gsLst>
                  <a:gs pos="0">
                    <a:srgbClr val="002060"/>
                  </a:gs>
                  <a:gs pos="50000">
                    <a:schemeClr val="accent5">
                      <a:lumMod val="60000"/>
                      <a:lumOff val="40000"/>
                    </a:schemeClr>
                  </a:gs>
                  <a:gs pos="100000">
                    <a:srgbClr val="002060"/>
                  </a:gs>
                </a:gsLst>
                <a:lin ang="0" scaled="1"/>
                <a:tileRect/>
              </a:gradFill>
              <a:ln w="3175">
                <a:solidFill>
                  <a:sysClr val="windowText" lastClr="000000"/>
                </a:solidFill>
                <a:prstDash val="solid"/>
              </a:ln>
            </c:spPr>
          </c:dPt>
          <c:dPt>
            <c:idx val="14"/>
            <c:invertIfNegative val="0"/>
            <c:bubble3D val="0"/>
            <c:spPr>
              <a:gradFill flip="none" rotWithShape="1">
                <a:gsLst>
                  <a:gs pos="0">
                    <a:srgbClr val="F79646">
                      <a:lumMod val="50000"/>
                    </a:srgbClr>
                  </a:gs>
                  <a:gs pos="50000">
                    <a:srgbClr val="FFCC00"/>
                  </a:gs>
                  <a:gs pos="100000">
                    <a:srgbClr val="F79646">
                      <a:lumMod val="50000"/>
                    </a:srgbClr>
                  </a:gs>
                </a:gsLst>
                <a:lin ang="0" scaled="1"/>
                <a:tileRect/>
              </a:gradFill>
              <a:ln w="3175">
                <a:solidFill>
                  <a:sysClr val="windowText" lastClr="000000"/>
                </a:solidFill>
                <a:prstDash val="solid"/>
              </a:ln>
            </c:spPr>
          </c:dPt>
          <c:dLbls>
            <c:dLbl>
              <c:idx val="0"/>
              <c:tx>
                <c:rich>
                  <a:bodyPr/>
                  <a:lstStyle/>
                  <a:p>
                    <a:r>
                      <a:rPr lang="en-US"/>
                      <a:t>ND</a:t>
                    </a:r>
                  </a:p>
                </c:rich>
              </c:tx>
              <c:showLegendKey val="0"/>
              <c:showVal val="1"/>
              <c:showCatName val="0"/>
              <c:showSerName val="0"/>
              <c:showPercent val="0"/>
              <c:showBubbleSize val="0"/>
            </c:dLbl>
            <c:dLbl>
              <c:idx val="1"/>
              <c:tx>
                <c:rich>
                  <a:bodyPr/>
                  <a:lstStyle/>
                  <a:p>
                    <a:r>
                      <a:rPr lang="en-US"/>
                      <a:t>ND</a:t>
                    </a:r>
                  </a:p>
                </c:rich>
              </c:tx>
              <c:showLegendKey val="0"/>
              <c:showVal val="1"/>
              <c:showCatName val="0"/>
              <c:showSerName val="0"/>
              <c:showPercent val="0"/>
              <c:showBubbleSize val="0"/>
            </c:dLbl>
            <c:dLbl>
              <c:idx val="2"/>
              <c:tx>
                <c:rich>
                  <a:bodyPr/>
                  <a:lstStyle/>
                  <a:p>
                    <a:r>
                      <a:rPr lang="en-US"/>
                      <a:t>ND</a:t>
                    </a:r>
                  </a:p>
                </c:rich>
              </c:tx>
              <c:showLegendKey val="0"/>
              <c:showVal val="1"/>
              <c:showCatName val="0"/>
              <c:showSerName val="0"/>
              <c:showPercent val="0"/>
              <c:showBubbleSize val="0"/>
            </c:dLbl>
            <c:dLbl>
              <c:idx val="3"/>
              <c:tx>
                <c:rich>
                  <a:bodyPr/>
                  <a:lstStyle/>
                  <a:p>
                    <a:r>
                      <a:rPr lang="en-US"/>
                      <a:t>ND</a:t>
                    </a:r>
                  </a:p>
                </c:rich>
              </c:tx>
              <c:showLegendKey val="0"/>
              <c:showVal val="1"/>
              <c:showCatName val="0"/>
              <c:showSerName val="0"/>
              <c:showPercent val="0"/>
              <c:showBubbleSize val="0"/>
            </c:dLbl>
            <c:dLbl>
              <c:idx val="4"/>
              <c:tx>
                <c:rich>
                  <a:bodyPr/>
                  <a:lstStyle/>
                  <a:p>
                    <a:r>
                      <a:rPr lang="en-US"/>
                      <a:t>ND</a:t>
                    </a:r>
                  </a:p>
                </c:rich>
              </c:tx>
              <c:showLegendKey val="0"/>
              <c:showVal val="1"/>
              <c:showCatName val="0"/>
              <c:showSerName val="0"/>
              <c:showPercent val="0"/>
              <c:showBubbleSize val="0"/>
            </c:dLbl>
            <c:dLbl>
              <c:idx val="5"/>
              <c:tx>
                <c:rich>
                  <a:bodyPr/>
                  <a:lstStyle/>
                  <a:p>
                    <a:r>
                      <a:rPr lang="en-US"/>
                      <a:t>ND</a:t>
                    </a:r>
                  </a:p>
                </c:rich>
              </c:tx>
              <c:showLegendKey val="0"/>
              <c:showVal val="1"/>
              <c:showCatName val="0"/>
              <c:showSerName val="0"/>
              <c:showPercent val="0"/>
              <c:showBubbleSize val="0"/>
            </c:dLbl>
            <c:dLbl>
              <c:idx val="6"/>
              <c:tx>
                <c:rich>
                  <a:bodyPr/>
                  <a:lstStyle/>
                  <a:p>
                    <a:r>
                      <a:rPr lang="en-US"/>
                      <a:t>ND</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'Productividad de operadores'!$B$37:$P$37</c:f>
              <c:strCache>
                <c:ptCount val="15"/>
                <c:pt idx="0">
                  <c:v>BM'11</c:v>
                </c:pt>
                <c:pt idx="1">
                  <c:v>Ene</c:v>
                </c:pt>
                <c:pt idx="2">
                  <c:v>Feb</c:v>
                </c:pt>
                <c:pt idx="3">
                  <c:v>Mar</c:v>
                </c:pt>
                <c:pt idx="4">
                  <c:v>Abr</c:v>
                </c:pt>
                <c:pt idx="5">
                  <c:v>May</c:v>
                </c:pt>
                <c:pt idx="6">
                  <c:v>Jun</c:v>
                </c:pt>
                <c:pt idx="7">
                  <c:v>Jul</c:v>
                </c:pt>
                <c:pt idx="8">
                  <c:v>Ago</c:v>
                </c:pt>
                <c:pt idx="9">
                  <c:v>Sep</c:v>
                </c:pt>
                <c:pt idx="10">
                  <c:v>Oct</c:v>
                </c:pt>
                <c:pt idx="11">
                  <c:v>Nov</c:v>
                </c:pt>
                <c:pt idx="12">
                  <c:v>Dic</c:v>
                </c:pt>
                <c:pt idx="13">
                  <c:v>FY 2012</c:v>
                </c:pt>
                <c:pt idx="14">
                  <c:v>TGA'12</c:v>
                </c:pt>
              </c:strCache>
            </c:strRef>
          </c:cat>
          <c:val>
            <c:numRef>
              <c:f>'Productividad de operadores'!$B$40:$P$40</c:f>
              <c:numCache>
                <c:formatCode>0,00%</c:formatCode>
                <c:ptCount val="15"/>
                <c:pt idx="0">
                  <c:v>0</c:v>
                </c:pt>
                <c:pt idx="1">
                  <c:v>0</c:v>
                </c:pt>
                <c:pt idx="2">
                  <c:v>0</c:v>
                </c:pt>
                <c:pt idx="3">
                  <c:v>0</c:v>
                </c:pt>
                <c:pt idx="4">
                  <c:v>0</c:v>
                </c:pt>
                <c:pt idx="5">
                  <c:v>0</c:v>
                </c:pt>
                <c:pt idx="6">
                  <c:v>0</c:v>
                </c:pt>
                <c:pt idx="7" formatCode="0">
                  <c:v>0</c:v>
                </c:pt>
                <c:pt idx="8" formatCode="0">
                  <c:v>0</c:v>
                </c:pt>
                <c:pt idx="9" formatCode="0">
                  <c:v>0</c:v>
                </c:pt>
                <c:pt idx="10" formatCode="0">
                  <c:v>0</c:v>
                </c:pt>
                <c:pt idx="11" formatCode="0">
                  <c:v>0</c:v>
                </c:pt>
                <c:pt idx="12" formatCode="0">
                  <c:v>0</c:v>
                </c:pt>
                <c:pt idx="13" formatCode="0">
                  <c:v>0</c:v>
                </c:pt>
                <c:pt idx="14" formatCode="0">
                  <c:v>150</c:v>
                </c:pt>
              </c:numCache>
            </c:numRef>
          </c:val>
        </c:ser>
        <c:dLbls>
          <c:showLegendKey val="0"/>
          <c:showVal val="0"/>
          <c:showCatName val="0"/>
          <c:showSerName val="0"/>
          <c:showPercent val="0"/>
          <c:showBubbleSize val="0"/>
        </c:dLbls>
        <c:gapWidth val="150"/>
        <c:axId val="132119168"/>
        <c:axId val="132264320"/>
      </c:barChart>
      <c:catAx>
        <c:axId val="132119168"/>
        <c:scaling>
          <c:orientation val="minMax"/>
        </c:scaling>
        <c:delete val="0"/>
        <c:axPos val="b"/>
        <c:numFmt formatCode="General" sourceLinked="1"/>
        <c:majorTickMark val="none"/>
        <c:minorTickMark val="none"/>
        <c:tickLblPos val="nextTo"/>
        <c:txPr>
          <a:bodyPr rot="0"/>
          <a:lstStyle/>
          <a:p>
            <a:pPr>
              <a:defRPr sz="700"/>
            </a:pPr>
            <a:endParaRPr lang="es-EC"/>
          </a:p>
        </c:txPr>
        <c:crossAx val="132264320"/>
        <c:crosses val="autoZero"/>
        <c:auto val="1"/>
        <c:lblAlgn val="ctr"/>
        <c:lblOffset val="100"/>
        <c:noMultiLvlLbl val="0"/>
      </c:catAx>
      <c:valAx>
        <c:axId val="132264320"/>
        <c:scaling>
          <c:orientation val="minMax"/>
        </c:scaling>
        <c:delete val="0"/>
        <c:axPos val="l"/>
        <c:title>
          <c:tx>
            <c:rich>
              <a:bodyPr rot="-5400000" vert="horz"/>
              <a:lstStyle/>
              <a:p>
                <a:pPr>
                  <a:defRPr/>
                </a:pPr>
                <a:r>
                  <a:rPr lang="en-US"/>
                  <a:t>Kg /(Horas)(Operador)</a:t>
                </a:r>
              </a:p>
            </c:rich>
          </c:tx>
          <c:layout>
            <c:manualLayout>
              <c:xMode val="edge"/>
              <c:yMode val="edge"/>
              <c:x val="1.2332814685589461E-3"/>
              <c:y val="0.32247629453895227"/>
            </c:manualLayout>
          </c:layout>
          <c:overlay val="0"/>
        </c:title>
        <c:numFmt formatCode="#,##0" sourceLinked="0"/>
        <c:majorTickMark val="none"/>
        <c:minorTickMark val="none"/>
        <c:tickLblPos val="nextTo"/>
        <c:crossAx val="132119168"/>
        <c:crosses val="autoZero"/>
        <c:crossBetween val="between"/>
      </c:valAx>
    </c:plotArea>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solidFill>
                  <a:srgbClr val="FF0000"/>
                </a:solidFill>
              </a:defRPr>
            </a:pPr>
            <a:r>
              <a:rPr lang="en-US" sz="1400">
                <a:solidFill>
                  <a:srgbClr val="FF0000"/>
                </a:solidFill>
              </a:rPr>
              <a:t>UTILIZACIÓN DE LA PLANTA</a:t>
            </a:r>
          </a:p>
        </c:rich>
      </c:tx>
      <c:overlay val="0"/>
    </c:title>
    <c:autoTitleDeleted val="0"/>
    <c:plotArea>
      <c:layout>
        <c:manualLayout>
          <c:layoutTarget val="inner"/>
          <c:xMode val="edge"/>
          <c:yMode val="edge"/>
          <c:x val="0.11082920772628013"/>
          <c:y val="0.13151542819509288"/>
          <c:w val="0.79710894532600396"/>
          <c:h val="0.73170520786333582"/>
        </c:manualLayout>
      </c:layout>
      <c:barChart>
        <c:barDir val="col"/>
        <c:grouping val="clustered"/>
        <c:varyColors val="0"/>
        <c:ser>
          <c:idx val="0"/>
          <c:order val="0"/>
          <c:tx>
            <c:strRef>
              <c:f>'Utilizacion de la Planta'!$A$39</c:f>
              <c:strCache>
                <c:ptCount val="1"/>
                <c:pt idx="0">
                  <c:v>Mensual</c:v>
                </c:pt>
              </c:strCache>
            </c:strRef>
          </c:tx>
          <c:spPr>
            <a:solidFill>
              <a:srgbClr val="00B050"/>
            </a:solidFill>
            <a:ln>
              <a:solidFill>
                <a:sysClr val="windowText" lastClr="000000"/>
              </a:solidFill>
            </a:ln>
          </c:spPr>
          <c:invertIfNegative val="0"/>
          <c:dPt>
            <c:idx val="0"/>
            <c:invertIfNegative val="0"/>
            <c:bubble3D val="0"/>
            <c:spPr>
              <a:gradFill flip="none" rotWithShape="1">
                <a:gsLst>
                  <a:gs pos="0">
                    <a:sysClr val="window" lastClr="FFFFFF">
                      <a:lumMod val="50000"/>
                    </a:sysClr>
                  </a:gs>
                  <a:gs pos="50000">
                    <a:sysClr val="window" lastClr="FFFFFF">
                      <a:lumMod val="85000"/>
                    </a:sysClr>
                  </a:gs>
                  <a:gs pos="100000">
                    <a:schemeClr val="bg1">
                      <a:lumMod val="50000"/>
                    </a:schemeClr>
                  </a:gs>
                </a:gsLst>
                <a:lin ang="0" scaled="1"/>
                <a:tileRect/>
              </a:gradFill>
              <a:ln w="3175">
                <a:solidFill>
                  <a:sysClr val="windowText" lastClr="000000"/>
                </a:solidFill>
                <a:prstDash val="solid"/>
              </a:ln>
            </c:spPr>
          </c:dPt>
          <c:dPt>
            <c:idx val="1"/>
            <c:invertIfNegative val="0"/>
            <c:bubble3D val="0"/>
            <c:spPr>
              <a:solidFill>
                <a:srgbClr val="FF0000"/>
              </a:solidFill>
              <a:ln>
                <a:solidFill>
                  <a:sysClr val="windowText" lastClr="000000"/>
                </a:solidFill>
              </a:ln>
            </c:spPr>
          </c:dPt>
          <c:dPt>
            <c:idx val="2"/>
            <c:invertIfNegative val="0"/>
            <c:bubble3D val="0"/>
            <c:spPr>
              <a:solidFill>
                <a:srgbClr val="FF0000"/>
              </a:solidFill>
              <a:ln>
                <a:solidFill>
                  <a:sysClr val="windowText" lastClr="000000"/>
                </a:solidFill>
              </a:ln>
            </c:spPr>
          </c:dPt>
          <c:dPt>
            <c:idx val="3"/>
            <c:invertIfNegative val="0"/>
            <c:bubble3D val="0"/>
            <c:spPr>
              <a:solidFill>
                <a:srgbClr val="FFFF00"/>
              </a:solidFill>
              <a:ln>
                <a:solidFill>
                  <a:sysClr val="windowText" lastClr="000000"/>
                </a:solidFill>
              </a:ln>
            </c:spPr>
          </c:dPt>
          <c:dPt>
            <c:idx val="6"/>
            <c:invertIfNegative val="0"/>
            <c:bubble3D val="0"/>
            <c:spPr>
              <a:solidFill>
                <a:srgbClr val="FF0000"/>
              </a:solidFill>
              <a:ln>
                <a:solidFill>
                  <a:sysClr val="windowText" lastClr="000000"/>
                </a:solidFill>
              </a:ln>
            </c:spPr>
          </c:dPt>
          <c:dPt>
            <c:idx val="7"/>
            <c:invertIfNegative val="0"/>
            <c:bubble3D val="0"/>
            <c:spPr>
              <a:solidFill>
                <a:srgbClr val="FF0000"/>
              </a:solidFill>
              <a:ln>
                <a:solidFill>
                  <a:sysClr val="windowText" lastClr="000000"/>
                </a:solidFill>
              </a:ln>
            </c:spPr>
          </c:dPt>
          <c:dPt>
            <c:idx val="9"/>
            <c:invertIfNegative val="0"/>
            <c:bubble3D val="0"/>
            <c:spPr>
              <a:solidFill>
                <a:srgbClr val="FF0000"/>
              </a:solidFill>
              <a:ln>
                <a:solidFill>
                  <a:sysClr val="windowText" lastClr="000000"/>
                </a:solidFill>
              </a:ln>
            </c:spPr>
          </c:dPt>
          <c:dPt>
            <c:idx val="10"/>
            <c:invertIfNegative val="0"/>
            <c:bubble3D val="0"/>
            <c:spPr>
              <a:solidFill>
                <a:srgbClr val="FF0000"/>
              </a:solidFill>
              <a:ln>
                <a:solidFill>
                  <a:sysClr val="windowText" lastClr="000000"/>
                </a:solidFill>
              </a:ln>
            </c:spPr>
          </c:dPt>
          <c:dPt>
            <c:idx val="11"/>
            <c:invertIfNegative val="0"/>
            <c:bubble3D val="0"/>
            <c:spPr>
              <a:solidFill>
                <a:srgbClr val="FF0000"/>
              </a:solidFill>
              <a:ln>
                <a:solidFill>
                  <a:sysClr val="windowText" lastClr="000000"/>
                </a:solidFill>
              </a:ln>
            </c:spPr>
          </c:dPt>
          <c:dPt>
            <c:idx val="13"/>
            <c:invertIfNegative val="0"/>
            <c:bubble3D val="0"/>
            <c:spPr>
              <a:gradFill flip="none" rotWithShape="1">
                <a:gsLst>
                  <a:gs pos="0">
                    <a:srgbClr val="002060"/>
                  </a:gs>
                  <a:gs pos="50000">
                    <a:schemeClr val="accent5">
                      <a:lumMod val="60000"/>
                      <a:lumOff val="40000"/>
                    </a:schemeClr>
                  </a:gs>
                  <a:gs pos="100000">
                    <a:srgbClr val="002060"/>
                  </a:gs>
                </a:gsLst>
                <a:lin ang="0" scaled="1"/>
                <a:tileRect/>
              </a:gradFill>
              <a:ln w="3175">
                <a:solidFill>
                  <a:sysClr val="windowText" lastClr="000000"/>
                </a:solidFill>
                <a:prstDash val="solid"/>
              </a:ln>
            </c:spPr>
          </c:dPt>
          <c:dPt>
            <c:idx val="14"/>
            <c:invertIfNegative val="0"/>
            <c:bubble3D val="0"/>
            <c:spPr>
              <a:gradFill flip="none" rotWithShape="1">
                <a:gsLst>
                  <a:gs pos="0">
                    <a:srgbClr val="F79646">
                      <a:lumMod val="50000"/>
                    </a:srgbClr>
                  </a:gs>
                  <a:gs pos="50000">
                    <a:srgbClr val="FFCC00"/>
                  </a:gs>
                  <a:gs pos="100000">
                    <a:srgbClr val="F79646">
                      <a:lumMod val="50000"/>
                    </a:srgbClr>
                  </a:gs>
                </a:gsLst>
                <a:lin ang="0" scaled="1"/>
                <a:tileRect/>
              </a:gradFill>
              <a:ln w="3175">
                <a:solidFill>
                  <a:sysClr val="windowText" lastClr="000000"/>
                </a:solidFill>
                <a:prstDash val="solid"/>
              </a:ln>
            </c:spPr>
          </c:dPt>
          <c:dLbls>
            <c:dLbl>
              <c:idx val="0"/>
              <c:tx>
                <c:rich>
                  <a:bodyPr/>
                  <a:lstStyle/>
                  <a:p>
                    <a:r>
                      <a:rPr lang="en-US"/>
                      <a:t>ND</a:t>
                    </a:r>
                  </a:p>
                </c:rich>
              </c:tx>
              <c:dLblPos val="outEnd"/>
              <c:showLegendKey val="0"/>
              <c:showVal val="1"/>
              <c:showCatName val="0"/>
              <c:showSerName val="0"/>
              <c:showPercent val="0"/>
              <c:showBubbleSize val="0"/>
            </c:dLbl>
            <c:dLbl>
              <c:idx val="1"/>
              <c:tx>
                <c:rich>
                  <a:bodyPr/>
                  <a:lstStyle/>
                  <a:p>
                    <a:r>
                      <a:rPr lang="en-US"/>
                      <a:t>ND</a:t>
                    </a:r>
                  </a:p>
                </c:rich>
              </c:tx>
              <c:dLblPos val="outEnd"/>
              <c:showLegendKey val="0"/>
              <c:showVal val="1"/>
              <c:showCatName val="0"/>
              <c:showSerName val="0"/>
              <c:showPercent val="0"/>
              <c:showBubbleSize val="0"/>
            </c:dLbl>
            <c:dLbl>
              <c:idx val="2"/>
              <c:tx>
                <c:rich>
                  <a:bodyPr/>
                  <a:lstStyle/>
                  <a:p>
                    <a:r>
                      <a:rPr lang="en-US"/>
                      <a:t>ND</a:t>
                    </a:r>
                  </a:p>
                </c:rich>
              </c:tx>
              <c:dLblPos val="outEnd"/>
              <c:showLegendKey val="0"/>
              <c:showVal val="1"/>
              <c:showCatName val="0"/>
              <c:showSerName val="0"/>
              <c:showPercent val="0"/>
              <c:showBubbleSize val="0"/>
            </c:dLbl>
            <c:dLbl>
              <c:idx val="3"/>
              <c:tx>
                <c:rich>
                  <a:bodyPr/>
                  <a:lstStyle/>
                  <a:p>
                    <a:r>
                      <a:rPr lang="en-US"/>
                      <a:t>ND</a:t>
                    </a:r>
                  </a:p>
                </c:rich>
              </c:tx>
              <c:dLblPos val="outEnd"/>
              <c:showLegendKey val="0"/>
              <c:showVal val="1"/>
              <c:showCatName val="0"/>
              <c:showSerName val="0"/>
              <c:showPercent val="0"/>
              <c:showBubbleSize val="0"/>
            </c:dLbl>
            <c:dLbl>
              <c:idx val="4"/>
              <c:tx>
                <c:rich>
                  <a:bodyPr/>
                  <a:lstStyle/>
                  <a:p>
                    <a:r>
                      <a:rPr lang="en-US"/>
                      <a:t>ND</a:t>
                    </a:r>
                  </a:p>
                </c:rich>
              </c:tx>
              <c:dLblPos val="outEnd"/>
              <c:showLegendKey val="0"/>
              <c:showVal val="1"/>
              <c:showCatName val="0"/>
              <c:showSerName val="0"/>
              <c:showPercent val="0"/>
              <c:showBubbleSize val="0"/>
            </c:dLbl>
            <c:dLbl>
              <c:idx val="5"/>
              <c:tx>
                <c:rich>
                  <a:bodyPr/>
                  <a:lstStyle/>
                  <a:p>
                    <a:r>
                      <a:rPr lang="en-US"/>
                      <a:t>ND</a:t>
                    </a:r>
                  </a:p>
                </c:rich>
              </c:tx>
              <c:dLblPos val="outEnd"/>
              <c:showLegendKey val="0"/>
              <c:showVal val="1"/>
              <c:showCatName val="0"/>
              <c:showSerName val="0"/>
              <c:showPercent val="0"/>
              <c:showBubbleSize val="0"/>
            </c:dLbl>
            <c:dLbl>
              <c:idx val="6"/>
              <c:tx>
                <c:rich>
                  <a:bodyPr/>
                  <a:lstStyle/>
                  <a:p>
                    <a:r>
                      <a:rPr lang="en-US"/>
                      <a:t>ND</a:t>
                    </a:r>
                  </a:p>
                </c:rich>
              </c:tx>
              <c:dLblPos val="outEnd"/>
              <c:showLegendKey val="0"/>
              <c:showVal val="1"/>
              <c:showCatName val="0"/>
              <c:showSerName val="0"/>
              <c:showPercent val="0"/>
              <c:showBubbleSize val="0"/>
            </c:dLbl>
            <c:dLblPos val="outEnd"/>
            <c:showLegendKey val="0"/>
            <c:showVal val="1"/>
            <c:showCatName val="0"/>
            <c:showSerName val="0"/>
            <c:showPercent val="0"/>
            <c:showBubbleSize val="0"/>
            <c:showLeaderLines val="0"/>
          </c:dLbls>
          <c:cat>
            <c:strRef>
              <c:f>'Utilizacion de la Planta'!$B$36:$P$36</c:f>
              <c:strCache>
                <c:ptCount val="15"/>
                <c:pt idx="0">
                  <c:v>BM'11</c:v>
                </c:pt>
                <c:pt idx="1">
                  <c:v>Ene</c:v>
                </c:pt>
                <c:pt idx="2">
                  <c:v>Feb</c:v>
                </c:pt>
                <c:pt idx="3">
                  <c:v>Mar</c:v>
                </c:pt>
                <c:pt idx="4">
                  <c:v>Abr</c:v>
                </c:pt>
                <c:pt idx="5">
                  <c:v>May</c:v>
                </c:pt>
                <c:pt idx="6">
                  <c:v>Jun</c:v>
                </c:pt>
                <c:pt idx="7">
                  <c:v>Jul</c:v>
                </c:pt>
                <c:pt idx="8">
                  <c:v>Ago</c:v>
                </c:pt>
                <c:pt idx="9">
                  <c:v>Sep</c:v>
                </c:pt>
                <c:pt idx="10">
                  <c:v>Oct</c:v>
                </c:pt>
                <c:pt idx="11">
                  <c:v>Nov</c:v>
                </c:pt>
                <c:pt idx="12">
                  <c:v>Dic</c:v>
                </c:pt>
                <c:pt idx="13">
                  <c:v>FY 2012</c:v>
                </c:pt>
                <c:pt idx="14">
                  <c:v>TGA'12</c:v>
                </c:pt>
              </c:strCache>
            </c:strRef>
          </c:cat>
          <c:val>
            <c:numRef>
              <c:f>'Utilizacion de la Planta'!$B$39:$P$39</c:f>
              <c:numCache>
                <c:formatCode>0%</c:formatCode>
                <c:ptCount val="15"/>
                <c:pt idx="0" formatCode="0,00%">
                  <c:v>0</c:v>
                </c:pt>
                <c:pt idx="1">
                  <c:v>0</c:v>
                </c:pt>
                <c:pt idx="2">
                  <c:v>0</c:v>
                </c:pt>
                <c:pt idx="3">
                  <c:v>0</c:v>
                </c:pt>
                <c:pt idx="4">
                  <c:v>0</c:v>
                </c:pt>
                <c:pt idx="5">
                  <c:v>0</c:v>
                </c:pt>
                <c:pt idx="6">
                  <c:v>0</c:v>
                </c:pt>
                <c:pt idx="7">
                  <c:v>0</c:v>
                </c:pt>
                <c:pt idx="8">
                  <c:v>0</c:v>
                </c:pt>
                <c:pt idx="9">
                  <c:v>0</c:v>
                </c:pt>
                <c:pt idx="10">
                  <c:v>0</c:v>
                </c:pt>
                <c:pt idx="11">
                  <c:v>0</c:v>
                </c:pt>
                <c:pt idx="12">
                  <c:v>0</c:v>
                </c:pt>
                <c:pt idx="13">
                  <c:v>0</c:v>
                </c:pt>
                <c:pt idx="14">
                  <c:v>0.8</c:v>
                </c:pt>
              </c:numCache>
            </c:numRef>
          </c:val>
        </c:ser>
        <c:dLbls>
          <c:showLegendKey val="0"/>
          <c:showVal val="0"/>
          <c:showCatName val="0"/>
          <c:showSerName val="0"/>
          <c:showPercent val="0"/>
          <c:showBubbleSize val="0"/>
        </c:dLbls>
        <c:gapWidth val="150"/>
        <c:axId val="133171072"/>
        <c:axId val="133172608"/>
      </c:barChart>
      <c:catAx>
        <c:axId val="133171072"/>
        <c:scaling>
          <c:orientation val="minMax"/>
        </c:scaling>
        <c:delete val="0"/>
        <c:axPos val="b"/>
        <c:numFmt formatCode="General" sourceLinked="1"/>
        <c:majorTickMark val="none"/>
        <c:minorTickMark val="none"/>
        <c:tickLblPos val="nextTo"/>
        <c:txPr>
          <a:bodyPr rot="0"/>
          <a:lstStyle/>
          <a:p>
            <a:pPr>
              <a:defRPr sz="700"/>
            </a:pPr>
            <a:endParaRPr lang="es-EC"/>
          </a:p>
        </c:txPr>
        <c:crossAx val="133172608"/>
        <c:crosses val="autoZero"/>
        <c:auto val="1"/>
        <c:lblAlgn val="ctr"/>
        <c:lblOffset val="100"/>
        <c:noMultiLvlLbl val="0"/>
      </c:catAx>
      <c:valAx>
        <c:axId val="133172608"/>
        <c:scaling>
          <c:orientation val="minMax"/>
        </c:scaling>
        <c:delete val="0"/>
        <c:axPos val="l"/>
        <c:title>
          <c:tx>
            <c:rich>
              <a:bodyPr rot="-5400000" vert="horz"/>
              <a:lstStyle/>
              <a:p>
                <a:pPr>
                  <a:defRPr/>
                </a:pPr>
                <a:r>
                  <a:rPr lang="en-US"/>
                  <a:t>Porcentaje de utilización (%)</a:t>
                </a:r>
              </a:p>
            </c:rich>
          </c:tx>
          <c:layout>
            <c:manualLayout>
              <c:xMode val="edge"/>
              <c:yMode val="edge"/>
              <c:x val="1.2332814685589461E-3"/>
              <c:y val="0.32247629453895227"/>
            </c:manualLayout>
          </c:layout>
          <c:overlay val="0"/>
        </c:title>
        <c:numFmt formatCode="0%" sourceLinked="0"/>
        <c:majorTickMark val="none"/>
        <c:minorTickMark val="none"/>
        <c:tickLblPos val="nextTo"/>
        <c:crossAx val="133171072"/>
        <c:crosses val="autoZero"/>
        <c:crossBetween val="between"/>
      </c:valAx>
    </c:plotArea>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solidFill>
                  <a:srgbClr val="FF0000"/>
                </a:solidFill>
              </a:defRPr>
            </a:pPr>
            <a:r>
              <a:rPr lang="en-US" sz="1400">
                <a:solidFill>
                  <a:srgbClr val="FF0000"/>
                </a:solidFill>
              </a:rPr>
              <a:t>HORAS DE ENTRENAMIENTO</a:t>
            </a:r>
            <a:r>
              <a:rPr lang="en-US" sz="1400" baseline="0">
                <a:solidFill>
                  <a:srgbClr val="FF0000"/>
                </a:solidFill>
              </a:rPr>
              <a:t> OPERATIVOS</a:t>
            </a:r>
            <a:endParaRPr lang="en-US" sz="1400">
              <a:solidFill>
                <a:srgbClr val="FF0000"/>
              </a:solidFill>
            </a:endParaRPr>
          </a:p>
        </c:rich>
      </c:tx>
      <c:overlay val="0"/>
    </c:title>
    <c:autoTitleDeleted val="0"/>
    <c:plotArea>
      <c:layout>
        <c:manualLayout>
          <c:layoutTarget val="inner"/>
          <c:xMode val="edge"/>
          <c:yMode val="edge"/>
          <c:x val="0.10683719175821604"/>
          <c:y val="0.13151555274810842"/>
          <c:w val="0.79710894532600396"/>
          <c:h val="0.73170520786333582"/>
        </c:manualLayout>
      </c:layout>
      <c:barChart>
        <c:barDir val="col"/>
        <c:grouping val="clustered"/>
        <c:varyColors val="0"/>
        <c:ser>
          <c:idx val="0"/>
          <c:order val="0"/>
          <c:spPr>
            <a:solidFill>
              <a:srgbClr val="00B050"/>
            </a:solidFill>
            <a:ln>
              <a:solidFill>
                <a:sysClr val="windowText" lastClr="000000"/>
              </a:solidFill>
            </a:ln>
          </c:spPr>
          <c:invertIfNegative val="0"/>
          <c:dPt>
            <c:idx val="0"/>
            <c:invertIfNegative val="0"/>
            <c:bubble3D val="0"/>
            <c:spPr>
              <a:gradFill flip="none" rotWithShape="1">
                <a:gsLst>
                  <a:gs pos="0">
                    <a:sysClr val="window" lastClr="FFFFFF">
                      <a:lumMod val="50000"/>
                    </a:sysClr>
                  </a:gs>
                  <a:gs pos="50000">
                    <a:sysClr val="window" lastClr="FFFFFF">
                      <a:lumMod val="85000"/>
                    </a:sysClr>
                  </a:gs>
                  <a:gs pos="100000">
                    <a:schemeClr val="bg1">
                      <a:lumMod val="50000"/>
                    </a:schemeClr>
                  </a:gs>
                </a:gsLst>
                <a:lin ang="0" scaled="1"/>
                <a:tileRect/>
              </a:gradFill>
              <a:ln w="3175">
                <a:solidFill>
                  <a:sysClr val="windowText" lastClr="000000"/>
                </a:solidFill>
                <a:prstDash val="solid"/>
              </a:ln>
            </c:spPr>
          </c:dPt>
          <c:dPt>
            <c:idx val="1"/>
            <c:invertIfNegative val="0"/>
            <c:bubble3D val="0"/>
            <c:spPr>
              <a:solidFill>
                <a:srgbClr val="FF0000"/>
              </a:solidFill>
              <a:ln>
                <a:solidFill>
                  <a:sysClr val="windowText" lastClr="000000"/>
                </a:solidFill>
              </a:ln>
            </c:spPr>
          </c:dPt>
          <c:dPt>
            <c:idx val="2"/>
            <c:invertIfNegative val="0"/>
            <c:bubble3D val="0"/>
            <c:spPr>
              <a:solidFill>
                <a:srgbClr val="FF0000"/>
              </a:solidFill>
              <a:ln>
                <a:solidFill>
                  <a:sysClr val="windowText" lastClr="000000"/>
                </a:solidFill>
              </a:ln>
            </c:spPr>
          </c:dPt>
          <c:dPt>
            <c:idx val="3"/>
            <c:invertIfNegative val="0"/>
            <c:bubble3D val="0"/>
            <c:spPr>
              <a:solidFill>
                <a:srgbClr val="FFFF00"/>
              </a:solidFill>
              <a:ln>
                <a:solidFill>
                  <a:sysClr val="windowText" lastClr="000000"/>
                </a:solidFill>
              </a:ln>
            </c:spPr>
          </c:dPt>
          <c:dPt>
            <c:idx val="13"/>
            <c:invertIfNegative val="0"/>
            <c:bubble3D val="0"/>
            <c:spPr>
              <a:gradFill flip="none" rotWithShape="1">
                <a:gsLst>
                  <a:gs pos="0">
                    <a:srgbClr val="F79646">
                      <a:lumMod val="50000"/>
                    </a:srgbClr>
                  </a:gs>
                  <a:gs pos="50000">
                    <a:srgbClr val="FFCC00"/>
                  </a:gs>
                  <a:gs pos="100000">
                    <a:srgbClr val="F79646">
                      <a:lumMod val="50000"/>
                    </a:srgbClr>
                  </a:gs>
                </a:gsLst>
                <a:lin ang="0" scaled="1"/>
                <a:tileRect/>
              </a:gradFill>
              <a:ln w="3175">
                <a:solidFill>
                  <a:sysClr val="windowText" lastClr="000000"/>
                </a:solidFill>
                <a:prstDash val="solid"/>
              </a:ln>
            </c:spPr>
          </c:dPt>
          <c:dPt>
            <c:idx val="14"/>
            <c:invertIfNegative val="0"/>
            <c:bubble3D val="0"/>
            <c:spPr>
              <a:gradFill flip="none" rotWithShape="1">
                <a:gsLst>
                  <a:gs pos="0">
                    <a:srgbClr val="F79646">
                      <a:lumMod val="50000"/>
                    </a:srgbClr>
                  </a:gs>
                  <a:gs pos="50000">
                    <a:srgbClr val="FFCC00"/>
                  </a:gs>
                  <a:gs pos="100000">
                    <a:srgbClr val="F79646">
                      <a:lumMod val="50000"/>
                    </a:srgbClr>
                  </a:gs>
                </a:gsLst>
                <a:lin ang="0" scaled="1"/>
                <a:tileRect/>
              </a:gradFill>
              <a:ln w="3175">
                <a:solidFill>
                  <a:sysClr val="windowText" lastClr="000000"/>
                </a:solidFill>
                <a:prstDash val="solid"/>
              </a:ln>
            </c:spPr>
          </c:dPt>
          <c:dLbls>
            <c:dLbl>
              <c:idx val="0"/>
              <c:tx>
                <c:rich>
                  <a:bodyPr/>
                  <a:lstStyle/>
                  <a:p>
                    <a:r>
                      <a:rPr lang="en-US"/>
                      <a:t>ND</a:t>
                    </a:r>
                  </a:p>
                </c:rich>
              </c:tx>
              <c:showLegendKey val="0"/>
              <c:showVal val="1"/>
              <c:showCatName val="0"/>
              <c:showSerName val="0"/>
              <c:showPercent val="0"/>
              <c:showBubbleSize val="0"/>
            </c:dLbl>
            <c:dLbl>
              <c:idx val="1"/>
              <c:tx>
                <c:rich>
                  <a:bodyPr/>
                  <a:lstStyle/>
                  <a:p>
                    <a:r>
                      <a:rPr lang="en-US"/>
                      <a:t>ND</a:t>
                    </a:r>
                  </a:p>
                </c:rich>
              </c:tx>
              <c:showLegendKey val="0"/>
              <c:showVal val="1"/>
              <c:showCatName val="0"/>
              <c:showSerName val="0"/>
              <c:showPercent val="0"/>
              <c:showBubbleSize val="0"/>
            </c:dLbl>
            <c:dLbl>
              <c:idx val="2"/>
              <c:tx>
                <c:rich>
                  <a:bodyPr/>
                  <a:lstStyle/>
                  <a:p>
                    <a:r>
                      <a:rPr lang="en-US"/>
                      <a:t>ND</a:t>
                    </a:r>
                  </a:p>
                </c:rich>
              </c:tx>
              <c:showLegendKey val="0"/>
              <c:showVal val="1"/>
              <c:showCatName val="0"/>
              <c:showSerName val="0"/>
              <c:showPercent val="0"/>
              <c:showBubbleSize val="0"/>
            </c:dLbl>
            <c:dLbl>
              <c:idx val="3"/>
              <c:tx>
                <c:rich>
                  <a:bodyPr/>
                  <a:lstStyle/>
                  <a:p>
                    <a:r>
                      <a:rPr lang="en-US"/>
                      <a:t>ND</a:t>
                    </a:r>
                  </a:p>
                </c:rich>
              </c:tx>
              <c:showLegendKey val="0"/>
              <c:showVal val="1"/>
              <c:showCatName val="0"/>
              <c:showSerName val="0"/>
              <c:showPercent val="0"/>
              <c:showBubbleSize val="0"/>
            </c:dLbl>
            <c:dLbl>
              <c:idx val="4"/>
              <c:tx>
                <c:rich>
                  <a:bodyPr/>
                  <a:lstStyle/>
                  <a:p>
                    <a:r>
                      <a:rPr lang="en-US"/>
                      <a:t>ND</a:t>
                    </a:r>
                  </a:p>
                </c:rich>
              </c:tx>
              <c:showLegendKey val="0"/>
              <c:showVal val="1"/>
              <c:showCatName val="0"/>
              <c:showSerName val="0"/>
              <c:showPercent val="0"/>
              <c:showBubbleSize val="0"/>
            </c:dLbl>
            <c:dLbl>
              <c:idx val="5"/>
              <c:tx>
                <c:rich>
                  <a:bodyPr/>
                  <a:lstStyle/>
                  <a:p>
                    <a:r>
                      <a:rPr lang="en-US"/>
                      <a:t>36</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'Horas de Entrenamiento Op.'!$B$44:$P$44</c:f>
              <c:strCache>
                <c:ptCount val="15"/>
                <c:pt idx="0">
                  <c:v>BM</c:v>
                </c:pt>
                <c:pt idx="1">
                  <c:v>Ene</c:v>
                </c:pt>
                <c:pt idx="2">
                  <c:v>Feb</c:v>
                </c:pt>
                <c:pt idx="3">
                  <c:v>Mar</c:v>
                </c:pt>
                <c:pt idx="4">
                  <c:v>Abr</c:v>
                </c:pt>
                <c:pt idx="5">
                  <c:v>May</c:v>
                </c:pt>
                <c:pt idx="6">
                  <c:v>Jun</c:v>
                </c:pt>
                <c:pt idx="7">
                  <c:v>Jul</c:v>
                </c:pt>
                <c:pt idx="8">
                  <c:v>Ago</c:v>
                </c:pt>
                <c:pt idx="9">
                  <c:v>Sep</c:v>
                </c:pt>
                <c:pt idx="10">
                  <c:v>Oct</c:v>
                </c:pt>
                <c:pt idx="11">
                  <c:v>Nov</c:v>
                </c:pt>
                <c:pt idx="12">
                  <c:v>Dic</c:v>
                </c:pt>
                <c:pt idx="13">
                  <c:v>TGM</c:v>
                </c:pt>
                <c:pt idx="14">
                  <c:v>TGA'12</c:v>
                </c:pt>
              </c:strCache>
            </c:strRef>
          </c:cat>
          <c:val>
            <c:numRef>
              <c:f>'Horas de Entrenamiento Op.'!$B$47:$P$47</c:f>
              <c:numCache>
                <c:formatCode>0,00%</c:formatCode>
                <c:ptCount val="15"/>
                <c:pt idx="0">
                  <c:v>0</c:v>
                </c:pt>
                <c:pt idx="1">
                  <c:v>0</c:v>
                </c:pt>
                <c:pt idx="2">
                  <c:v>0</c:v>
                </c:pt>
                <c:pt idx="3">
                  <c:v>0</c:v>
                </c:pt>
                <c:pt idx="4">
                  <c:v>0</c:v>
                </c:pt>
                <c:pt idx="5" formatCode="0">
                  <c:v>36</c:v>
                </c:pt>
                <c:pt idx="6" formatCode="0">
                  <c:v>34</c:v>
                </c:pt>
                <c:pt idx="7" formatCode="0">
                  <c:v>32</c:v>
                </c:pt>
                <c:pt idx="8" formatCode="0">
                  <c:v>33</c:v>
                </c:pt>
                <c:pt idx="9" formatCode="0">
                  <c:v>35</c:v>
                </c:pt>
                <c:pt idx="10" formatCode="0">
                  <c:v>34</c:v>
                </c:pt>
                <c:pt idx="11" formatCode="0">
                  <c:v>35</c:v>
                </c:pt>
                <c:pt idx="12" formatCode="0">
                  <c:v>33</c:v>
                </c:pt>
                <c:pt idx="13" formatCode="0">
                  <c:v>10</c:v>
                </c:pt>
                <c:pt idx="14" formatCode="0">
                  <c:v>120</c:v>
                </c:pt>
              </c:numCache>
            </c:numRef>
          </c:val>
        </c:ser>
        <c:dLbls>
          <c:showLegendKey val="0"/>
          <c:showVal val="0"/>
          <c:showCatName val="0"/>
          <c:showSerName val="0"/>
          <c:showPercent val="0"/>
          <c:showBubbleSize val="0"/>
        </c:dLbls>
        <c:gapWidth val="150"/>
        <c:axId val="134121344"/>
        <c:axId val="134122880"/>
      </c:barChart>
      <c:lineChart>
        <c:grouping val="standard"/>
        <c:varyColors val="0"/>
        <c:ser>
          <c:idx val="1"/>
          <c:order val="1"/>
          <c:spPr>
            <a:ln w="9525">
              <a:solidFill>
                <a:schemeClr val="tx2">
                  <a:lumMod val="60000"/>
                  <a:lumOff val="40000"/>
                </a:schemeClr>
              </a:solidFill>
            </a:ln>
          </c:spPr>
          <c:marker>
            <c:spPr>
              <a:ln w="9525">
                <a:solidFill>
                  <a:schemeClr val="tx2">
                    <a:lumMod val="60000"/>
                    <a:lumOff val="40000"/>
                  </a:schemeClr>
                </a:solidFill>
              </a:ln>
            </c:spPr>
          </c:marker>
          <c:dLbls>
            <c:dLbl>
              <c:idx val="0"/>
              <c:delete val="1"/>
            </c:dLbl>
            <c:dLbl>
              <c:idx val="1"/>
              <c:delete val="1"/>
            </c:dLbl>
            <c:dLbl>
              <c:idx val="5"/>
              <c:delete val="1"/>
            </c:dLbl>
            <c:dLbl>
              <c:idx val="6"/>
              <c:delete val="1"/>
            </c:dLbl>
            <c:showLegendKey val="0"/>
            <c:showVal val="1"/>
            <c:showCatName val="0"/>
            <c:showSerName val="0"/>
            <c:showPercent val="0"/>
            <c:showBubbleSize val="0"/>
            <c:showLeaderLines val="0"/>
          </c:dLbls>
          <c:cat>
            <c:strRef>
              <c:f>'Horas de Entrenamiento Op.'!$B$44:$P$44</c:f>
              <c:strCache>
                <c:ptCount val="15"/>
                <c:pt idx="0">
                  <c:v>BM</c:v>
                </c:pt>
                <c:pt idx="1">
                  <c:v>Ene</c:v>
                </c:pt>
                <c:pt idx="2">
                  <c:v>Feb</c:v>
                </c:pt>
                <c:pt idx="3">
                  <c:v>Mar</c:v>
                </c:pt>
                <c:pt idx="4">
                  <c:v>Abr</c:v>
                </c:pt>
                <c:pt idx="5">
                  <c:v>May</c:v>
                </c:pt>
                <c:pt idx="6">
                  <c:v>Jun</c:v>
                </c:pt>
                <c:pt idx="7">
                  <c:v>Jul</c:v>
                </c:pt>
                <c:pt idx="8">
                  <c:v>Ago</c:v>
                </c:pt>
                <c:pt idx="9">
                  <c:v>Sep</c:v>
                </c:pt>
                <c:pt idx="10">
                  <c:v>Oct</c:v>
                </c:pt>
                <c:pt idx="11">
                  <c:v>Nov</c:v>
                </c:pt>
                <c:pt idx="12">
                  <c:v>Dic</c:v>
                </c:pt>
                <c:pt idx="13">
                  <c:v>TGM</c:v>
                </c:pt>
                <c:pt idx="14">
                  <c:v>TGA'12</c:v>
                </c:pt>
              </c:strCache>
            </c:strRef>
          </c:cat>
          <c:val>
            <c:numRef>
              <c:f>'Horas de Entrenamiento Op.'!$B$48:$P$48</c:f>
              <c:numCache>
                <c:formatCode>General</c:formatCode>
                <c:ptCount val="15"/>
                <c:pt idx="0" formatCode="0,00%">
                  <c:v>0</c:v>
                </c:pt>
                <c:pt idx="5" formatCode="0">
                  <c:v>36</c:v>
                </c:pt>
                <c:pt idx="6" formatCode="0">
                  <c:v>70</c:v>
                </c:pt>
                <c:pt idx="7" formatCode="0">
                  <c:v>102</c:v>
                </c:pt>
                <c:pt idx="8" formatCode="0">
                  <c:v>135</c:v>
                </c:pt>
                <c:pt idx="9" formatCode="0">
                  <c:v>170</c:v>
                </c:pt>
                <c:pt idx="10" formatCode="0">
                  <c:v>204</c:v>
                </c:pt>
                <c:pt idx="11" formatCode="0">
                  <c:v>239</c:v>
                </c:pt>
                <c:pt idx="12" formatCode="0">
                  <c:v>272</c:v>
                </c:pt>
              </c:numCache>
            </c:numRef>
          </c:val>
          <c:smooth val="0"/>
        </c:ser>
        <c:dLbls>
          <c:showLegendKey val="0"/>
          <c:showVal val="0"/>
          <c:showCatName val="0"/>
          <c:showSerName val="0"/>
          <c:showPercent val="0"/>
          <c:showBubbleSize val="0"/>
        </c:dLbls>
        <c:marker val="1"/>
        <c:smooth val="0"/>
        <c:axId val="134121344"/>
        <c:axId val="134122880"/>
      </c:lineChart>
      <c:catAx>
        <c:axId val="134121344"/>
        <c:scaling>
          <c:orientation val="minMax"/>
        </c:scaling>
        <c:delete val="0"/>
        <c:axPos val="b"/>
        <c:numFmt formatCode="General" sourceLinked="1"/>
        <c:majorTickMark val="none"/>
        <c:minorTickMark val="none"/>
        <c:tickLblPos val="nextTo"/>
        <c:txPr>
          <a:bodyPr rot="0"/>
          <a:lstStyle/>
          <a:p>
            <a:pPr>
              <a:defRPr sz="700"/>
            </a:pPr>
            <a:endParaRPr lang="es-EC"/>
          </a:p>
        </c:txPr>
        <c:crossAx val="134122880"/>
        <c:crosses val="autoZero"/>
        <c:auto val="1"/>
        <c:lblAlgn val="ctr"/>
        <c:lblOffset val="100"/>
        <c:noMultiLvlLbl val="0"/>
      </c:catAx>
      <c:valAx>
        <c:axId val="134122880"/>
        <c:scaling>
          <c:orientation val="minMax"/>
        </c:scaling>
        <c:delete val="0"/>
        <c:axPos val="l"/>
        <c:title>
          <c:tx>
            <c:rich>
              <a:bodyPr rot="-5400000" vert="horz"/>
              <a:lstStyle/>
              <a:p>
                <a:pPr>
                  <a:defRPr/>
                </a:pPr>
                <a:r>
                  <a:rPr lang="en-US"/>
                  <a:t>Horas de Entrenamiento (#)</a:t>
                </a:r>
              </a:p>
            </c:rich>
          </c:tx>
          <c:layout>
            <c:manualLayout>
              <c:xMode val="edge"/>
              <c:yMode val="edge"/>
              <c:x val="2.1193361308878306E-2"/>
              <c:y val="0.31256660074975318"/>
            </c:manualLayout>
          </c:layout>
          <c:overlay val="0"/>
        </c:title>
        <c:numFmt formatCode="#,##0" sourceLinked="0"/>
        <c:majorTickMark val="none"/>
        <c:minorTickMark val="none"/>
        <c:tickLblPos val="nextTo"/>
        <c:crossAx val="134121344"/>
        <c:crosses val="autoZero"/>
        <c:crossBetween val="between"/>
      </c:valAx>
    </c:plotArea>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solidFill>
                  <a:srgbClr val="FF0000"/>
                </a:solidFill>
              </a:defRPr>
            </a:pPr>
            <a:r>
              <a:rPr lang="en-US" sz="1400">
                <a:solidFill>
                  <a:srgbClr val="FF0000"/>
                </a:solidFill>
              </a:rPr>
              <a:t>HORAS DE ENTRENAMIENTO</a:t>
            </a:r>
            <a:r>
              <a:rPr lang="en-US" sz="1400" baseline="0">
                <a:solidFill>
                  <a:srgbClr val="FF0000"/>
                </a:solidFill>
              </a:rPr>
              <a:t> ADMINISTRATIVOS</a:t>
            </a:r>
            <a:endParaRPr lang="en-US" sz="1400">
              <a:solidFill>
                <a:srgbClr val="FF0000"/>
              </a:solidFill>
            </a:endParaRPr>
          </a:p>
        </c:rich>
      </c:tx>
      <c:overlay val="0"/>
    </c:title>
    <c:autoTitleDeleted val="0"/>
    <c:plotArea>
      <c:layout>
        <c:manualLayout>
          <c:layoutTarget val="inner"/>
          <c:xMode val="edge"/>
          <c:yMode val="edge"/>
          <c:x val="0.10683719175821604"/>
          <c:y val="0.13151555274810842"/>
          <c:w val="0.79710894532600396"/>
          <c:h val="0.73170520786333582"/>
        </c:manualLayout>
      </c:layout>
      <c:barChart>
        <c:barDir val="col"/>
        <c:grouping val="clustered"/>
        <c:varyColors val="0"/>
        <c:ser>
          <c:idx val="0"/>
          <c:order val="0"/>
          <c:tx>
            <c:strRef>
              <c:f>'Horas de Entrenamiento Adm.'!$A$40</c:f>
              <c:strCache>
                <c:ptCount val="1"/>
                <c:pt idx="0">
                  <c:v>Mensual</c:v>
                </c:pt>
              </c:strCache>
            </c:strRef>
          </c:tx>
          <c:spPr>
            <a:solidFill>
              <a:srgbClr val="00B050"/>
            </a:solidFill>
            <a:ln>
              <a:solidFill>
                <a:sysClr val="windowText" lastClr="000000"/>
              </a:solidFill>
            </a:ln>
          </c:spPr>
          <c:invertIfNegative val="0"/>
          <c:dPt>
            <c:idx val="0"/>
            <c:invertIfNegative val="0"/>
            <c:bubble3D val="0"/>
            <c:spPr>
              <a:gradFill flip="none" rotWithShape="1">
                <a:gsLst>
                  <a:gs pos="0">
                    <a:sysClr val="window" lastClr="FFFFFF">
                      <a:lumMod val="50000"/>
                    </a:sysClr>
                  </a:gs>
                  <a:gs pos="50000">
                    <a:sysClr val="window" lastClr="FFFFFF">
                      <a:lumMod val="85000"/>
                    </a:sysClr>
                  </a:gs>
                  <a:gs pos="100000">
                    <a:schemeClr val="bg1">
                      <a:lumMod val="50000"/>
                    </a:schemeClr>
                  </a:gs>
                </a:gsLst>
                <a:lin ang="0" scaled="1"/>
                <a:tileRect/>
              </a:gradFill>
              <a:ln w="3175">
                <a:solidFill>
                  <a:sysClr val="windowText" lastClr="000000"/>
                </a:solidFill>
                <a:prstDash val="solid"/>
              </a:ln>
            </c:spPr>
          </c:dPt>
          <c:dPt>
            <c:idx val="1"/>
            <c:invertIfNegative val="0"/>
            <c:bubble3D val="0"/>
            <c:spPr>
              <a:solidFill>
                <a:srgbClr val="FF0000"/>
              </a:solidFill>
              <a:ln>
                <a:solidFill>
                  <a:sysClr val="windowText" lastClr="000000"/>
                </a:solidFill>
              </a:ln>
            </c:spPr>
          </c:dPt>
          <c:dPt>
            <c:idx val="2"/>
            <c:invertIfNegative val="0"/>
            <c:bubble3D val="0"/>
            <c:spPr>
              <a:solidFill>
                <a:srgbClr val="FF0000"/>
              </a:solidFill>
              <a:ln>
                <a:solidFill>
                  <a:sysClr val="windowText" lastClr="000000"/>
                </a:solidFill>
              </a:ln>
            </c:spPr>
          </c:dPt>
          <c:dPt>
            <c:idx val="3"/>
            <c:invertIfNegative val="0"/>
            <c:bubble3D val="0"/>
            <c:spPr>
              <a:solidFill>
                <a:srgbClr val="FFFF00"/>
              </a:solidFill>
              <a:ln>
                <a:solidFill>
                  <a:sysClr val="windowText" lastClr="000000"/>
                </a:solidFill>
              </a:ln>
            </c:spPr>
          </c:dPt>
          <c:dPt>
            <c:idx val="13"/>
            <c:invertIfNegative val="0"/>
            <c:bubble3D val="0"/>
            <c:spPr>
              <a:gradFill flip="none" rotWithShape="1">
                <a:gsLst>
                  <a:gs pos="0">
                    <a:srgbClr val="F79646">
                      <a:lumMod val="50000"/>
                    </a:srgbClr>
                  </a:gs>
                  <a:gs pos="50000">
                    <a:srgbClr val="FFCC00"/>
                  </a:gs>
                  <a:gs pos="100000">
                    <a:srgbClr val="F79646">
                      <a:lumMod val="50000"/>
                    </a:srgbClr>
                  </a:gs>
                </a:gsLst>
                <a:lin ang="0" scaled="1"/>
                <a:tileRect/>
              </a:gradFill>
              <a:ln w="3175">
                <a:solidFill>
                  <a:sysClr val="windowText" lastClr="000000"/>
                </a:solidFill>
                <a:prstDash val="solid"/>
              </a:ln>
            </c:spPr>
          </c:dPt>
          <c:dPt>
            <c:idx val="14"/>
            <c:invertIfNegative val="0"/>
            <c:bubble3D val="0"/>
            <c:spPr>
              <a:gradFill flip="none" rotWithShape="1">
                <a:gsLst>
                  <a:gs pos="0">
                    <a:srgbClr val="F79646">
                      <a:lumMod val="50000"/>
                    </a:srgbClr>
                  </a:gs>
                  <a:gs pos="50000">
                    <a:srgbClr val="FFCC00"/>
                  </a:gs>
                  <a:gs pos="100000">
                    <a:srgbClr val="F79646">
                      <a:lumMod val="50000"/>
                    </a:srgbClr>
                  </a:gs>
                </a:gsLst>
                <a:lin ang="0" scaled="1"/>
                <a:tileRect/>
              </a:gradFill>
              <a:ln w="3175">
                <a:solidFill>
                  <a:sysClr val="windowText" lastClr="000000"/>
                </a:solidFill>
                <a:prstDash val="solid"/>
              </a:ln>
            </c:spPr>
          </c:dPt>
          <c:dLbls>
            <c:dLbl>
              <c:idx val="0"/>
              <c:tx>
                <c:rich>
                  <a:bodyPr/>
                  <a:lstStyle/>
                  <a:p>
                    <a:r>
                      <a:rPr lang="en-US"/>
                      <a:t>ND</a:t>
                    </a:r>
                  </a:p>
                </c:rich>
              </c:tx>
              <c:showLegendKey val="0"/>
              <c:showVal val="1"/>
              <c:showCatName val="0"/>
              <c:showSerName val="0"/>
              <c:showPercent val="0"/>
              <c:showBubbleSize val="0"/>
            </c:dLbl>
            <c:dLbl>
              <c:idx val="1"/>
              <c:tx>
                <c:rich>
                  <a:bodyPr/>
                  <a:lstStyle/>
                  <a:p>
                    <a:r>
                      <a:rPr lang="en-US"/>
                      <a:t>ND</a:t>
                    </a:r>
                  </a:p>
                </c:rich>
              </c:tx>
              <c:showLegendKey val="0"/>
              <c:showVal val="1"/>
              <c:showCatName val="0"/>
              <c:showSerName val="0"/>
              <c:showPercent val="0"/>
              <c:showBubbleSize val="0"/>
            </c:dLbl>
            <c:dLbl>
              <c:idx val="2"/>
              <c:tx>
                <c:rich>
                  <a:bodyPr/>
                  <a:lstStyle/>
                  <a:p>
                    <a:r>
                      <a:rPr lang="en-US"/>
                      <a:t>ND</a:t>
                    </a:r>
                  </a:p>
                </c:rich>
              </c:tx>
              <c:showLegendKey val="0"/>
              <c:showVal val="1"/>
              <c:showCatName val="0"/>
              <c:showSerName val="0"/>
              <c:showPercent val="0"/>
              <c:showBubbleSize val="0"/>
            </c:dLbl>
            <c:dLbl>
              <c:idx val="3"/>
              <c:tx>
                <c:rich>
                  <a:bodyPr/>
                  <a:lstStyle/>
                  <a:p>
                    <a:r>
                      <a:rPr lang="en-US"/>
                      <a:t>ND</a:t>
                    </a:r>
                  </a:p>
                </c:rich>
              </c:tx>
              <c:showLegendKey val="0"/>
              <c:showVal val="1"/>
              <c:showCatName val="0"/>
              <c:showSerName val="0"/>
              <c:showPercent val="0"/>
              <c:showBubbleSize val="0"/>
            </c:dLbl>
            <c:dLbl>
              <c:idx val="4"/>
              <c:tx>
                <c:rich>
                  <a:bodyPr/>
                  <a:lstStyle/>
                  <a:p>
                    <a:r>
                      <a:rPr lang="en-US"/>
                      <a:t>ND</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'Horas de Entrenamiento Adm.'!$B$37:$P$37</c:f>
              <c:strCache>
                <c:ptCount val="15"/>
                <c:pt idx="0">
                  <c:v>BM'11</c:v>
                </c:pt>
                <c:pt idx="1">
                  <c:v>Ene</c:v>
                </c:pt>
                <c:pt idx="2">
                  <c:v>Feb</c:v>
                </c:pt>
                <c:pt idx="3">
                  <c:v>Mar</c:v>
                </c:pt>
                <c:pt idx="4">
                  <c:v>Abr</c:v>
                </c:pt>
                <c:pt idx="5">
                  <c:v>May</c:v>
                </c:pt>
                <c:pt idx="6">
                  <c:v>Jun</c:v>
                </c:pt>
                <c:pt idx="7">
                  <c:v>Jul</c:v>
                </c:pt>
                <c:pt idx="8">
                  <c:v>Ago</c:v>
                </c:pt>
                <c:pt idx="9">
                  <c:v>Sep</c:v>
                </c:pt>
                <c:pt idx="10">
                  <c:v>Oct</c:v>
                </c:pt>
                <c:pt idx="11">
                  <c:v>Nov</c:v>
                </c:pt>
                <c:pt idx="12">
                  <c:v>Dic</c:v>
                </c:pt>
                <c:pt idx="13">
                  <c:v>TGM</c:v>
                </c:pt>
                <c:pt idx="14">
                  <c:v>TGA'12</c:v>
                </c:pt>
              </c:strCache>
            </c:strRef>
          </c:cat>
          <c:val>
            <c:numRef>
              <c:f>'Horas de Entrenamiento Adm.'!$B$40:$P$40</c:f>
              <c:numCache>
                <c:formatCode>0</c:formatCode>
                <c:ptCount val="15"/>
                <c:pt idx="0" formatCode="0,00%">
                  <c:v>0</c:v>
                </c:pt>
                <c:pt idx="1">
                  <c:v>0</c:v>
                </c:pt>
                <c:pt idx="2">
                  <c:v>0</c:v>
                </c:pt>
                <c:pt idx="3">
                  <c:v>0</c:v>
                </c:pt>
                <c:pt idx="4">
                  <c:v>0</c:v>
                </c:pt>
                <c:pt idx="5">
                  <c:v>40</c:v>
                </c:pt>
                <c:pt idx="6">
                  <c:v>33</c:v>
                </c:pt>
                <c:pt idx="7">
                  <c:v>32</c:v>
                </c:pt>
                <c:pt idx="8">
                  <c:v>30</c:v>
                </c:pt>
                <c:pt idx="9">
                  <c:v>30</c:v>
                </c:pt>
                <c:pt idx="10">
                  <c:v>25</c:v>
                </c:pt>
                <c:pt idx="11">
                  <c:v>25</c:v>
                </c:pt>
                <c:pt idx="12">
                  <c:v>35</c:v>
                </c:pt>
                <c:pt idx="13">
                  <c:v>10</c:v>
                </c:pt>
                <c:pt idx="14">
                  <c:v>120</c:v>
                </c:pt>
              </c:numCache>
            </c:numRef>
          </c:val>
        </c:ser>
        <c:dLbls>
          <c:showLegendKey val="0"/>
          <c:showVal val="0"/>
          <c:showCatName val="0"/>
          <c:showSerName val="0"/>
          <c:showPercent val="0"/>
          <c:showBubbleSize val="0"/>
        </c:dLbls>
        <c:gapWidth val="150"/>
        <c:axId val="129676416"/>
        <c:axId val="129677952"/>
      </c:barChart>
      <c:lineChart>
        <c:grouping val="standard"/>
        <c:varyColors val="0"/>
        <c:ser>
          <c:idx val="1"/>
          <c:order val="1"/>
          <c:tx>
            <c:strRef>
              <c:f>'Horas de Entrenamiento Adm.'!$A$41</c:f>
              <c:strCache>
                <c:ptCount val="1"/>
                <c:pt idx="0">
                  <c:v>Acumulado</c:v>
                </c:pt>
              </c:strCache>
            </c:strRef>
          </c:tx>
          <c:spPr>
            <a:ln w="9525">
              <a:solidFill>
                <a:schemeClr val="tx2">
                  <a:lumMod val="60000"/>
                  <a:lumOff val="40000"/>
                </a:schemeClr>
              </a:solidFill>
            </a:ln>
          </c:spPr>
          <c:marker>
            <c:spPr>
              <a:ln w="9525">
                <a:solidFill>
                  <a:schemeClr val="tx2">
                    <a:lumMod val="60000"/>
                    <a:lumOff val="40000"/>
                  </a:schemeClr>
                </a:solidFill>
              </a:ln>
            </c:spPr>
          </c:marker>
          <c:dLbls>
            <c:dLbl>
              <c:idx val="0"/>
              <c:delete val="1"/>
            </c:dLbl>
            <c:dLbl>
              <c:idx val="5"/>
              <c:delete val="1"/>
            </c:dLbl>
            <c:showLegendKey val="0"/>
            <c:showVal val="1"/>
            <c:showCatName val="0"/>
            <c:showSerName val="0"/>
            <c:showPercent val="0"/>
            <c:showBubbleSize val="0"/>
            <c:showLeaderLines val="0"/>
          </c:dLbls>
          <c:cat>
            <c:strRef>
              <c:f>'Horas de Entrenamiento Adm.'!$B$37:$P$37</c:f>
              <c:strCache>
                <c:ptCount val="15"/>
                <c:pt idx="0">
                  <c:v>BM'11</c:v>
                </c:pt>
                <c:pt idx="1">
                  <c:v>Ene</c:v>
                </c:pt>
                <c:pt idx="2">
                  <c:v>Feb</c:v>
                </c:pt>
                <c:pt idx="3">
                  <c:v>Mar</c:v>
                </c:pt>
                <c:pt idx="4">
                  <c:v>Abr</c:v>
                </c:pt>
                <c:pt idx="5">
                  <c:v>May</c:v>
                </c:pt>
                <c:pt idx="6">
                  <c:v>Jun</c:v>
                </c:pt>
                <c:pt idx="7">
                  <c:v>Jul</c:v>
                </c:pt>
                <c:pt idx="8">
                  <c:v>Ago</c:v>
                </c:pt>
                <c:pt idx="9">
                  <c:v>Sep</c:v>
                </c:pt>
                <c:pt idx="10">
                  <c:v>Oct</c:v>
                </c:pt>
                <c:pt idx="11">
                  <c:v>Nov</c:v>
                </c:pt>
                <c:pt idx="12">
                  <c:v>Dic</c:v>
                </c:pt>
                <c:pt idx="13">
                  <c:v>TGM</c:v>
                </c:pt>
                <c:pt idx="14">
                  <c:v>TGA'12</c:v>
                </c:pt>
              </c:strCache>
            </c:strRef>
          </c:cat>
          <c:val>
            <c:numRef>
              <c:f>'Horas de Entrenamiento Adm.'!$B$41:$P$41</c:f>
              <c:numCache>
                <c:formatCode>0</c:formatCode>
                <c:ptCount val="15"/>
                <c:pt idx="0" formatCode="0,00%">
                  <c:v>0</c:v>
                </c:pt>
                <c:pt idx="5">
                  <c:v>40</c:v>
                </c:pt>
                <c:pt idx="6">
                  <c:v>73</c:v>
                </c:pt>
                <c:pt idx="7">
                  <c:v>105</c:v>
                </c:pt>
                <c:pt idx="8">
                  <c:v>135</c:v>
                </c:pt>
                <c:pt idx="9">
                  <c:v>165</c:v>
                </c:pt>
                <c:pt idx="10">
                  <c:v>190</c:v>
                </c:pt>
                <c:pt idx="11">
                  <c:v>215</c:v>
                </c:pt>
                <c:pt idx="12">
                  <c:v>250</c:v>
                </c:pt>
              </c:numCache>
            </c:numRef>
          </c:val>
          <c:smooth val="0"/>
        </c:ser>
        <c:dLbls>
          <c:showLegendKey val="0"/>
          <c:showVal val="0"/>
          <c:showCatName val="0"/>
          <c:showSerName val="0"/>
          <c:showPercent val="0"/>
          <c:showBubbleSize val="0"/>
        </c:dLbls>
        <c:marker val="1"/>
        <c:smooth val="0"/>
        <c:axId val="129676416"/>
        <c:axId val="129677952"/>
      </c:lineChart>
      <c:catAx>
        <c:axId val="129676416"/>
        <c:scaling>
          <c:orientation val="minMax"/>
        </c:scaling>
        <c:delete val="0"/>
        <c:axPos val="b"/>
        <c:numFmt formatCode="General" sourceLinked="1"/>
        <c:majorTickMark val="none"/>
        <c:minorTickMark val="none"/>
        <c:tickLblPos val="nextTo"/>
        <c:txPr>
          <a:bodyPr rot="0"/>
          <a:lstStyle/>
          <a:p>
            <a:pPr>
              <a:defRPr sz="700"/>
            </a:pPr>
            <a:endParaRPr lang="es-EC"/>
          </a:p>
        </c:txPr>
        <c:crossAx val="129677952"/>
        <c:crosses val="autoZero"/>
        <c:auto val="1"/>
        <c:lblAlgn val="ctr"/>
        <c:lblOffset val="100"/>
        <c:noMultiLvlLbl val="0"/>
      </c:catAx>
      <c:valAx>
        <c:axId val="129677952"/>
        <c:scaling>
          <c:orientation val="minMax"/>
        </c:scaling>
        <c:delete val="0"/>
        <c:axPos val="l"/>
        <c:title>
          <c:tx>
            <c:rich>
              <a:bodyPr rot="-5400000" vert="horz"/>
              <a:lstStyle/>
              <a:p>
                <a:pPr>
                  <a:defRPr/>
                </a:pPr>
                <a:r>
                  <a:rPr lang="en-US"/>
                  <a:t>Horas de Entrenamiento (#)</a:t>
                </a:r>
              </a:p>
            </c:rich>
          </c:tx>
          <c:layout>
            <c:manualLayout>
              <c:xMode val="edge"/>
              <c:yMode val="edge"/>
              <c:x val="1.4338486516479138E-2"/>
              <c:y val="0.31665627053932882"/>
            </c:manualLayout>
          </c:layout>
          <c:overlay val="0"/>
        </c:title>
        <c:numFmt formatCode="#,##0" sourceLinked="0"/>
        <c:majorTickMark val="none"/>
        <c:minorTickMark val="none"/>
        <c:tickLblPos val="nextTo"/>
        <c:crossAx val="129676416"/>
        <c:crosses val="autoZero"/>
        <c:crossBetween val="between"/>
      </c:valAx>
    </c:plotArea>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solidFill>
                  <a:srgbClr val="FF0000"/>
                </a:solidFill>
              </a:defRPr>
            </a:pPr>
            <a:r>
              <a:rPr lang="en-US" sz="1400">
                <a:solidFill>
                  <a:srgbClr val="FF0000"/>
                </a:solidFill>
              </a:rPr>
              <a:t>EVALUACIONES DE</a:t>
            </a:r>
            <a:r>
              <a:rPr lang="en-US" sz="1400" baseline="0">
                <a:solidFill>
                  <a:srgbClr val="FF0000"/>
                </a:solidFill>
              </a:rPr>
              <a:t> DESEMPEÑO</a:t>
            </a:r>
            <a:endParaRPr lang="en-US" sz="1400">
              <a:solidFill>
                <a:srgbClr val="FF0000"/>
              </a:solidFill>
            </a:endParaRPr>
          </a:p>
        </c:rich>
      </c:tx>
      <c:layout>
        <c:manualLayout>
          <c:xMode val="edge"/>
          <c:yMode val="edge"/>
          <c:x val="0.28589111747851004"/>
          <c:y val="0"/>
        </c:manualLayout>
      </c:layout>
      <c:overlay val="0"/>
    </c:title>
    <c:autoTitleDeleted val="0"/>
    <c:plotArea>
      <c:layout>
        <c:manualLayout>
          <c:layoutTarget val="inner"/>
          <c:xMode val="edge"/>
          <c:yMode val="edge"/>
          <c:x val="0.11082920772628017"/>
          <c:y val="0.13151542819509296"/>
          <c:w val="0.79710894532600396"/>
          <c:h val="0.73170520786333604"/>
        </c:manualLayout>
      </c:layout>
      <c:barChart>
        <c:barDir val="col"/>
        <c:grouping val="clustered"/>
        <c:varyColors val="0"/>
        <c:ser>
          <c:idx val="0"/>
          <c:order val="0"/>
          <c:tx>
            <c:strRef>
              <c:f>'Evaluacion de desempeño'!$A$40</c:f>
              <c:strCache>
                <c:ptCount val="1"/>
                <c:pt idx="0">
                  <c:v>Mensual</c:v>
                </c:pt>
              </c:strCache>
            </c:strRef>
          </c:tx>
          <c:spPr>
            <a:solidFill>
              <a:srgbClr val="00B050"/>
            </a:solidFill>
            <a:ln>
              <a:solidFill>
                <a:sysClr val="windowText" lastClr="000000"/>
              </a:solidFill>
            </a:ln>
          </c:spPr>
          <c:invertIfNegative val="0"/>
          <c:dPt>
            <c:idx val="0"/>
            <c:invertIfNegative val="0"/>
            <c:bubble3D val="0"/>
            <c:spPr>
              <a:gradFill flip="none" rotWithShape="1">
                <a:gsLst>
                  <a:gs pos="0">
                    <a:sysClr val="window" lastClr="FFFFFF">
                      <a:lumMod val="50000"/>
                    </a:sysClr>
                  </a:gs>
                  <a:gs pos="50000">
                    <a:sysClr val="window" lastClr="FFFFFF">
                      <a:lumMod val="85000"/>
                    </a:sysClr>
                  </a:gs>
                  <a:gs pos="100000">
                    <a:schemeClr val="bg1">
                      <a:lumMod val="50000"/>
                    </a:schemeClr>
                  </a:gs>
                </a:gsLst>
                <a:lin ang="0" scaled="1"/>
                <a:tileRect/>
              </a:gradFill>
              <a:ln w="3175">
                <a:solidFill>
                  <a:sysClr val="windowText" lastClr="000000"/>
                </a:solidFill>
                <a:prstDash val="solid"/>
              </a:ln>
            </c:spPr>
          </c:dPt>
          <c:dPt>
            <c:idx val="1"/>
            <c:invertIfNegative val="0"/>
            <c:bubble3D val="0"/>
            <c:spPr>
              <a:solidFill>
                <a:srgbClr val="FF0000"/>
              </a:solidFill>
              <a:ln>
                <a:solidFill>
                  <a:sysClr val="windowText" lastClr="000000"/>
                </a:solidFill>
              </a:ln>
            </c:spPr>
          </c:dPt>
          <c:dPt>
            <c:idx val="2"/>
            <c:invertIfNegative val="0"/>
            <c:bubble3D val="0"/>
            <c:spPr>
              <a:solidFill>
                <a:srgbClr val="FF0000"/>
              </a:solidFill>
              <a:ln>
                <a:solidFill>
                  <a:sysClr val="windowText" lastClr="000000"/>
                </a:solidFill>
              </a:ln>
            </c:spPr>
          </c:dPt>
          <c:dPt>
            <c:idx val="3"/>
            <c:invertIfNegative val="0"/>
            <c:bubble3D val="0"/>
            <c:spPr>
              <a:solidFill>
                <a:srgbClr val="FFFF00"/>
              </a:solidFill>
              <a:ln>
                <a:solidFill>
                  <a:sysClr val="windowText" lastClr="000000"/>
                </a:solidFill>
              </a:ln>
            </c:spPr>
          </c:dPt>
          <c:dPt>
            <c:idx val="4"/>
            <c:invertIfNegative val="0"/>
            <c:bubble3D val="0"/>
            <c:spPr>
              <a:solidFill>
                <a:srgbClr val="FFFF47"/>
              </a:solidFill>
              <a:ln>
                <a:solidFill>
                  <a:sysClr val="windowText" lastClr="000000"/>
                </a:solidFill>
              </a:ln>
            </c:spPr>
          </c:dPt>
          <c:dPt>
            <c:idx val="5"/>
            <c:invertIfNegative val="0"/>
            <c:bubble3D val="0"/>
            <c:spPr>
              <a:gradFill flip="none" rotWithShape="1">
                <a:gsLst>
                  <a:gs pos="0">
                    <a:srgbClr val="002060"/>
                  </a:gs>
                  <a:gs pos="50000">
                    <a:schemeClr val="accent5">
                      <a:lumMod val="60000"/>
                      <a:lumOff val="40000"/>
                    </a:schemeClr>
                  </a:gs>
                  <a:gs pos="100000">
                    <a:srgbClr val="002060"/>
                  </a:gs>
                </a:gsLst>
                <a:lin ang="0" scaled="1"/>
                <a:tileRect/>
              </a:gradFill>
              <a:ln>
                <a:solidFill>
                  <a:sysClr val="windowText" lastClr="000000"/>
                </a:solidFill>
              </a:ln>
            </c:spPr>
          </c:dPt>
          <c:dPt>
            <c:idx val="6"/>
            <c:invertIfNegative val="0"/>
            <c:bubble3D val="0"/>
            <c:spPr>
              <a:gradFill flip="none" rotWithShape="1">
                <a:gsLst>
                  <a:gs pos="0">
                    <a:srgbClr val="F79646">
                      <a:lumMod val="50000"/>
                    </a:srgbClr>
                  </a:gs>
                  <a:gs pos="50000">
                    <a:srgbClr val="FFCC00"/>
                  </a:gs>
                  <a:gs pos="100000">
                    <a:srgbClr val="F79646">
                      <a:lumMod val="50000"/>
                    </a:srgbClr>
                  </a:gs>
                </a:gsLst>
                <a:lin ang="0" scaled="1"/>
                <a:tileRect/>
              </a:gradFill>
              <a:ln>
                <a:solidFill>
                  <a:sysClr val="windowText" lastClr="000000"/>
                </a:solidFill>
              </a:ln>
            </c:spPr>
          </c:dPt>
          <c:dLbls>
            <c:dLbl>
              <c:idx val="0"/>
              <c:tx>
                <c:rich>
                  <a:bodyPr/>
                  <a:lstStyle/>
                  <a:p>
                    <a:r>
                      <a:rPr lang="en-US"/>
                      <a:t>ND</a:t>
                    </a:r>
                  </a:p>
                </c:rich>
              </c:tx>
              <c:showLegendKey val="0"/>
              <c:showVal val="1"/>
              <c:showCatName val="0"/>
              <c:showSerName val="0"/>
              <c:showPercent val="0"/>
              <c:showBubbleSize val="0"/>
            </c:dLbl>
            <c:dLbl>
              <c:idx val="1"/>
              <c:tx>
                <c:rich>
                  <a:bodyPr/>
                  <a:lstStyle/>
                  <a:p>
                    <a:r>
                      <a:rPr lang="en-US"/>
                      <a:t>ND</a:t>
                    </a:r>
                  </a:p>
                </c:rich>
              </c:tx>
              <c:showLegendKey val="0"/>
              <c:showVal val="1"/>
              <c:showCatName val="0"/>
              <c:showSerName val="0"/>
              <c:showPercent val="0"/>
              <c:showBubbleSize val="0"/>
            </c:dLbl>
            <c:dLbl>
              <c:idx val="2"/>
              <c:tx>
                <c:rich>
                  <a:bodyPr/>
                  <a:lstStyle/>
                  <a:p>
                    <a:r>
                      <a:rPr lang="en-US"/>
                      <a:t>ND</a:t>
                    </a:r>
                  </a:p>
                </c:rich>
              </c:tx>
              <c:showLegendKey val="0"/>
              <c:showVal val="1"/>
              <c:showCatName val="0"/>
              <c:showSerName val="0"/>
              <c:showPercent val="0"/>
              <c:showBubbleSize val="0"/>
            </c:dLbl>
            <c:dLbl>
              <c:idx val="3"/>
              <c:tx>
                <c:rich>
                  <a:bodyPr/>
                  <a:lstStyle/>
                  <a:p>
                    <a:r>
                      <a:rPr lang="en-US"/>
                      <a:t>ND</a:t>
                    </a:r>
                  </a:p>
                </c:rich>
              </c:tx>
              <c:showLegendKey val="0"/>
              <c:showVal val="1"/>
              <c:showCatName val="0"/>
              <c:showSerName val="0"/>
              <c:showPercent val="0"/>
              <c:showBubbleSize val="0"/>
            </c:dLbl>
            <c:dLbl>
              <c:idx val="4"/>
              <c:showLegendKey val="0"/>
              <c:showVal val="1"/>
              <c:showCatName val="0"/>
              <c:showSerName val="0"/>
              <c:showPercent val="0"/>
              <c:showBubbleSize val="0"/>
            </c:dLbl>
            <c:dLbl>
              <c:idx val="5"/>
              <c:showLegendKey val="0"/>
              <c:showVal val="1"/>
              <c:showCatName val="0"/>
              <c:showSerName val="0"/>
              <c:showPercent val="0"/>
              <c:showBubbleSize val="0"/>
            </c:dLbl>
            <c:dLbl>
              <c:idx val="6"/>
              <c:showLegendKey val="0"/>
              <c:showVal val="1"/>
              <c:showCatName val="0"/>
              <c:showSerName val="0"/>
              <c:showPercent val="0"/>
              <c:showBubbleSize val="0"/>
            </c:dLbl>
            <c:dLbl>
              <c:idx val="13"/>
              <c:showLegendKey val="0"/>
              <c:showVal val="1"/>
              <c:showCatName val="0"/>
              <c:showSerName val="0"/>
              <c:showPercent val="0"/>
              <c:showBubbleSize val="0"/>
            </c:dLbl>
            <c:dLbl>
              <c:idx val="14"/>
              <c:showLegendKey val="0"/>
              <c:showVal val="1"/>
              <c:showCatName val="0"/>
              <c:showSerName val="0"/>
              <c:showPercent val="0"/>
              <c:showBubbleSize val="0"/>
            </c:dLbl>
            <c:showLegendKey val="0"/>
            <c:showVal val="0"/>
            <c:showCatName val="0"/>
            <c:showSerName val="0"/>
            <c:showPercent val="0"/>
            <c:showBubbleSize val="0"/>
          </c:dLbls>
          <c:cat>
            <c:strRef>
              <c:f>'Evaluacion de desempeño'!$B$37:$H$37</c:f>
              <c:strCache>
                <c:ptCount val="7"/>
                <c:pt idx="0">
                  <c:v>BM</c:v>
                </c:pt>
                <c:pt idx="1">
                  <c:v>Q1</c:v>
                </c:pt>
                <c:pt idx="2">
                  <c:v>Q2</c:v>
                </c:pt>
                <c:pt idx="3">
                  <c:v>Q3</c:v>
                </c:pt>
                <c:pt idx="4">
                  <c:v>Q4</c:v>
                </c:pt>
                <c:pt idx="5">
                  <c:v>FY 2012</c:v>
                </c:pt>
                <c:pt idx="6">
                  <c:v>TGA'12</c:v>
                </c:pt>
              </c:strCache>
            </c:strRef>
          </c:cat>
          <c:val>
            <c:numRef>
              <c:f>'Evaluacion de desempeño'!$B$40:$H$40</c:f>
              <c:numCache>
                <c:formatCode>0%</c:formatCode>
                <c:ptCount val="7"/>
                <c:pt idx="0" formatCode="0,00%">
                  <c:v>0</c:v>
                </c:pt>
                <c:pt idx="1">
                  <c:v>0</c:v>
                </c:pt>
                <c:pt idx="2">
                  <c:v>0</c:v>
                </c:pt>
                <c:pt idx="3">
                  <c:v>0</c:v>
                </c:pt>
                <c:pt idx="4">
                  <c:v>0.87</c:v>
                </c:pt>
                <c:pt idx="5">
                  <c:v>0.87</c:v>
                </c:pt>
                <c:pt idx="6">
                  <c:v>0.9</c:v>
                </c:pt>
              </c:numCache>
            </c:numRef>
          </c:val>
        </c:ser>
        <c:dLbls>
          <c:showLegendKey val="0"/>
          <c:showVal val="0"/>
          <c:showCatName val="0"/>
          <c:showSerName val="0"/>
          <c:showPercent val="0"/>
          <c:showBubbleSize val="0"/>
        </c:dLbls>
        <c:gapWidth val="150"/>
        <c:axId val="136144384"/>
        <c:axId val="136145920"/>
      </c:barChart>
      <c:catAx>
        <c:axId val="136144384"/>
        <c:scaling>
          <c:orientation val="minMax"/>
        </c:scaling>
        <c:delete val="0"/>
        <c:axPos val="b"/>
        <c:numFmt formatCode="General" sourceLinked="1"/>
        <c:majorTickMark val="none"/>
        <c:minorTickMark val="none"/>
        <c:tickLblPos val="nextTo"/>
        <c:txPr>
          <a:bodyPr rot="0"/>
          <a:lstStyle/>
          <a:p>
            <a:pPr>
              <a:defRPr sz="900"/>
            </a:pPr>
            <a:endParaRPr lang="es-EC"/>
          </a:p>
        </c:txPr>
        <c:crossAx val="136145920"/>
        <c:crosses val="autoZero"/>
        <c:auto val="1"/>
        <c:lblAlgn val="ctr"/>
        <c:lblOffset val="100"/>
        <c:noMultiLvlLbl val="0"/>
      </c:catAx>
      <c:valAx>
        <c:axId val="136145920"/>
        <c:scaling>
          <c:orientation val="minMax"/>
        </c:scaling>
        <c:delete val="0"/>
        <c:axPos val="l"/>
        <c:title>
          <c:tx>
            <c:rich>
              <a:bodyPr rot="-5400000" vert="horz"/>
              <a:lstStyle/>
              <a:p>
                <a:pPr>
                  <a:defRPr/>
                </a:pPr>
                <a:r>
                  <a:rPr lang="en-US"/>
                  <a:t>Porcentaje de utilización (%)</a:t>
                </a:r>
              </a:p>
            </c:rich>
          </c:tx>
          <c:layout>
            <c:manualLayout>
              <c:xMode val="edge"/>
              <c:yMode val="edge"/>
              <c:x val="1.2332814685589461E-3"/>
              <c:y val="0.32247629453895243"/>
            </c:manualLayout>
          </c:layout>
          <c:overlay val="0"/>
        </c:title>
        <c:numFmt formatCode="0%" sourceLinked="0"/>
        <c:majorTickMark val="none"/>
        <c:minorTickMark val="none"/>
        <c:tickLblPos val="nextTo"/>
        <c:crossAx val="136144384"/>
        <c:crosses val="autoZero"/>
        <c:crossBetween val="between"/>
      </c:valAx>
    </c:plotArea>
    <c:plotVisOnly val="1"/>
    <c:dispBlanksAs val="gap"/>
    <c:showDLblsOverMax val="0"/>
  </c:chart>
  <c:spPr>
    <a:ln>
      <a:noFill/>
    </a:ln>
  </c:spPr>
  <c:printSettings>
    <c:headerFooter/>
    <c:pageMargins b="0.75000000000000311" l="0.70000000000000062" r="0.70000000000000062" t="0.75000000000000311" header="0.30000000000000032" footer="0.30000000000000032"/>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solidFill>
                  <a:srgbClr val="FF0000"/>
                </a:solidFill>
              </a:defRPr>
            </a:pPr>
            <a:r>
              <a:rPr lang="en-US" sz="1400">
                <a:solidFill>
                  <a:srgbClr val="FF0000"/>
                </a:solidFill>
              </a:rPr>
              <a:t>CUMPLIMIENTO</a:t>
            </a:r>
            <a:r>
              <a:rPr lang="en-US" sz="1400" baseline="0">
                <a:solidFill>
                  <a:srgbClr val="FF0000"/>
                </a:solidFill>
              </a:rPr>
              <a:t> MONITOREO Y AUDITORÍA</a:t>
            </a:r>
            <a:endParaRPr lang="en-US" sz="1400">
              <a:solidFill>
                <a:srgbClr val="FF0000"/>
              </a:solidFill>
            </a:endParaRPr>
          </a:p>
        </c:rich>
      </c:tx>
      <c:overlay val="0"/>
    </c:title>
    <c:autoTitleDeleted val="0"/>
    <c:plotArea>
      <c:layout>
        <c:manualLayout>
          <c:layoutTarget val="inner"/>
          <c:xMode val="edge"/>
          <c:yMode val="edge"/>
          <c:x val="0.10683719175821604"/>
          <c:y val="0.13151555274810842"/>
          <c:w val="0.79710894532600396"/>
          <c:h val="0.73170520786333582"/>
        </c:manualLayout>
      </c:layout>
      <c:barChart>
        <c:barDir val="col"/>
        <c:grouping val="clustered"/>
        <c:varyColors val="0"/>
        <c:ser>
          <c:idx val="0"/>
          <c:order val="0"/>
          <c:tx>
            <c:strRef>
              <c:f>'Monitoreo y Auditoria'!$A$40</c:f>
              <c:strCache>
                <c:ptCount val="1"/>
                <c:pt idx="0">
                  <c:v>Mensual</c:v>
                </c:pt>
              </c:strCache>
            </c:strRef>
          </c:tx>
          <c:spPr>
            <a:solidFill>
              <a:srgbClr val="00B050"/>
            </a:solidFill>
            <a:ln>
              <a:solidFill>
                <a:sysClr val="windowText" lastClr="000000"/>
              </a:solidFill>
            </a:ln>
          </c:spPr>
          <c:invertIfNegative val="0"/>
          <c:dPt>
            <c:idx val="0"/>
            <c:invertIfNegative val="0"/>
            <c:bubble3D val="0"/>
            <c:spPr>
              <a:gradFill flip="none" rotWithShape="1">
                <a:gsLst>
                  <a:gs pos="0">
                    <a:sysClr val="window" lastClr="FFFFFF">
                      <a:lumMod val="50000"/>
                    </a:sysClr>
                  </a:gs>
                  <a:gs pos="50000">
                    <a:sysClr val="window" lastClr="FFFFFF">
                      <a:lumMod val="85000"/>
                    </a:sysClr>
                  </a:gs>
                  <a:gs pos="100000">
                    <a:schemeClr val="bg1">
                      <a:lumMod val="50000"/>
                    </a:schemeClr>
                  </a:gs>
                </a:gsLst>
                <a:lin ang="0" scaled="1"/>
                <a:tileRect/>
              </a:gradFill>
              <a:ln w="3175">
                <a:solidFill>
                  <a:sysClr val="windowText" lastClr="000000"/>
                </a:solidFill>
                <a:prstDash val="solid"/>
              </a:ln>
            </c:spPr>
          </c:dPt>
          <c:dPt>
            <c:idx val="1"/>
            <c:invertIfNegative val="0"/>
            <c:bubble3D val="0"/>
            <c:spPr>
              <a:solidFill>
                <a:srgbClr val="FF0000"/>
              </a:solidFill>
              <a:ln>
                <a:solidFill>
                  <a:sysClr val="windowText" lastClr="000000"/>
                </a:solidFill>
              </a:ln>
            </c:spPr>
          </c:dPt>
          <c:dPt>
            <c:idx val="2"/>
            <c:invertIfNegative val="0"/>
            <c:bubble3D val="0"/>
            <c:spPr>
              <a:solidFill>
                <a:srgbClr val="FF0000"/>
              </a:solidFill>
              <a:ln>
                <a:solidFill>
                  <a:sysClr val="windowText" lastClr="000000"/>
                </a:solidFill>
              </a:ln>
            </c:spPr>
          </c:dPt>
          <c:dPt>
            <c:idx val="3"/>
            <c:invertIfNegative val="0"/>
            <c:bubble3D val="0"/>
            <c:spPr>
              <a:solidFill>
                <a:srgbClr val="FFFF00"/>
              </a:solidFill>
              <a:ln>
                <a:solidFill>
                  <a:sysClr val="windowText" lastClr="000000"/>
                </a:solidFill>
              </a:ln>
            </c:spPr>
          </c:dPt>
          <c:dPt>
            <c:idx val="6"/>
            <c:invertIfNegative val="0"/>
            <c:bubble3D val="0"/>
            <c:spPr>
              <a:solidFill>
                <a:srgbClr val="FF0000"/>
              </a:solidFill>
              <a:ln>
                <a:solidFill>
                  <a:sysClr val="windowText" lastClr="000000"/>
                </a:solidFill>
              </a:ln>
            </c:spPr>
          </c:dPt>
          <c:dPt>
            <c:idx val="8"/>
            <c:invertIfNegative val="0"/>
            <c:bubble3D val="0"/>
            <c:spPr>
              <a:solidFill>
                <a:srgbClr val="FF0000"/>
              </a:solidFill>
              <a:ln>
                <a:solidFill>
                  <a:sysClr val="windowText" lastClr="000000"/>
                </a:solidFill>
              </a:ln>
            </c:spPr>
          </c:dPt>
          <c:dPt>
            <c:idx val="13"/>
            <c:invertIfNegative val="0"/>
            <c:bubble3D val="0"/>
            <c:spPr>
              <a:gradFill flip="none" rotWithShape="1">
                <a:gsLst>
                  <a:gs pos="0">
                    <a:srgbClr val="002060"/>
                  </a:gs>
                  <a:gs pos="50000">
                    <a:schemeClr val="accent5">
                      <a:lumMod val="60000"/>
                      <a:lumOff val="40000"/>
                    </a:schemeClr>
                  </a:gs>
                  <a:gs pos="100000">
                    <a:srgbClr val="002060"/>
                  </a:gs>
                </a:gsLst>
                <a:lin ang="0" scaled="1"/>
                <a:tileRect/>
              </a:gradFill>
              <a:ln w="3175">
                <a:solidFill>
                  <a:sysClr val="windowText" lastClr="000000"/>
                </a:solidFill>
                <a:prstDash val="solid"/>
              </a:ln>
            </c:spPr>
          </c:dPt>
          <c:dPt>
            <c:idx val="14"/>
            <c:invertIfNegative val="0"/>
            <c:bubble3D val="0"/>
            <c:spPr>
              <a:gradFill flip="none" rotWithShape="1">
                <a:gsLst>
                  <a:gs pos="0">
                    <a:srgbClr val="F79646">
                      <a:lumMod val="50000"/>
                    </a:srgbClr>
                  </a:gs>
                  <a:gs pos="50000">
                    <a:srgbClr val="FFCC00"/>
                  </a:gs>
                  <a:gs pos="100000">
                    <a:srgbClr val="F79646">
                      <a:lumMod val="50000"/>
                    </a:srgbClr>
                  </a:gs>
                </a:gsLst>
                <a:lin ang="0" scaled="1"/>
                <a:tileRect/>
              </a:gradFill>
              <a:ln w="3175">
                <a:solidFill>
                  <a:sysClr val="windowText" lastClr="000000"/>
                </a:solidFill>
                <a:prstDash val="solid"/>
              </a:ln>
            </c:spPr>
          </c:dPt>
          <c:dLbls>
            <c:dLbl>
              <c:idx val="0"/>
              <c:tx>
                <c:rich>
                  <a:bodyPr/>
                  <a:lstStyle/>
                  <a:p>
                    <a:r>
                      <a:rPr lang="en-US"/>
                      <a:t>ND</a:t>
                    </a:r>
                  </a:p>
                </c:rich>
              </c:tx>
              <c:showLegendKey val="0"/>
              <c:showVal val="1"/>
              <c:showCatName val="0"/>
              <c:showSerName val="0"/>
              <c:showPercent val="0"/>
              <c:showBubbleSize val="0"/>
            </c:dLbl>
            <c:dLbl>
              <c:idx val="1"/>
              <c:tx>
                <c:rich>
                  <a:bodyPr/>
                  <a:lstStyle/>
                  <a:p>
                    <a:r>
                      <a:rPr lang="en-US"/>
                      <a:t>ND</a:t>
                    </a:r>
                  </a:p>
                </c:rich>
              </c:tx>
              <c:showLegendKey val="0"/>
              <c:showVal val="1"/>
              <c:showCatName val="0"/>
              <c:showSerName val="0"/>
              <c:showPercent val="0"/>
              <c:showBubbleSize val="0"/>
            </c:dLbl>
            <c:dLbl>
              <c:idx val="2"/>
              <c:tx>
                <c:rich>
                  <a:bodyPr/>
                  <a:lstStyle/>
                  <a:p>
                    <a:r>
                      <a:rPr lang="en-US"/>
                      <a:t>ND</a:t>
                    </a:r>
                  </a:p>
                </c:rich>
              </c:tx>
              <c:showLegendKey val="0"/>
              <c:showVal val="1"/>
              <c:showCatName val="0"/>
              <c:showSerName val="0"/>
              <c:showPercent val="0"/>
              <c:showBubbleSize val="0"/>
            </c:dLbl>
            <c:dLbl>
              <c:idx val="3"/>
              <c:tx>
                <c:rich>
                  <a:bodyPr/>
                  <a:lstStyle/>
                  <a:p>
                    <a:r>
                      <a:rPr lang="en-US"/>
                      <a:t>ND</a:t>
                    </a:r>
                  </a:p>
                </c:rich>
              </c:tx>
              <c:showLegendKey val="0"/>
              <c:showVal val="1"/>
              <c:showCatName val="0"/>
              <c:showSerName val="0"/>
              <c:showPercent val="0"/>
              <c:showBubbleSize val="0"/>
            </c:dLbl>
            <c:dLbl>
              <c:idx val="4"/>
              <c:tx>
                <c:rich>
                  <a:bodyPr/>
                  <a:lstStyle/>
                  <a:p>
                    <a:r>
                      <a:rPr lang="en-US"/>
                      <a:t>ND</a:t>
                    </a:r>
                  </a:p>
                </c:rich>
              </c:tx>
              <c:showLegendKey val="0"/>
              <c:showVal val="1"/>
              <c:showCatName val="0"/>
              <c:showSerName val="0"/>
              <c:showPercent val="0"/>
              <c:showBubbleSize val="0"/>
            </c:dLbl>
            <c:dLbl>
              <c:idx val="5"/>
              <c:tx>
                <c:rich>
                  <a:bodyPr/>
                  <a:lstStyle/>
                  <a:p>
                    <a:r>
                      <a:rPr lang="en-US"/>
                      <a:t>ND</a:t>
                    </a:r>
                  </a:p>
                </c:rich>
              </c:tx>
              <c:showLegendKey val="0"/>
              <c:showVal val="1"/>
              <c:showCatName val="0"/>
              <c:showSerName val="0"/>
              <c:showPercent val="0"/>
              <c:showBubbleSize val="0"/>
            </c:dLbl>
            <c:dLbl>
              <c:idx val="6"/>
              <c:tx>
                <c:rich>
                  <a:bodyPr/>
                  <a:lstStyle/>
                  <a:p>
                    <a:r>
                      <a:rPr lang="en-US"/>
                      <a:t>ND</a:t>
                    </a:r>
                  </a:p>
                </c:rich>
              </c:tx>
              <c:showLegendKey val="0"/>
              <c:showVal val="1"/>
              <c:showCatName val="0"/>
              <c:showSerName val="0"/>
              <c:showPercent val="0"/>
              <c:showBubbleSize val="0"/>
            </c:dLbl>
            <c:dLbl>
              <c:idx val="7"/>
              <c:tx>
                <c:rich>
                  <a:bodyPr/>
                  <a:lstStyle/>
                  <a:p>
                    <a:r>
                      <a:rPr lang="en-US"/>
                      <a:t>ND</a:t>
                    </a:r>
                  </a:p>
                </c:rich>
              </c:tx>
              <c:showLegendKey val="0"/>
              <c:showVal val="1"/>
              <c:showCatName val="0"/>
              <c:showSerName val="0"/>
              <c:showPercent val="0"/>
              <c:showBubbleSize val="0"/>
            </c:dLbl>
            <c:dLbl>
              <c:idx val="8"/>
              <c:tx>
                <c:rich>
                  <a:bodyPr/>
                  <a:lstStyle/>
                  <a:p>
                    <a:r>
                      <a:rPr lang="en-US"/>
                      <a:t>ND</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'Monitoreo y Auditoria'!$B$37:$P$37</c:f>
              <c:strCache>
                <c:ptCount val="15"/>
                <c:pt idx="0">
                  <c:v>BM'2011</c:v>
                </c:pt>
                <c:pt idx="1">
                  <c:v>Ene</c:v>
                </c:pt>
                <c:pt idx="2">
                  <c:v>Feb</c:v>
                </c:pt>
                <c:pt idx="3">
                  <c:v>Mar</c:v>
                </c:pt>
                <c:pt idx="4">
                  <c:v>Abr</c:v>
                </c:pt>
                <c:pt idx="5">
                  <c:v>May</c:v>
                </c:pt>
                <c:pt idx="6">
                  <c:v>Jun</c:v>
                </c:pt>
                <c:pt idx="7">
                  <c:v>Jul</c:v>
                </c:pt>
                <c:pt idx="8">
                  <c:v>Ago</c:v>
                </c:pt>
                <c:pt idx="9">
                  <c:v>Sep</c:v>
                </c:pt>
                <c:pt idx="10">
                  <c:v>Oct</c:v>
                </c:pt>
                <c:pt idx="11">
                  <c:v>Nov</c:v>
                </c:pt>
                <c:pt idx="12">
                  <c:v>Dic</c:v>
                </c:pt>
                <c:pt idx="13">
                  <c:v>FY 2012</c:v>
                </c:pt>
                <c:pt idx="14">
                  <c:v>TGA'12</c:v>
                </c:pt>
              </c:strCache>
            </c:strRef>
          </c:cat>
          <c:val>
            <c:numRef>
              <c:f>'Monitoreo y Auditoria'!$B$40:$P$40</c:f>
              <c:numCache>
                <c:formatCode>0%</c:formatCode>
                <c:ptCount val="15"/>
                <c:pt idx="0" formatCode="0,00%">
                  <c:v>0</c:v>
                </c:pt>
                <c:pt idx="1">
                  <c:v>0</c:v>
                </c:pt>
                <c:pt idx="2">
                  <c:v>0</c:v>
                </c:pt>
                <c:pt idx="3">
                  <c:v>0</c:v>
                </c:pt>
                <c:pt idx="4">
                  <c:v>0</c:v>
                </c:pt>
                <c:pt idx="5">
                  <c:v>0</c:v>
                </c:pt>
                <c:pt idx="6">
                  <c:v>0</c:v>
                </c:pt>
                <c:pt idx="7">
                  <c:v>0</c:v>
                </c:pt>
                <c:pt idx="8">
                  <c:v>0</c:v>
                </c:pt>
                <c:pt idx="9">
                  <c:v>1</c:v>
                </c:pt>
                <c:pt idx="10">
                  <c:v>1</c:v>
                </c:pt>
                <c:pt idx="11">
                  <c:v>1</c:v>
                </c:pt>
                <c:pt idx="12">
                  <c:v>1</c:v>
                </c:pt>
                <c:pt idx="13">
                  <c:v>1</c:v>
                </c:pt>
                <c:pt idx="14">
                  <c:v>1</c:v>
                </c:pt>
              </c:numCache>
            </c:numRef>
          </c:val>
        </c:ser>
        <c:dLbls>
          <c:showLegendKey val="0"/>
          <c:showVal val="0"/>
          <c:showCatName val="0"/>
          <c:showSerName val="0"/>
          <c:showPercent val="0"/>
          <c:showBubbleSize val="0"/>
        </c:dLbls>
        <c:gapWidth val="150"/>
        <c:axId val="136069120"/>
        <c:axId val="136070656"/>
      </c:barChart>
      <c:catAx>
        <c:axId val="136069120"/>
        <c:scaling>
          <c:orientation val="minMax"/>
        </c:scaling>
        <c:delete val="0"/>
        <c:axPos val="b"/>
        <c:numFmt formatCode="General" sourceLinked="1"/>
        <c:majorTickMark val="none"/>
        <c:minorTickMark val="none"/>
        <c:tickLblPos val="nextTo"/>
        <c:txPr>
          <a:bodyPr rot="0"/>
          <a:lstStyle/>
          <a:p>
            <a:pPr>
              <a:defRPr sz="600"/>
            </a:pPr>
            <a:endParaRPr lang="es-EC"/>
          </a:p>
        </c:txPr>
        <c:crossAx val="136070656"/>
        <c:crosses val="autoZero"/>
        <c:auto val="1"/>
        <c:lblAlgn val="ctr"/>
        <c:lblOffset val="100"/>
        <c:noMultiLvlLbl val="0"/>
      </c:catAx>
      <c:valAx>
        <c:axId val="136070656"/>
        <c:scaling>
          <c:orientation val="minMax"/>
        </c:scaling>
        <c:delete val="0"/>
        <c:axPos val="l"/>
        <c:title>
          <c:tx>
            <c:rich>
              <a:bodyPr rot="-5400000" vert="horz"/>
              <a:lstStyle/>
              <a:p>
                <a:pPr>
                  <a:defRPr/>
                </a:pPr>
                <a:r>
                  <a:rPr lang="en-US"/>
                  <a:t>Porcentaje de Cumplimiento (%)</a:t>
                </a:r>
              </a:p>
            </c:rich>
          </c:tx>
          <c:layout>
            <c:manualLayout>
              <c:xMode val="edge"/>
              <c:yMode val="edge"/>
              <c:x val="2.1193361308878306E-2"/>
              <c:y val="0.31256660074975318"/>
            </c:manualLayout>
          </c:layout>
          <c:overlay val="0"/>
        </c:title>
        <c:numFmt formatCode="#,##0" sourceLinked="0"/>
        <c:majorTickMark val="none"/>
        <c:minorTickMark val="none"/>
        <c:tickLblPos val="nextTo"/>
        <c:crossAx val="136069120"/>
        <c:crosses val="autoZero"/>
        <c:crossBetween val="between"/>
      </c:valAx>
    </c:plotArea>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u="sng">
                <a:solidFill>
                  <a:srgbClr val="FF0000"/>
                </a:solidFill>
              </a:rPr>
              <a:t>COSTO</a:t>
            </a:r>
            <a:r>
              <a:rPr lang="en-US" sz="1400" u="sng" baseline="0">
                <a:solidFill>
                  <a:srgbClr val="FF0000"/>
                </a:solidFill>
              </a:rPr>
              <a:t> DE PRODUCCIÓN</a:t>
            </a:r>
            <a:endParaRPr lang="en-US" sz="1400" u="sng">
              <a:solidFill>
                <a:srgbClr val="FF0000"/>
              </a:solidFill>
            </a:endParaRPr>
          </a:p>
        </c:rich>
      </c:tx>
      <c:overlay val="0"/>
    </c:title>
    <c:autoTitleDeleted val="0"/>
    <c:plotArea>
      <c:layout>
        <c:manualLayout>
          <c:layoutTarget val="inner"/>
          <c:xMode val="edge"/>
          <c:yMode val="edge"/>
          <c:x val="0.13345466547220541"/>
          <c:y val="0.13151544262423473"/>
          <c:w val="0.77513555566033365"/>
          <c:h val="0.73170520786333482"/>
        </c:manualLayout>
      </c:layout>
      <c:barChart>
        <c:barDir val="col"/>
        <c:grouping val="clustered"/>
        <c:varyColors val="0"/>
        <c:ser>
          <c:idx val="0"/>
          <c:order val="0"/>
          <c:tx>
            <c:strRef>
              <c:f>'Costo de Producción'!$A$40</c:f>
              <c:strCache>
                <c:ptCount val="1"/>
                <c:pt idx="0">
                  <c:v>Mensual</c:v>
                </c:pt>
              </c:strCache>
            </c:strRef>
          </c:tx>
          <c:spPr>
            <a:solidFill>
              <a:srgbClr val="00B050"/>
            </a:solidFill>
            <a:ln>
              <a:solidFill>
                <a:sysClr val="windowText" lastClr="000000"/>
              </a:solidFill>
            </a:ln>
          </c:spPr>
          <c:invertIfNegative val="0"/>
          <c:dPt>
            <c:idx val="0"/>
            <c:invertIfNegative val="0"/>
            <c:bubble3D val="0"/>
            <c:spPr>
              <a:gradFill flip="none" rotWithShape="1">
                <a:gsLst>
                  <a:gs pos="0">
                    <a:sysClr val="window" lastClr="FFFFFF">
                      <a:lumMod val="50000"/>
                    </a:sysClr>
                  </a:gs>
                  <a:gs pos="50000">
                    <a:sysClr val="window" lastClr="FFFFFF">
                      <a:lumMod val="85000"/>
                    </a:sysClr>
                  </a:gs>
                  <a:gs pos="100000">
                    <a:schemeClr val="bg1">
                      <a:lumMod val="50000"/>
                    </a:schemeClr>
                  </a:gs>
                </a:gsLst>
                <a:lin ang="0" scaled="1"/>
                <a:tileRect/>
              </a:gradFill>
              <a:ln w="3175">
                <a:solidFill>
                  <a:sysClr val="windowText" lastClr="000000"/>
                </a:solidFill>
                <a:prstDash val="solid"/>
              </a:ln>
            </c:spPr>
          </c:dPt>
          <c:dPt>
            <c:idx val="4"/>
            <c:invertIfNegative val="0"/>
            <c:bubble3D val="0"/>
            <c:spPr>
              <a:solidFill>
                <a:srgbClr val="FFFF00"/>
              </a:solidFill>
              <a:ln>
                <a:solidFill>
                  <a:sysClr val="windowText" lastClr="000000"/>
                </a:solidFill>
              </a:ln>
            </c:spPr>
          </c:dPt>
          <c:dPt>
            <c:idx val="6"/>
            <c:invertIfNegative val="0"/>
            <c:bubble3D val="0"/>
            <c:spPr>
              <a:solidFill>
                <a:srgbClr val="FFFF47"/>
              </a:solidFill>
              <a:ln>
                <a:solidFill>
                  <a:sysClr val="windowText" lastClr="000000"/>
                </a:solidFill>
              </a:ln>
            </c:spPr>
          </c:dPt>
          <c:dPt>
            <c:idx val="7"/>
            <c:invertIfNegative val="0"/>
            <c:bubble3D val="0"/>
            <c:spPr>
              <a:solidFill>
                <a:srgbClr val="FFFF00"/>
              </a:solidFill>
              <a:ln>
                <a:solidFill>
                  <a:sysClr val="windowText" lastClr="000000"/>
                </a:solidFill>
              </a:ln>
            </c:spPr>
          </c:dPt>
          <c:dPt>
            <c:idx val="13"/>
            <c:invertIfNegative val="0"/>
            <c:bubble3D val="0"/>
            <c:spPr>
              <a:gradFill flip="none" rotWithShape="1">
                <a:gsLst>
                  <a:gs pos="0">
                    <a:srgbClr val="002060"/>
                  </a:gs>
                  <a:gs pos="50000">
                    <a:schemeClr val="accent5">
                      <a:lumMod val="60000"/>
                      <a:lumOff val="40000"/>
                    </a:schemeClr>
                  </a:gs>
                  <a:gs pos="100000">
                    <a:srgbClr val="002060"/>
                  </a:gs>
                </a:gsLst>
                <a:lin ang="0" scaled="1"/>
                <a:tileRect/>
              </a:gradFill>
              <a:ln w="3175">
                <a:solidFill>
                  <a:sysClr val="windowText" lastClr="000000"/>
                </a:solidFill>
                <a:prstDash val="solid"/>
              </a:ln>
            </c:spPr>
          </c:dPt>
          <c:dPt>
            <c:idx val="14"/>
            <c:invertIfNegative val="0"/>
            <c:bubble3D val="0"/>
            <c:spPr>
              <a:gradFill flip="none" rotWithShape="1">
                <a:gsLst>
                  <a:gs pos="0">
                    <a:srgbClr val="F79646">
                      <a:lumMod val="50000"/>
                    </a:srgbClr>
                  </a:gs>
                  <a:gs pos="50000">
                    <a:srgbClr val="FFCC00"/>
                  </a:gs>
                  <a:gs pos="100000">
                    <a:srgbClr val="F79646">
                      <a:lumMod val="50000"/>
                    </a:srgbClr>
                  </a:gs>
                </a:gsLst>
                <a:lin ang="0" scaled="1"/>
                <a:tileRect/>
              </a:gradFill>
              <a:ln w="3175">
                <a:solidFill>
                  <a:sysClr val="windowText" lastClr="000000"/>
                </a:solidFill>
                <a:prstDash val="solid"/>
              </a:ln>
            </c:spPr>
          </c:dPt>
          <c:dLbls>
            <c:txPr>
              <a:bodyPr/>
              <a:lstStyle/>
              <a:p>
                <a:pPr>
                  <a:defRPr sz="900"/>
                </a:pPr>
                <a:endParaRPr lang="es-EC"/>
              </a:p>
            </c:txPr>
            <c:dLblPos val="outEnd"/>
            <c:showLegendKey val="0"/>
            <c:showVal val="1"/>
            <c:showCatName val="0"/>
            <c:showSerName val="0"/>
            <c:showPercent val="0"/>
            <c:showBubbleSize val="0"/>
            <c:separator>. </c:separator>
            <c:showLeaderLines val="0"/>
          </c:dLbls>
          <c:cat>
            <c:strRef>
              <c:f>'Costo de Producción'!$B$37:$P$37</c:f>
              <c:strCache>
                <c:ptCount val="15"/>
                <c:pt idx="0">
                  <c:v>BM'11</c:v>
                </c:pt>
                <c:pt idx="1">
                  <c:v>Ene</c:v>
                </c:pt>
                <c:pt idx="2">
                  <c:v>Feb</c:v>
                </c:pt>
                <c:pt idx="3">
                  <c:v>Mar</c:v>
                </c:pt>
                <c:pt idx="4">
                  <c:v>Abr</c:v>
                </c:pt>
                <c:pt idx="5">
                  <c:v>May</c:v>
                </c:pt>
                <c:pt idx="6">
                  <c:v>Jun</c:v>
                </c:pt>
                <c:pt idx="7">
                  <c:v>Jul</c:v>
                </c:pt>
                <c:pt idx="8">
                  <c:v>Ago</c:v>
                </c:pt>
                <c:pt idx="9">
                  <c:v>Sep</c:v>
                </c:pt>
                <c:pt idx="10">
                  <c:v>Oct</c:v>
                </c:pt>
                <c:pt idx="11">
                  <c:v>Nov</c:v>
                </c:pt>
                <c:pt idx="12">
                  <c:v>Dic</c:v>
                </c:pt>
                <c:pt idx="13">
                  <c:v>FY 2012</c:v>
                </c:pt>
                <c:pt idx="14">
                  <c:v>TGA'12</c:v>
                </c:pt>
              </c:strCache>
            </c:strRef>
          </c:cat>
          <c:val>
            <c:numRef>
              <c:f>'Costo de Producción'!$B$40:$P$40</c:f>
              <c:numCache>
                <c:formatCode>"$"#.##0,00</c:formatCode>
                <c:ptCount val="15"/>
                <c:pt idx="0">
                  <c:v>1.95</c:v>
                </c:pt>
                <c:pt idx="1">
                  <c:v>0</c:v>
                </c:pt>
                <c:pt idx="2">
                  <c:v>0</c:v>
                </c:pt>
                <c:pt idx="3">
                  <c:v>0</c:v>
                </c:pt>
                <c:pt idx="4">
                  <c:v>0</c:v>
                </c:pt>
                <c:pt idx="5">
                  <c:v>0</c:v>
                </c:pt>
                <c:pt idx="6">
                  <c:v>0</c:v>
                </c:pt>
                <c:pt idx="7">
                  <c:v>0</c:v>
                </c:pt>
                <c:pt idx="8">
                  <c:v>0</c:v>
                </c:pt>
                <c:pt idx="9">
                  <c:v>0</c:v>
                </c:pt>
                <c:pt idx="10">
                  <c:v>0</c:v>
                </c:pt>
                <c:pt idx="11">
                  <c:v>0</c:v>
                </c:pt>
                <c:pt idx="12">
                  <c:v>0</c:v>
                </c:pt>
                <c:pt idx="13">
                  <c:v>0</c:v>
                </c:pt>
                <c:pt idx="14">
                  <c:v>1.8</c:v>
                </c:pt>
              </c:numCache>
            </c:numRef>
          </c:val>
        </c:ser>
        <c:dLbls>
          <c:showLegendKey val="0"/>
          <c:showVal val="0"/>
          <c:showCatName val="0"/>
          <c:showSerName val="0"/>
          <c:showPercent val="0"/>
          <c:showBubbleSize val="0"/>
        </c:dLbls>
        <c:gapWidth val="150"/>
        <c:axId val="105541632"/>
        <c:axId val="105543168"/>
      </c:barChart>
      <c:catAx>
        <c:axId val="105541632"/>
        <c:scaling>
          <c:orientation val="minMax"/>
        </c:scaling>
        <c:delete val="0"/>
        <c:axPos val="b"/>
        <c:majorTickMark val="none"/>
        <c:minorTickMark val="none"/>
        <c:tickLblPos val="nextTo"/>
        <c:txPr>
          <a:bodyPr rot="0"/>
          <a:lstStyle/>
          <a:p>
            <a:pPr>
              <a:defRPr sz="700"/>
            </a:pPr>
            <a:endParaRPr lang="es-EC"/>
          </a:p>
        </c:txPr>
        <c:crossAx val="105543168"/>
        <c:crosses val="autoZero"/>
        <c:auto val="1"/>
        <c:lblAlgn val="ctr"/>
        <c:lblOffset val="100"/>
        <c:noMultiLvlLbl val="0"/>
      </c:catAx>
      <c:valAx>
        <c:axId val="105543168"/>
        <c:scaling>
          <c:orientation val="minMax"/>
          <c:max val="3"/>
          <c:min val="0"/>
        </c:scaling>
        <c:delete val="0"/>
        <c:axPos val="l"/>
        <c:title>
          <c:tx>
            <c:rich>
              <a:bodyPr rot="-5400000" vert="horz"/>
              <a:lstStyle/>
              <a:p>
                <a:pPr>
                  <a:defRPr/>
                </a:pPr>
                <a:r>
                  <a:rPr lang="en-US"/>
                  <a:t>Costo de producción</a:t>
                </a:r>
                <a:r>
                  <a:rPr lang="en-US" baseline="0"/>
                  <a:t>  US $/kg</a:t>
                </a:r>
                <a:endParaRPr lang="en-US"/>
              </a:p>
            </c:rich>
          </c:tx>
          <c:layout>
            <c:manualLayout>
              <c:xMode val="edge"/>
              <c:yMode val="edge"/>
              <c:x val="2.1193361308878306E-2"/>
              <c:y val="0.25787350601336634"/>
            </c:manualLayout>
          </c:layout>
          <c:overlay val="0"/>
        </c:title>
        <c:numFmt formatCode="&quot;$&quot;#.##0,00" sourceLinked="1"/>
        <c:majorTickMark val="none"/>
        <c:minorTickMark val="none"/>
        <c:tickLblPos val="nextTo"/>
        <c:crossAx val="105541632"/>
        <c:crosses val="autoZero"/>
        <c:crossBetween val="between"/>
        <c:majorUnit val="0.5"/>
        <c:minorUnit val="0.1"/>
      </c:valAx>
    </c:plotArea>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u="sng">
                <a:solidFill>
                  <a:srgbClr val="FF0000"/>
                </a:solidFill>
              </a:rPr>
              <a:t>CLIENTES</a:t>
            </a:r>
            <a:r>
              <a:rPr lang="en-US" sz="1400" u="sng" baseline="0">
                <a:solidFill>
                  <a:srgbClr val="FF0000"/>
                </a:solidFill>
              </a:rPr>
              <a:t> NUEVOS</a:t>
            </a:r>
          </a:p>
        </c:rich>
      </c:tx>
      <c:overlay val="0"/>
    </c:title>
    <c:autoTitleDeleted val="0"/>
    <c:plotArea>
      <c:layout>
        <c:manualLayout>
          <c:layoutTarget val="inner"/>
          <c:xMode val="edge"/>
          <c:yMode val="edge"/>
          <c:x val="0.13345466547220541"/>
          <c:y val="0.13151544262423473"/>
          <c:w val="0.77513555566033365"/>
          <c:h val="0.73170520786333482"/>
        </c:manualLayout>
      </c:layout>
      <c:barChart>
        <c:barDir val="col"/>
        <c:grouping val="clustered"/>
        <c:varyColors val="0"/>
        <c:ser>
          <c:idx val="0"/>
          <c:order val="0"/>
          <c:tx>
            <c:strRef>
              <c:f>'Clientes Nuevos'!$A$40</c:f>
              <c:strCache>
                <c:ptCount val="1"/>
                <c:pt idx="0">
                  <c:v>Mensual</c:v>
                </c:pt>
              </c:strCache>
            </c:strRef>
          </c:tx>
          <c:spPr>
            <a:solidFill>
              <a:srgbClr val="00B050"/>
            </a:solidFill>
            <a:ln>
              <a:solidFill>
                <a:sysClr val="windowText" lastClr="000000"/>
              </a:solidFill>
            </a:ln>
          </c:spPr>
          <c:invertIfNegative val="0"/>
          <c:dPt>
            <c:idx val="0"/>
            <c:invertIfNegative val="0"/>
            <c:bubble3D val="0"/>
            <c:spPr>
              <a:gradFill flip="none" rotWithShape="1">
                <a:gsLst>
                  <a:gs pos="0">
                    <a:sysClr val="window" lastClr="FFFFFF">
                      <a:lumMod val="50000"/>
                    </a:sysClr>
                  </a:gs>
                  <a:gs pos="50000">
                    <a:sysClr val="window" lastClr="FFFFFF">
                      <a:lumMod val="85000"/>
                    </a:sysClr>
                  </a:gs>
                  <a:gs pos="100000">
                    <a:schemeClr val="bg1">
                      <a:lumMod val="50000"/>
                    </a:schemeClr>
                  </a:gs>
                </a:gsLst>
                <a:lin ang="0" scaled="1"/>
                <a:tileRect/>
              </a:gradFill>
              <a:ln w="3175">
                <a:solidFill>
                  <a:sysClr val="windowText" lastClr="000000"/>
                </a:solidFill>
                <a:prstDash val="solid"/>
              </a:ln>
            </c:spPr>
          </c:dPt>
          <c:dPt>
            <c:idx val="1"/>
            <c:invertIfNegative val="0"/>
            <c:bubble3D val="0"/>
            <c:spPr>
              <a:solidFill>
                <a:srgbClr val="FFFF47"/>
              </a:solidFill>
              <a:ln>
                <a:solidFill>
                  <a:sysClr val="windowText" lastClr="000000"/>
                </a:solidFill>
              </a:ln>
            </c:spPr>
          </c:dPt>
          <c:dPt>
            <c:idx val="2"/>
            <c:invertIfNegative val="0"/>
            <c:bubble3D val="0"/>
            <c:spPr>
              <a:solidFill>
                <a:srgbClr val="FFFF47"/>
              </a:solidFill>
              <a:ln>
                <a:solidFill>
                  <a:sysClr val="windowText" lastClr="000000"/>
                </a:solidFill>
              </a:ln>
            </c:spPr>
          </c:dPt>
          <c:dPt>
            <c:idx val="3"/>
            <c:invertIfNegative val="0"/>
            <c:bubble3D val="0"/>
            <c:spPr>
              <a:solidFill>
                <a:srgbClr val="FFFF47"/>
              </a:solidFill>
              <a:ln>
                <a:solidFill>
                  <a:sysClr val="windowText" lastClr="000000"/>
                </a:solidFill>
              </a:ln>
            </c:spPr>
          </c:dPt>
          <c:dPt>
            <c:idx val="4"/>
            <c:invertIfNegative val="0"/>
            <c:bubble3D val="0"/>
            <c:spPr>
              <a:solidFill>
                <a:srgbClr val="FFFF47"/>
              </a:solidFill>
              <a:ln>
                <a:solidFill>
                  <a:sysClr val="windowText" lastClr="000000"/>
                </a:solidFill>
              </a:ln>
            </c:spPr>
          </c:dPt>
          <c:dPt>
            <c:idx val="5"/>
            <c:invertIfNegative val="0"/>
            <c:bubble3D val="0"/>
            <c:spPr>
              <a:solidFill>
                <a:srgbClr val="FFFF47"/>
              </a:solidFill>
              <a:ln>
                <a:solidFill>
                  <a:sysClr val="windowText" lastClr="000000"/>
                </a:solidFill>
              </a:ln>
            </c:spPr>
          </c:dPt>
          <c:dPt>
            <c:idx val="6"/>
            <c:invertIfNegative val="0"/>
            <c:bubble3D val="0"/>
            <c:spPr>
              <a:solidFill>
                <a:srgbClr val="FFFF47"/>
              </a:solidFill>
              <a:ln>
                <a:solidFill>
                  <a:sysClr val="windowText" lastClr="000000"/>
                </a:solidFill>
              </a:ln>
            </c:spPr>
          </c:dPt>
          <c:dPt>
            <c:idx val="7"/>
            <c:invertIfNegative val="0"/>
            <c:bubble3D val="0"/>
            <c:spPr>
              <a:solidFill>
                <a:srgbClr val="FFFF47"/>
              </a:solidFill>
              <a:ln>
                <a:solidFill>
                  <a:sysClr val="windowText" lastClr="000000"/>
                </a:solidFill>
              </a:ln>
            </c:spPr>
          </c:dPt>
          <c:dPt>
            <c:idx val="9"/>
            <c:invertIfNegative val="0"/>
            <c:bubble3D val="0"/>
            <c:spPr>
              <a:solidFill>
                <a:srgbClr val="FFFF47"/>
              </a:solidFill>
              <a:ln>
                <a:solidFill>
                  <a:sysClr val="windowText" lastClr="000000"/>
                </a:solidFill>
              </a:ln>
            </c:spPr>
          </c:dPt>
          <c:dPt>
            <c:idx val="13"/>
            <c:invertIfNegative val="0"/>
            <c:bubble3D val="0"/>
            <c:spPr>
              <a:gradFill flip="none" rotWithShape="1">
                <a:gsLst>
                  <a:gs pos="0">
                    <a:srgbClr val="F79646">
                      <a:lumMod val="50000"/>
                    </a:srgbClr>
                  </a:gs>
                  <a:gs pos="50000">
                    <a:srgbClr val="FFCC00"/>
                  </a:gs>
                  <a:gs pos="100000">
                    <a:srgbClr val="F79646">
                      <a:lumMod val="50000"/>
                    </a:srgbClr>
                  </a:gs>
                </a:gsLst>
                <a:lin ang="0" scaled="1"/>
                <a:tileRect/>
              </a:gradFill>
              <a:ln w="3175">
                <a:solidFill>
                  <a:sysClr val="windowText" lastClr="000000"/>
                </a:solidFill>
                <a:prstDash val="solid"/>
              </a:ln>
            </c:spPr>
          </c:dPt>
          <c:dPt>
            <c:idx val="14"/>
            <c:invertIfNegative val="0"/>
            <c:bubble3D val="0"/>
            <c:spPr>
              <a:gradFill flip="none" rotWithShape="1">
                <a:gsLst>
                  <a:gs pos="0">
                    <a:srgbClr val="F79646">
                      <a:lumMod val="50000"/>
                    </a:srgbClr>
                  </a:gs>
                  <a:gs pos="50000">
                    <a:srgbClr val="FFCC00"/>
                  </a:gs>
                  <a:gs pos="100000">
                    <a:srgbClr val="F79646">
                      <a:lumMod val="50000"/>
                    </a:srgbClr>
                  </a:gs>
                </a:gsLst>
                <a:lin ang="0" scaled="1"/>
                <a:tileRect/>
              </a:gradFill>
              <a:ln w="3175">
                <a:solidFill>
                  <a:sysClr val="windowText" lastClr="000000"/>
                </a:solidFill>
                <a:prstDash val="solid"/>
              </a:ln>
            </c:spPr>
          </c:dPt>
          <c:dLbls>
            <c:dLbl>
              <c:idx val="0"/>
              <c:layout>
                <c:manualLayout>
                  <c:x val="0"/>
                  <c:y val="1.95267890744035E-2"/>
                </c:manualLayout>
              </c:layout>
              <c:dLblPos val="outEnd"/>
              <c:showLegendKey val="0"/>
              <c:showVal val="1"/>
              <c:showCatName val="0"/>
              <c:showSerName val="0"/>
              <c:showPercent val="0"/>
              <c:showBubbleSize val="0"/>
              <c:separator>. </c:separator>
            </c:dLbl>
            <c:dLblPos val="outEnd"/>
            <c:showLegendKey val="0"/>
            <c:showVal val="1"/>
            <c:showCatName val="0"/>
            <c:showSerName val="0"/>
            <c:showPercent val="0"/>
            <c:showBubbleSize val="0"/>
            <c:separator>. </c:separator>
            <c:showLeaderLines val="0"/>
          </c:dLbls>
          <c:cat>
            <c:strRef>
              <c:f>'Clientes Nuevos'!$B$37:$P$37</c:f>
              <c:strCache>
                <c:ptCount val="15"/>
                <c:pt idx="0">
                  <c:v>BM'11</c:v>
                </c:pt>
                <c:pt idx="1">
                  <c:v>Ene</c:v>
                </c:pt>
                <c:pt idx="2">
                  <c:v>Feb</c:v>
                </c:pt>
                <c:pt idx="3">
                  <c:v>Mar</c:v>
                </c:pt>
                <c:pt idx="4">
                  <c:v>Abr</c:v>
                </c:pt>
                <c:pt idx="5">
                  <c:v>May</c:v>
                </c:pt>
                <c:pt idx="6">
                  <c:v>Jun</c:v>
                </c:pt>
                <c:pt idx="7">
                  <c:v>Jul</c:v>
                </c:pt>
                <c:pt idx="8">
                  <c:v>Ago</c:v>
                </c:pt>
                <c:pt idx="9">
                  <c:v>Sep</c:v>
                </c:pt>
                <c:pt idx="10">
                  <c:v>Oct</c:v>
                </c:pt>
                <c:pt idx="11">
                  <c:v>Nov</c:v>
                </c:pt>
                <c:pt idx="12">
                  <c:v>Dic</c:v>
                </c:pt>
                <c:pt idx="13">
                  <c:v>TGM</c:v>
                </c:pt>
                <c:pt idx="14">
                  <c:v>TGA'12</c:v>
                </c:pt>
              </c:strCache>
            </c:strRef>
          </c:cat>
          <c:val>
            <c:numRef>
              <c:f>'Clientes Nuevos'!$B$40:$P$40</c:f>
              <c:numCache>
                <c:formatCode>General</c:formatCode>
                <c:ptCount val="15"/>
                <c:pt idx="0" formatCode="0,0">
                  <c:v>24</c:v>
                </c:pt>
                <c:pt idx="1">
                  <c:v>2</c:v>
                </c:pt>
                <c:pt idx="2">
                  <c:v>2</c:v>
                </c:pt>
                <c:pt idx="3">
                  <c:v>2</c:v>
                </c:pt>
                <c:pt idx="4">
                  <c:v>2</c:v>
                </c:pt>
                <c:pt idx="5">
                  <c:v>2</c:v>
                </c:pt>
                <c:pt idx="6">
                  <c:v>2</c:v>
                </c:pt>
                <c:pt idx="7">
                  <c:v>0</c:v>
                </c:pt>
                <c:pt idx="8">
                  <c:v>0</c:v>
                </c:pt>
                <c:pt idx="9">
                  <c:v>0</c:v>
                </c:pt>
                <c:pt idx="10">
                  <c:v>0</c:v>
                </c:pt>
                <c:pt idx="11">
                  <c:v>0</c:v>
                </c:pt>
                <c:pt idx="12">
                  <c:v>0</c:v>
                </c:pt>
                <c:pt idx="13" formatCode="0,0">
                  <c:v>3</c:v>
                </c:pt>
                <c:pt idx="14" formatCode="0,0">
                  <c:v>36</c:v>
                </c:pt>
              </c:numCache>
            </c:numRef>
          </c:val>
        </c:ser>
        <c:dLbls>
          <c:showLegendKey val="0"/>
          <c:showVal val="0"/>
          <c:showCatName val="0"/>
          <c:showSerName val="0"/>
          <c:showPercent val="0"/>
          <c:showBubbleSize val="0"/>
        </c:dLbls>
        <c:gapWidth val="150"/>
        <c:axId val="107574784"/>
        <c:axId val="107576320"/>
      </c:barChart>
      <c:lineChart>
        <c:grouping val="standard"/>
        <c:varyColors val="0"/>
        <c:ser>
          <c:idx val="1"/>
          <c:order val="1"/>
          <c:tx>
            <c:strRef>
              <c:f>'Clientes Nuevos'!$A$41</c:f>
              <c:strCache>
                <c:ptCount val="1"/>
                <c:pt idx="0">
                  <c:v>Acumulada</c:v>
                </c:pt>
              </c:strCache>
            </c:strRef>
          </c:tx>
          <c:spPr>
            <a:ln w="19050">
              <a:solidFill>
                <a:srgbClr val="0070C0"/>
              </a:solidFill>
            </a:ln>
          </c:spPr>
          <c:marker>
            <c:symbol val="x"/>
            <c:size val="5"/>
            <c:spPr>
              <a:ln w="19050">
                <a:solidFill>
                  <a:srgbClr val="0070C0"/>
                </a:solidFill>
              </a:ln>
            </c:spPr>
          </c:marker>
          <c:dLbls>
            <c:dLbl>
              <c:idx val="1"/>
              <c:delete val="1"/>
            </c:dLbl>
            <c:dLblPos val="t"/>
            <c:showLegendKey val="0"/>
            <c:showVal val="1"/>
            <c:showCatName val="0"/>
            <c:showSerName val="0"/>
            <c:showPercent val="0"/>
            <c:showBubbleSize val="0"/>
            <c:showLeaderLines val="0"/>
          </c:dLbls>
          <c:cat>
            <c:strRef>
              <c:f>'Clientes Nuevos'!$B$37:$N$37</c:f>
              <c:strCache>
                <c:ptCount val="13"/>
                <c:pt idx="0">
                  <c:v>BM'11</c:v>
                </c:pt>
                <c:pt idx="1">
                  <c:v>Ene</c:v>
                </c:pt>
                <c:pt idx="2">
                  <c:v>Feb</c:v>
                </c:pt>
                <c:pt idx="3">
                  <c:v>Mar</c:v>
                </c:pt>
                <c:pt idx="4">
                  <c:v>Abr</c:v>
                </c:pt>
                <c:pt idx="5">
                  <c:v>May</c:v>
                </c:pt>
                <c:pt idx="6">
                  <c:v>Jun</c:v>
                </c:pt>
                <c:pt idx="7">
                  <c:v>Jul</c:v>
                </c:pt>
                <c:pt idx="8">
                  <c:v>Ago</c:v>
                </c:pt>
                <c:pt idx="9">
                  <c:v>Sep</c:v>
                </c:pt>
                <c:pt idx="10">
                  <c:v>Oct</c:v>
                </c:pt>
                <c:pt idx="11">
                  <c:v>Nov</c:v>
                </c:pt>
                <c:pt idx="12">
                  <c:v>Dic</c:v>
                </c:pt>
              </c:strCache>
            </c:strRef>
          </c:cat>
          <c:val>
            <c:numRef>
              <c:f>'Clientes Nuevos'!$B$41:$N$41</c:f>
              <c:numCache>
                <c:formatCode>0,0</c:formatCode>
                <c:ptCount val="13"/>
                <c:pt idx="1">
                  <c:v>2</c:v>
                </c:pt>
                <c:pt idx="2">
                  <c:v>4</c:v>
                </c:pt>
                <c:pt idx="3">
                  <c:v>6</c:v>
                </c:pt>
                <c:pt idx="4">
                  <c:v>8</c:v>
                </c:pt>
                <c:pt idx="5">
                  <c:v>10</c:v>
                </c:pt>
                <c:pt idx="6">
                  <c:v>12</c:v>
                </c:pt>
                <c:pt idx="7">
                  <c:v>0</c:v>
                </c:pt>
                <c:pt idx="8">
                  <c:v>0</c:v>
                </c:pt>
                <c:pt idx="9">
                  <c:v>0</c:v>
                </c:pt>
                <c:pt idx="10">
                  <c:v>0</c:v>
                </c:pt>
                <c:pt idx="11">
                  <c:v>0</c:v>
                </c:pt>
                <c:pt idx="12">
                  <c:v>0</c:v>
                </c:pt>
              </c:numCache>
            </c:numRef>
          </c:val>
          <c:smooth val="0"/>
        </c:ser>
        <c:dLbls>
          <c:showLegendKey val="0"/>
          <c:showVal val="0"/>
          <c:showCatName val="0"/>
          <c:showSerName val="0"/>
          <c:showPercent val="0"/>
          <c:showBubbleSize val="0"/>
        </c:dLbls>
        <c:marker val="1"/>
        <c:smooth val="0"/>
        <c:axId val="107574784"/>
        <c:axId val="107576320"/>
      </c:lineChart>
      <c:catAx>
        <c:axId val="107574784"/>
        <c:scaling>
          <c:orientation val="minMax"/>
        </c:scaling>
        <c:delete val="0"/>
        <c:axPos val="b"/>
        <c:majorTickMark val="none"/>
        <c:minorTickMark val="none"/>
        <c:tickLblPos val="nextTo"/>
        <c:txPr>
          <a:bodyPr rot="0"/>
          <a:lstStyle/>
          <a:p>
            <a:pPr>
              <a:defRPr sz="700"/>
            </a:pPr>
            <a:endParaRPr lang="es-EC"/>
          </a:p>
        </c:txPr>
        <c:crossAx val="107576320"/>
        <c:crosses val="autoZero"/>
        <c:auto val="1"/>
        <c:lblAlgn val="ctr"/>
        <c:lblOffset val="100"/>
        <c:noMultiLvlLbl val="0"/>
      </c:catAx>
      <c:valAx>
        <c:axId val="107576320"/>
        <c:scaling>
          <c:orientation val="minMax"/>
        </c:scaling>
        <c:delete val="0"/>
        <c:axPos val="l"/>
        <c:title>
          <c:tx>
            <c:rich>
              <a:bodyPr rot="-5400000" vert="horz"/>
              <a:lstStyle/>
              <a:p>
                <a:pPr>
                  <a:defRPr/>
                </a:pPr>
                <a:r>
                  <a:rPr lang="en-US"/>
                  <a:t>Numero de Clientes Nuevos</a:t>
                </a:r>
              </a:p>
            </c:rich>
          </c:tx>
          <c:layout>
            <c:manualLayout>
              <c:xMode val="edge"/>
              <c:yMode val="edge"/>
              <c:x val="5.2252974366228371E-3"/>
              <c:y val="0.18183631862879404"/>
            </c:manualLayout>
          </c:layout>
          <c:overlay val="0"/>
        </c:title>
        <c:numFmt formatCode="0,0" sourceLinked="1"/>
        <c:majorTickMark val="none"/>
        <c:minorTickMark val="none"/>
        <c:tickLblPos val="nextTo"/>
        <c:crossAx val="107574784"/>
        <c:crosses val="autoZero"/>
        <c:crossBetween val="between"/>
      </c:valAx>
    </c:plotArea>
    <c:legend>
      <c:legendPos val="b"/>
      <c:layout>
        <c:manualLayout>
          <c:xMode val="edge"/>
          <c:yMode val="edge"/>
          <c:x val="0.31720551462308244"/>
          <c:y val="0.92775262310619011"/>
          <c:w val="0.30820359281437132"/>
          <c:h val="6.968365278969163E-2"/>
        </c:manualLayout>
      </c:layout>
      <c:overlay val="0"/>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u="sng" baseline="0">
                <a:solidFill>
                  <a:srgbClr val="FF0000"/>
                </a:solidFill>
              </a:rPr>
              <a:t>CARTERA VENCIDA COBRADA</a:t>
            </a:r>
          </a:p>
        </c:rich>
      </c:tx>
      <c:overlay val="0"/>
    </c:title>
    <c:autoTitleDeleted val="0"/>
    <c:plotArea>
      <c:layout>
        <c:manualLayout>
          <c:layoutTarget val="inner"/>
          <c:xMode val="edge"/>
          <c:yMode val="edge"/>
          <c:x val="0.13345466547220541"/>
          <c:y val="0.13151544262423479"/>
          <c:w val="0.77513555566033365"/>
          <c:h val="0.73170520786333504"/>
        </c:manualLayout>
      </c:layout>
      <c:barChart>
        <c:barDir val="col"/>
        <c:grouping val="clustered"/>
        <c:varyColors val="0"/>
        <c:ser>
          <c:idx val="0"/>
          <c:order val="0"/>
          <c:tx>
            <c:strRef>
              <c:f>'Cartera Vencida'!$A$21</c:f>
              <c:strCache>
                <c:ptCount val="1"/>
                <c:pt idx="0">
                  <c:v>Mensual</c:v>
                </c:pt>
              </c:strCache>
            </c:strRef>
          </c:tx>
          <c:spPr>
            <a:solidFill>
              <a:srgbClr val="00B050"/>
            </a:solidFill>
            <a:ln>
              <a:solidFill>
                <a:sysClr val="windowText" lastClr="000000"/>
              </a:solidFill>
            </a:ln>
          </c:spPr>
          <c:invertIfNegative val="0"/>
          <c:dPt>
            <c:idx val="0"/>
            <c:invertIfNegative val="0"/>
            <c:bubble3D val="0"/>
            <c:spPr>
              <a:gradFill flip="none" rotWithShape="1">
                <a:gsLst>
                  <a:gs pos="0">
                    <a:sysClr val="window" lastClr="FFFFFF">
                      <a:lumMod val="50000"/>
                    </a:sysClr>
                  </a:gs>
                  <a:gs pos="50000">
                    <a:sysClr val="window" lastClr="FFFFFF">
                      <a:lumMod val="85000"/>
                    </a:sysClr>
                  </a:gs>
                  <a:gs pos="100000">
                    <a:schemeClr val="bg1">
                      <a:lumMod val="50000"/>
                    </a:schemeClr>
                  </a:gs>
                </a:gsLst>
                <a:lin ang="0" scaled="1"/>
                <a:tileRect/>
              </a:gradFill>
              <a:ln w="3175">
                <a:solidFill>
                  <a:sysClr val="windowText" lastClr="000000"/>
                </a:solidFill>
                <a:prstDash val="solid"/>
              </a:ln>
            </c:spPr>
          </c:dPt>
          <c:dPt>
            <c:idx val="1"/>
            <c:invertIfNegative val="0"/>
            <c:bubble3D val="0"/>
            <c:spPr>
              <a:solidFill>
                <a:srgbClr val="FF0000"/>
              </a:solidFill>
              <a:ln>
                <a:solidFill>
                  <a:sysClr val="windowText" lastClr="000000"/>
                </a:solidFill>
              </a:ln>
            </c:spPr>
          </c:dPt>
          <c:dPt>
            <c:idx val="4"/>
            <c:invertIfNegative val="0"/>
            <c:bubble3D val="0"/>
            <c:spPr>
              <a:solidFill>
                <a:srgbClr val="FF0000"/>
              </a:solidFill>
              <a:ln>
                <a:solidFill>
                  <a:sysClr val="windowText" lastClr="000000"/>
                </a:solidFill>
              </a:ln>
            </c:spPr>
          </c:dPt>
          <c:dPt>
            <c:idx val="5"/>
            <c:invertIfNegative val="0"/>
            <c:bubble3D val="0"/>
            <c:spPr>
              <a:solidFill>
                <a:srgbClr val="FF0000"/>
              </a:solidFill>
              <a:ln>
                <a:solidFill>
                  <a:sysClr val="windowText" lastClr="000000"/>
                </a:solidFill>
              </a:ln>
            </c:spPr>
          </c:dPt>
          <c:dPt>
            <c:idx val="6"/>
            <c:invertIfNegative val="0"/>
            <c:bubble3D val="0"/>
            <c:spPr>
              <a:solidFill>
                <a:srgbClr val="FF0000"/>
              </a:solidFill>
              <a:ln>
                <a:solidFill>
                  <a:sysClr val="windowText" lastClr="000000"/>
                </a:solidFill>
              </a:ln>
            </c:spPr>
          </c:dPt>
          <c:dPt>
            <c:idx val="12"/>
            <c:invertIfNegative val="0"/>
            <c:bubble3D val="0"/>
            <c:spPr>
              <a:solidFill>
                <a:srgbClr val="FF0000"/>
              </a:solidFill>
              <a:ln>
                <a:solidFill>
                  <a:sysClr val="windowText" lastClr="000000"/>
                </a:solidFill>
              </a:ln>
            </c:spPr>
          </c:dPt>
          <c:dPt>
            <c:idx val="13"/>
            <c:invertIfNegative val="0"/>
            <c:bubble3D val="0"/>
            <c:spPr>
              <a:gradFill flip="none" rotWithShape="1">
                <a:gsLst>
                  <a:gs pos="0">
                    <a:srgbClr val="F79646">
                      <a:lumMod val="50000"/>
                    </a:srgbClr>
                  </a:gs>
                  <a:gs pos="50000">
                    <a:srgbClr val="FFCC00"/>
                  </a:gs>
                  <a:gs pos="100000">
                    <a:srgbClr val="F79646">
                      <a:lumMod val="50000"/>
                    </a:srgbClr>
                  </a:gs>
                </a:gsLst>
                <a:lin ang="0" scaled="1"/>
                <a:tileRect/>
              </a:gradFill>
              <a:ln w="3175">
                <a:solidFill>
                  <a:sysClr val="windowText" lastClr="000000"/>
                </a:solidFill>
                <a:prstDash val="solid"/>
              </a:ln>
            </c:spPr>
          </c:dPt>
          <c:dPt>
            <c:idx val="14"/>
            <c:invertIfNegative val="0"/>
            <c:bubble3D val="0"/>
            <c:spPr>
              <a:gradFill flip="none" rotWithShape="1">
                <a:gsLst>
                  <a:gs pos="0">
                    <a:srgbClr val="F79646">
                      <a:lumMod val="50000"/>
                    </a:srgbClr>
                  </a:gs>
                  <a:gs pos="50000">
                    <a:srgbClr val="FFCC00"/>
                  </a:gs>
                  <a:gs pos="100000">
                    <a:srgbClr val="F79646">
                      <a:lumMod val="50000"/>
                    </a:srgbClr>
                  </a:gs>
                </a:gsLst>
                <a:lin ang="0" scaled="1"/>
                <a:tileRect/>
              </a:gradFill>
              <a:ln w="3175">
                <a:solidFill>
                  <a:sysClr val="windowText" lastClr="000000"/>
                </a:solidFill>
                <a:prstDash val="solid"/>
              </a:ln>
            </c:spPr>
          </c:dPt>
          <c:dLbls>
            <c:dLbl>
              <c:idx val="0"/>
              <c:tx>
                <c:rich>
                  <a:bodyPr/>
                  <a:lstStyle/>
                  <a:p>
                    <a:r>
                      <a:rPr lang="en-US"/>
                      <a:t>ND</a:t>
                    </a:r>
                  </a:p>
                </c:rich>
              </c:tx>
              <c:dLblPos val="outEnd"/>
              <c:showLegendKey val="0"/>
              <c:showVal val="1"/>
              <c:showCatName val="0"/>
              <c:showSerName val="0"/>
              <c:showPercent val="0"/>
              <c:showBubbleSize val="0"/>
              <c:separator>. </c:separator>
            </c:dLbl>
            <c:dLblPos val="outEnd"/>
            <c:showLegendKey val="0"/>
            <c:showVal val="1"/>
            <c:showCatName val="0"/>
            <c:showSerName val="0"/>
            <c:showPercent val="0"/>
            <c:showBubbleSize val="0"/>
            <c:separator>. </c:separator>
            <c:showLeaderLines val="0"/>
          </c:dLbls>
          <c:cat>
            <c:strRef>
              <c:f>'Cartera Vencida'!$B$20:$P$20</c:f>
              <c:strCache>
                <c:ptCount val="15"/>
                <c:pt idx="0">
                  <c:v>BM</c:v>
                </c:pt>
                <c:pt idx="1">
                  <c:v>Ene</c:v>
                </c:pt>
                <c:pt idx="2">
                  <c:v>Feb</c:v>
                </c:pt>
                <c:pt idx="3">
                  <c:v>Mar</c:v>
                </c:pt>
                <c:pt idx="4">
                  <c:v>Abr</c:v>
                </c:pt>
                <c:pt idx="5">
                  <c:v>May</c:v>
                </c:pt>
                <c:pt idx="6">
                  <c:v>Jun</c:v>
                </c:pt>
                <c:pt idx="7">
                  <c:v>Jul</c:v>
                </c:pt>
                <c:pt idx="8">
                  <c:v>Ago</c:v>
                </c:pt>
                <c:pt idx="9">
                  <c:v>Sep</c:v>
                </c:pt>
                <c:pt idx="10">
                  <c:v>Oct</c:v>
                </c:pt>
                <c:pt idx="11">
                  <c:v>Nov</c:v>
                </c:pt>
                <c:pt idx="12">
                  <c:v>Dic</c:v>
                </c:pt>
                <c:pt idx="13">
                  <c:v>TGM</c:v>
                </c:pt>
                <c:pt idx="14">
                  <c:v>TGA'12</c:v>
                </c:pt>
              </c:strCache>
            </c:strRef>
          </c:cat>
          <c:val>
            <c:numRef>
              <c:f>'Cartera Vencida'!$B$21:$P$21</c:f>
              <c:numCache>
                <c:formatCode>0%</c:formatCode>
                <c:ptCount val="15"/>
                <c:pt idx="0">
                  <c:v>0</c:v>
                </c:pt>
                <c:pt idx="1">
                  <c:v>0.99</c:v>
                </c:pt>
                <c:pt idx="2">
                  <c:v>0.98</c:v>
                </c:pt>
                <c:pt idx="3">
                  <c:v>1</c:v>
                </c:pt>
                <c:pt idx="4">
                  <c:v>0.95</c:v>
                </c:pt>
                <c:pt idx="5">
                  <c:v>1</c:v>
                </c:pt>
                <c:pt idx="6">
                  <c:v>0.99</c:v>
                </c:pt>
                <c:pt idx="7">
                  <c:v>0.97</c:v>
                </c:pt>
                <c:pt idx="8">
                  <c:v>0.8</c:v>
                </c:pt>
                <c:pt idx="9">
                  <c:v>0.98</c:v>
                </c:pt>
                <c:pt idx="10">
                  <c:v>0.89</c:v>
                </c:pt>
                <c:pt idx="11">
                  <c:v>0.99</c:v>
                </c:pt>
                <c:pt idx="12">
                  <c:v>1</c:v>
                </c:pt>
                <c:pt idx="13">
                  <c:v>0.9</c:v>
                </c:pt>
                <c:pt idx="14">
                  <c:v>0.9</c:v>
                </c:pt>
              </c:numCache>
            </c:numRef>
          </c:val>
        </c:ser>
        <c:dLbls>
          <c:showLegendKey val="0"/>
          <c:showVal val="0"/>
          <c:showCatName val="0"/>
          <c:showSerName val="0"/>
          <c:showPercent val="0"/>
          <c:showBubbleSize val="0"/>
        </c:dLbls>
        <c:gapWidth val="150"/>
        <c:axId val="107710720"/>
        <c:axId val="107712512"/>
      </c:barChart>
      <c:catAx>
        <c:axId val="107710720"/>
        <c:scaling>
          <c:orientation val="minMax"/>
        </c:scaling>
        <c:delete val="0"/>
        <c:axPos val="b"/>
        <c:majorTickMark val="none"/>
        <c:minorTickMark val="none"/>
        <c:tickLblPos val="nextTo"/>
        <c:txPr>
          <a:bodyPr rot="0"/>
          <a:lstStyle/>
          <a:p>
            <a:pPr>
              <a:defRPr sz="800"/>
            </a:pPr>
            <a:endParaRPr lang="es-EC"/>
          </a:p>
        </c:txPr>
        <c:crossAx val="107712512"/>
        <c:crosses val="autoZero"/>
        <c:auto val="1"/>
        <c:lblAlgn val="ctr"/>
        <c:lblOffset val="100"/>
        <c:noMultiLvlLbl val="0"/>
      </c:catAx>
      <c:valAx>
        <c:axId val="107712512"/>
        <c:scaling>
          <c:orientation val="minMax"/>
          <c:max val="1.2"/>
          <c:min val="0"/>
        </c:scaling>
        <c:delete val="0"/>
        <c:axPos val="l"/>
        <c:majorGridlines/>
        <c:title>
          <c:tx>
            <c:rich>
              <a:bodyPr rot="-5400000" vert="horz"/>
              <a:lstStyle/>
              <a:p>
                <a:pPr>
                  <a:defRPr/>
                </a:pPr>
                <a:r>
                  <a:rPr lang="en-US"/>
                  <a:t>Porcentaje de cartera</a:t>
                </a:r>
                <a:r>
                  <a:rPr lang="en-US" baseline="0"/>
                  <a:t> vencida</a:t>
                </a:r>
                <a:endParaRPr lang="en-US"/>
              </a:p>
            </c:rich>
          </c:tx>
          <c:layout>
            <c:manualLayout>
              <c:xMode val="edge"/>
              <c:yMode val="edge"/>
              <c:x val="2.3189369292910243E-2"/>
              <c:y val="0.28483432229672934"/>
            </c:manualLayout>
          </c:layout>
          <c:overlay val="0"/>
        </c:title>
        <c:numFmt formatCode="0%" sourceLinked="1"/>
        <c:majorTickMark val="none"/>
        <c:minorTickMark val="none"/>
        <c:tickLblPos val="nextTo"/>
        <c:crossAx val="107710720"/>
        <c:crosses val="autoZero"/>
        <c:crossBetween val="between"/>
      </c:valAx>
    </c:plotArea>
    <c:plotVisOnly val="1"/>
    <c:dispBlanksAs val="gap"/>
    <c:showDLblsOverMax val="0"/>
  </c:chart>
  <c:printSettings>
    <c:headerFooter/>
    <c:pageMargins b="0.75000000000000233" l="0.70000000000000062" r="0.70000000000000062" t="0.75000000000000233"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a:solidFill>
                  <a:srgbClr val="FF0000"/>
                </a:solidFill>
              </a:defRPr>
            </a:pPr>
            <a:r>
              <a:rPr lang="en-US" sz="1400" b="1" i="0" u="sng" baseline="0">
                <a:solidFill>
                  <a:srgbClr val="FF0000"/>
                </a:solidFill>
              </a:rPr>
              <a:t>PORCENTAJE DE CARTERA VENCIADA A 30 DIAS</a:t>
            </a:r>
            <a:endParaRPr lang="en-US" sz="1400">
              <a:solidFill>
                <a:srgbClr val="FF0000"/>
              </a:solidFill>
            </a:endParaRPr>
          </a:p>
        </c:rich>
      </c:tx>
      <c:layout>
        <c:manualLayout>
          <c:xMode val="edge"/>
          <c:yMode val="edge"/>
          <c:x val="0.18921527687328332"/>
          <c:y val="0"/>
        </c:manualLayout>
      </c:layout>
      <c:overlay val="0"/>
    </c:title>
    <c:autoTitleDeleted val="0"/>
    <c:plotArea>
      <c:layout>
        <c:manualLayout>
          <c:layoutTarget val="inner"/>
          <c:xMode val="edge"/>
          <c:yMode val="edge"/>
          <c:x val="0.12679727159853521"/>
          <c:y val="0.13151529777991391"/>
          <c:w val="0.76317679601427091"/>
          <c:h val="0.73170520786333826"/>
        </c:manualLayout>
      </c:layout>
      <c:barChart>
        <c:barDir val="col"/>
        <c:grouping val="clustered"/>
        <c:varyColors val="0"/>
        <c:ser>
          <c:idx val="0"/>
          <c:order val="0"/>
          <c:tx>
            <c:strRef>
              <c:f>'Cartera Vencida a 30 dias'!$A$40</c:f>
              <c:strCache>
                <c:ptCount val="1"/>
                <c:pt idx="0">
                  <c:v>Mensual</c:v>
                </c:pt>
              </c:strCache>
            </c:strRef>
          </c:tx>
          <c:spPr>
            <a:solidFill>
              <a:srgbClr val="00B050"/>
            </a:solidFill>
            <a:ln>
              <a:solidFill>
                <a:sysClr val="windowText" lastClr="000000"/>
              </a:solidFill>
            </a:ln>
          </c:spPr>
          <c:invertIfNegative val="0"/>
          <c:dPt>
            <c:idx val="0"/>
            <c:invertIfNegative val="0"/>
            <c:bubble3D val="0"/>
            <c:spPr>
              <a:gradFill flip="none" rotWithShape="1">
                <a:gsLst>
                  <a:gs pos="0">
                    <a:sysClr val="window" lastClr="FFFFFF">
                      <a:lumMod val="50000"/>
                    </a:sysClr>
                  </a:gs>
                  <a:gs pos="50000">
                    <a:sysClr val="window" lastClr="FFFFFF">
                      <a:lumMod val="85000"/>
                    </a:sysClr>
                  </a:gs>
                  <a:gs pos="100000">
                    <a:schemeClr val="bg1">
                      <a:lumMod val="50000"/>
                    </a:schemeClr>
                  </a:gs>
                </a:gsLst>
                <a:lin ang="0" scaled="1"/>
                <a:tileRect/>
              </a:gradFill>
              <a:ln w="3175">
                <a:solidFill>
                  <a:sysClr val="windowText" lastClr="000000"/>
                </a:solidFill>
                <a:prstDash val="solid"/>
              </a:ln>
            </c:spPr>
          </c:dPt>
          <c:dPt>
            <c:idx val="1"/>
            <c:invertIfNegative val="0"/>
            <c:bubble3D val="0"/>
            <c:spPr>
              <a:solidFill>
                <a:srgbClr val="FFFF47"/>
              </a:solidFill>
              <a:ln>
                <a:solidFill>
                  <a:sysClr val="windowText" lastClr="000000"/>
                </a:solidFill>
              </a:ln>
            </c:spPr>
          </c:dPt>
          <c:dPt>
            <c:idx val="2"/>
            <c:invertIfNegative val="0"/>
            <c:bubble3D val="0"/>
            <c:spPr>
              <a:solidFill>
                <a:srgbClr val="FF0000"/>
              </a:solidFill>
              <a:ln>
                <a:solidFill>
                  <a:sysClr val="windowText" lastClr="000000"/>
                </a:solidFill>
              </a:ln>
            </c:spPr>
          </c:dPt>
          <c:dPt>
            <c:idx val="3"/>
            <c:invertIfNegative val="0"/>
            <c:bubble3D val="0"/>
            <c:spPr>
              <a:solidFill>
                <a:srgbClr val="FF0000"/>
              </a:solidFill>
              <a:ln>
                <a:solidFill>
                  <a:sysClr val="windowText" lastClr="000000"/>
                </a:solidFill>
              </a:ln>
            </c:spPr>
          </c:dPt>
          <c:dPt>
            <c:idx val="6"/>
            <c:invertIfNegative val="0"/>
            <c:bubble3D val="0"/>
            <c:spPr>
              <a:solidFill>
                <a:srgbClr val="FFFF00"/>
              </a:solidFill>
              <a:ln>
                <a:solidFill>
                  <a:sysClr val="windowText" lastClr="000000"/>
                </a:solidFill>
              </a:ln>
            </c:spPr>
          </c:dPt>
          <c:dPt>
            <c:idx val="7"/>
            <c:invertIfNegative val="0"/>
            <c:bubble3D val="0"/>
            <c:spPr>
              <a:solidFill>
                <a:srgbClr val="FF0000"/>
              </a:solidFill>
              <a:ln>
                <a:solidFill>
                  <a:sysClr val="windowText" lastClr="000000"/>
                </a:solidFill>
              </a:ln>
            </c:spPr>
          </c:dPt>
          <c:dPt>
            <c:idx val="8"/>
            <c:invertIfNegative val="0"/>
            <c:bubble3D val="0"/>
            <c:spPr>
              <a:solidFill>
                <a:srgbClr val="FF0000"/>
              </a:solidFill>
              <a:ln>
                <a:solidFill>
                  <a:sysClr val="windowText" lastClr="000000"/>
                </a:solidFill>
              </a:ln>
            </c:spPr>
          </c:dPt>
          <c:dPt>
            <c:idx val="9"/>
            <c:invertIfNegative val="0"/>
            <c:bubble3D val="0"/>
            <c:spPr>
              <a:solidFill>
                <a:srgbClr val="FF0000"/>
              </a:solidFill>
              <a:ln>
                <a:solidFill>
                  <a:sysClr val="windowText" lastClr="000000"/>
                </a:solidFill>
              </a:ln>
            </c:spPr>
          </c:dPt>
          <c:dPt>
            <c:idx val="10"/>
            <c:invertIfNegative val="0"/>
            <c:bubble3D val="0"/>
            <c:spPr>
              <a:solidFill>
                <a:srgbClr val="FF0000"/>
              </a:solidFill>
              <a:ln>
                <a:solidFill>
                  <a:sysClr val="windowText" lastClr="000000"/>
                </a:solidFill>
              </a:ln>
            </c:spPr>
          </c:dPt>
          <c:dPt>
            <c:idx val="13"/>
            <c:invertIfNegative val="0"/>
            <c:bubble3D val="0"/>
            <c:spPr>
              <a:gradFill flip="none" rotWithShape="1">
                <a:gsLst>
                  <a:gs pos="0">
                    <a:srgbClr val="002060"/>
                  </a:gs>
                  <a:gs pos="50000">
                    <a:schemeClr val="accent5">
                      <a:lumMod val="60000"/>
                      <a:lumOff val="40000"/>
                    </a:schemeClr>
                  </a:gs>
                  <a:gs pos="100000">
                    <a:srgbClr val="002060"/>
                  </a:gs>
                </a:gsLst>
                <a:lin ang="0" scaled="1"/>
                <a:tileRect/>
              </a:gradFill>
              <a:ln w="3175">
                <a:solidFill>
                  <a:sysClr val="windowText" lastClr="000000"/>
                </a:solidFill>
                <a:prstDash val="solid"/>
              </a:ln>
            </c:spPr>
          </c:dPt>
          <c:dPt>
            <c:idx val="14"/>
            <c:invertIfNegative val="0"/>
            <c:bubble3D val="0"/>
            <c:spPr>
              <a:gradFill flip="none" rotWithShape="1">
                <a:gsLst>
                  <a:gs pos="0">
                    <a:srgbClr val="F79646">
                      <a:lumMod val="50000"/>
                    </a:srgbClr>
                  </a:gs>
                  <a:gs pos="50000">
                    <a:srgbClr val="FFCC00"/>
                  </a:gs>
                  <a:gs pos="100000">
                    <a:srgbClr val="F79646">
                      <a:lumMod val="50000"/>
                    </a:srgbClr>
                  </a:gs>
                </a:gsLst>
                <a:lin ang="0" scaled="1"/>
                <a:tileRect/>
              </a:gradFill>
              <a:ln w="3175">
                <a:solidFill>
                  <a:sysClr val="windowText" lastClr="000000"/>
                </a:solidFill>
                <a:prstDash val="solid"/>
              </a:ln>
            </c:spPr>
          </c:dPt>
          <c:dLbls>
            <c:dLbl>
              <c:idx val="0"/>
              <c:tx>
                <c:rich>
                  <a:bodyPr/>
                  <a:lstStyle/>
                  <a:p>
                    <a:r>
                      <a:rPr lang="en-US" sz="800"/>
                      <a:t>90%</a:t>
                    </a:r>
                    <a:endParaRPr lang="en-US"/>
                  </a:p>
                </c:rich>
              </c:tx>
              <c:showLegendKey val="0"/>
              <c:showVal val="1"/>
              <c:showCatName val="0"/>
              <c:showSerName val="0"/>
              <c:showPercent val="0"/>
              <c:showBubbleSize val="0"/>
            </c:dLbl>
            <c:dLbl>
              <c:idx val="4"/>
              <c:layout>
                <c:manualLayout>
                  <c:x val="-6.9114467707942981E-3"/>
                  <c:y val="8.0973234520483987E-3"/>
                </c:manualLayout>
              </c:layout>
              <c:showLegendKey val="0"/>
              <c:showVal val="1"/>
              <c:showCatName val="0"/>
              <c:showSerName val="0"/>
              <c:showPercent val="0"/>
              <c:showBubbleSize val="0"/>
            </c:dLbl>
            <c:dLbl>
              <c:idx val="11"/>
              <c:layout>
                <c:manualLayout>
                  <c:x val="-6.9114467707942981E-3"/>
                  <c:y val="1.2145985178072577E-2"/>
                </c:manualLayout>
              </c:layout>
              <c:showLegendKey val="0"/>
              <c:showVal val="1"/>
              <c:showCatName val="0"/>
              <c:showSerName val="0"/>
              <c:showPercent val="0"/>
              <c:showBubbleSize val="0"/>
            </c:dLbl>
            <c:dLbl>
              <c:idx val="12"/>
              <c:layout>
                <c:manualLayout>
                  <c:x val="0"/>
                  <c:y val="-1.2145985178072577E-2"/>
                </c:manualLayout>
              </c:layout>
              <c:showLegendKey val="0"/>
              <c:showVal val="1"/>
              <c:showCatName val="0"/>
              <c:showSerName val="0"/>
              <c:showPercent val="0"/>
              <c:showBubbleSize val="0"/>
            </c:dLbl>
            <c:dLbl>
              <c:idx val="13"/>
              <c:layout>
                <c:manualLayout>
                  <c:x val="0"/>
                  <c:y val="1.6194646904096759E-2"/>
                </c:manualLayout>
              </c:layout>
              <c:showLegendKey val="0"/>
              <c:showVal val="1"/>
              <c:showCatName val="0"/>
              <c:showSerName val="0"/>
              <c:showPercent val="0"/>
              <c:showBubbleSize val="0"/>
            </c:dLbl>
            <c:dLbl>
              <c:idx val="14"/>
              <c:layout>
                <c:manualLayout>
                  <c:x val="4.6076311805295323E-3"/>
                  <c:y val="1.6194646904096759E-2"/>
                </c:manualLayout>
              </c:layout>
              <c:tx>
                <c:rich>
                  <a:bodyPr/>
                  <a:lstStyle/>
                  <a:p>
                    <a:r>
                      <a:rPr lang="en-US"/>
                      <a:t>90%</a:t>
                    </a:r>
                  </a:p>
                </c:rich>
              </c:tx>
              <c:showLegendKey val="0"/>
              <c:showVal val="1"/>
              <c:showCatName val="0"/>
              <c:showSerName val="0"/>
              <c:showPercent val="0"/>
              <c:showBubbleSize val="0"/>
            </c:dLbl>
            <c:txPr>
              <a:bodyPr/>
              <a:lstStyle/>
              <a:p>
                <a:pPr>
                  <a:defRPr sz="800"/>
                </a:pPr>
                <a:endParaRPr lang="es-EC"/>
              </a:p>
            </c:txPr>
            <c:showLegendKey val="0"/>
            <c:showVal val="1"/>
            <c:showCatName val="0"/>
            <c:showSerName val="0"/>
            <c:showPercent val="0"/>
            <c:showBubbleSize val="0"/>
            <c:showLeaderLines val="0"/>
          </c:dLbls>
          <c:cat>
            <c:strRef>
              <c:f>'Cartera Vencida a 30 dias'!$B$37:$P$37</c:f>
              <c:strCache>
                <c:ptCount val="15"/>
                <c:pt idx="0">
                  <c:v>BM'11</c:v>
                </c:pt>
                <c:pt idx="1">
                  <c:v>Ene</c:v>
                </c:pt>
                <c:pt idx="2">
                  <c:v>Feb</c:v>
                </c:pt>
                <c:pt idx="3">
                  <c:v>Mar</c:v>
                </c:pt>
                <c:pt idx="4">
                  <c:v>Abr</c:v>
                </c:pt>
                <c:pt idx="5">
                  <c:v>May</c:v>
                </c:pt>
                <c:pt idx="6">
                  <c:v>Jun</c:v>
                </c:pt>
                <c:pt idx="7">
                  <c:v>Jul</c:v>
                </c:pt>
                <c:pt idx="8">
                  <c:v>Ago</c:v>
                </c:pt>
                <c:pt idx="9">
                  <c:v>Sep</c:v>
                </c:pt>
                <c:pt idx="10">
                  <c:v>Oct</c:v>
                </c:pt>
                <c:pt idx="11">
                  <c:v>Nov</c:v>
                </c:pt>
                <c:pt idx="12">
                  <c:v>Dic</c:v>
                </c:pt>
                <c:pt idx="13">
                  <c:v>FY 2012</c:v>
                </c:pt>
                <c:pt idx="14">
                  <c:v>TGA'12</c:v>
                </c:pt>
              </c:strCache>
            </c:strRef>
          </c:cat>
          <c:val>
            <c:numRef>
              <c:f>'Cartera Vencida a 30 dias'!$B$40:$P$40</c:f>
              <c:numCache>
                <c:formatCode>0,0%</c:formatCode>
                <c:ptCount val="15"/>
                <c:pt idx="0" formatCode="0,00%">
                  <c:v>0.9</c:v>
                </c:pt>
                <c:pt idx="1">
                  <c:v>0.85573095597135818</c:v>
                </c:pt>
                <c:pt idx="2">
                  <c:v>0.81601165531430053</c:v>
                </c:pt>
                <c:pt idx="3">
                  <c:v>0.79377718531779151</c:v>
                </c:pt>
                <c:pt idx="4">
                  <c:v>0.90987628060212411</c:v>
                </c:pt>
                <c:pt idx="5">
                  <c:v>0.92385370985379467</c:v>
                </c:pt>
                <c:pt idx="6">
                  <c:v>0.86639772205169219</c:v>
                </c:pt>
                <c:pt idx="7">
                  <c:v>0.8135696104197524</c:v>
                </c:pt>
                <c:pt idx="8">
                  <c:v>0.77940872991417287</c:v>
                </c:pt>
                <c:pt idx="9">
                  <c:v>0.74736844173534256</c:v>
                </c:pt>
                <c:pt idx="10">
                  <c:v>0.68444185707080563</c:v>
                </c:pt>
                <c:pt idx="11">
                  <c:v>0.93836334593576887</c:v>
                </c:pt>
                <c:pt idx="12">
                  <c:v>0.93852890363814789</c:v>
                </c:pt>
                <c:pt idx="13" formatCode="0,00%">
                  <c:v>0.93899999999999995</c:v>
                </c:pt>
                <c:pt idx="14" formatCode="0,00%">
                  <c:v>0.9</c:v>
                </c:pt>
              </c:numCache>
            </c:numRef>
          </c:val>
        </c:ser>
        <c:dLbls>
          <c:showLegendKey val="0"/>
          <c:showVal val="0"/>
          <c:showCatName val="0"/>
          <c:showSerName val="0"/>
          <c:showPercent val="0"/>
          <c:showBubbleSize val="0"/>
        </c:dLbls>
        <c:gapWidth val="150"/>
        <c:axId val="108382080"/>
        <c:axId val="108383616"/>
      </c:barChart>
      <c:catAx>
        <c:axId val="108382080"/>
        <c:scaling>
          <c:orientation val="minMax"/>
        </c:scaling>
        <c:delete val="0"/>
        <c:axPos val="b"/>
        <c:numFmt formatCode="General" sourceLinked="1"/>
        <c:majorTickMark val="none"/>
        <c:minorTickMark val="none"/>
        <c:tickLblPos val="nextTo"/>
        <c:txPr>
          <a:bodyPr rot="0"/>
          <a:lstStyle/>
          <a:p>
            <a:pPr>
              <a:defRPr lang="en-US" sz="700"/>
            </a:pPr>
            <a:endParaRPr lang="es-EC"/>
          </a:p>
        </c:txPr>
        <c:crossAx val="108383616"/>
        <c:crosses val="autoZero"/>
        <c:auto val="1"/>
        <c:lblAlgn val="ctr"/>
        <c:lblOffset val="100"/>
        <c:noMultiLvlLbl val="0"/>
      </c:catAx>
      <c:valAx>
        <c:axId val="108383616"/>
        <c:scaling>
          <c:orientation val="minMax"/>
        </c:scaling>
        <c:delete val="0"/>
        <c:axPos val="l"/>
        <c:title>
          <c:tx>
            <c:rich>
              <a:bodyPr rot="-5400000" vert="horz"/>
              <a:lstStyle/>
              <a:p>
                <a:pPr>
                  <a:defRPr lang="en-US"/>
                </a:pPr>
                <a:r>
                  <a:rPr lang="en-US"/>
                  <a:t>% de cartera vencida</a:t>
                </a:r>
              </a:p>
            </c:rich>
          </c:tx>
          <c:layout>
            <c:manualLayout>
              <c:xMode val="edge"/>
              <c:yMode val="edge"/>
              <c:x val="1.2332814685589461E-3"/>
              <c:y val="0.32247629453895404"/>
            </c:manualLayout>
          </c:layout>
          <c:overlay val="0"/>
        </c:title>
        <c:numFmt formatCode="0,00%" sourceLinked="1"/>
        <c:majorTickMark val="none"/>
        <c:minorTickMark val="none"/>
        <c:tickLblPos val="nextTo"/>
        <c:txPr>
          <a:bodyPr/>
          <a:lstStyle/>
          <a:p>
            <a:pPr>
              <a:defRPr lang="en-US"/>
            </a:pPr>
            <a:endParaRPr lang="es-EC"/>
          </a:p>
        </c:txPr>
        <c:crossAx val="108382080"/>
        <c:crosses val="autoZero"/>
        <c:crossBetween val="between"/>
      </c:valAx>
    </c:plotArea>
    <c:plotVisOnly val="1"/>
    <c:dispBlanksAs val="gap"/>
    <c:showDLblsOverMax val="0"/>
  </c:chart>
  <c:spPr>
    <a:ln>
      <a:noFill/>
    </a:ln>
  </c:spPr>
  <c:printSettings>
    <c:headerFooter/>
    <c:pageMargins b="0.75000000000000488" l="0.70000000000000062" r="0.70000000000000062" t="0.75000000000000488"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600" b="1" i="0" u="sng" baseline="0">
                <a:solidFill>
                  <a:srgbClr val="FF0000"/>
                </a:solidFill>
              </a:rPr>
              <a:t>PORCENTAJE DE CARTERA VENCIADA </a:t>
            </a:r>
            <a:endParaRPr lang="en-US" sz="1600" b="1" i="0" baseline="0">
              <a:solidFill>
                <a:srgbClr val="FF0000"/>
              </a:solidFill>
            </a:endParaRPr>
          </a:p>
        </c:rich>
      </c:tx>
      <c:overlay val="0"/>
    </c:title>
    <c:autoTitleDeleted val="0"/>
    <c:plotArea>
      <c:layout>
        <c:manualLayout>
          <c:layoutTarget val="inner"/>
          <c:xMode val="edge"/>
          <c:yMode val="edge"/>
          <c:x val="0.28112585218228947"/>
          <c:y val="0.13771490221885607"/>
          <c:w val="0.44614919029762817"/>
          <c:h val="0.74006298833308604"/>
        </c:manualLayout>
      </c:layout>
      <c:pieChart>
        <c:varyColors val="1"/>
        <c:ser>
          <c:idx val="0"/>
          <c:order val="0"/>
          <c:tx>
            <c:strRef>
              <c:f>'Cartera Vencida a 30 dias'!$C$42</c:f>
              <c:strCache>
                <c:ptCount val="1"/>
                <c:pt idx="0">
                  <c:v>Ene</c:v>
                </c:pt>
              </c:strCache>
            </c:strRef>
          </c:tx>
          <c:dPt>
            <c:idx val="0"/>
            <c:bubble3D val="0"/>
            <c:spPr>
              <a:solidFill>
                <a:srgbClr val="00B050"/>
              </a:solidFill>
            </c:spPr>
          </c:dPt>
          <c:dPt>
            <c:idx val="1"/>
            <c:bubble3D val="0"/>
            <c:spPr>
              <a:solidFill>
                <a:srgbClr val="FFFF00"/>
              </a:solidFill>
            </c:spPr>
          </c:dPt>
          <c:dPt>
            <c:idx val="2"/>
            <c:bubble3D val="0"/>
            <c:spPr>
              <a:solidFill>
                <a:srgbClr val="FF0000"/>
              </a:solidFill>
            </c:spPr>
          </c:dPt>
          <c:dPt>
            <c:idx val="3"/>
            <c:bubble3D val="0"/>
            <c:spPr>
              <a:solidFill>
                <a:srgbClr val="C00000"/>
              </a:solidFill>
            </c:spPr>
          </c:dPt>
          <c:dLbls>
            <c:dLbl>
              <c:idx val="1"/>
              <c:layout>
                <c:manualLayout>
                  <c:x val="-1.7129556513794088E-2"/>
                  <c:y val="8.1289049690873361E-2"/>
                </c:manualLayout>
              </c:layout>
              <c:dLblPos val="bestFit"/>
              <c:showLegendKey val="0"/>
              <c:showVal val="1"/>
              <c:showCatName val="0"/>
              <c:showSerName val="0"/>
              <c:showPercent val="0"/>
              <c:showBubbleSize val="0"/>
            </c:dLbl>
            <c:dLbl>
              <c:idx val="2"/>
              <c:layout>
                <c:manualLayout>
                  <c:x val="-1.5119956672551187E-2"/>
                  <c:y val="5.0635583495251485E-3"/>
                </c:manualLayout>
              </c:layout>
              <c:dLblPos val="bestFit"/>
              <c:showLegendKey val="0"/>
              <c:showVal val="1"/>
              <c:showCatName val="0"/>
              <c:showSerName val="0"/>
              <c:showPercent val="0"/>
              <c:showBubbleSize val="0"/>
            </c:dLbl>
            <c:dLbl>
              <c:idx val="3"/>
              <c:layout>
                <c:manualLayout>
                  <c:x val="7.1564873345763794E-2"/>
                  <c:y val="-8.2511648080770567E-3"/>
                </c:manualLayout>
              </c:layout>
              <c:dLblPos val="bestFit"/>
              <c:showLegendKey val="0"/>
              <c:showVal val="1"/>
              <c:showCatName val="0"/>
              <c:showSerName val="0"/>
              <c:showPercent val="0"/>
              <c:showBubbleSize val="0"/>
            </c:dLbl>
            <c:txPr>
              <a:bodyPr/>
              <a:lstStyle/>
              <a:p>
                <a:pPr>
                  <a:defRPr lang="en-US" sz="1600" b="1"/>
                </a:pPr>
                <a:endParaRPr lang="es-EC"/>
              </a:p>
            </c:txPr>
            <c:dLblPos val="inEnd"/>
            <c:showLegendKey val="0"/>
            <c:showVal val="1"/>
            <c:showCatName val="0"/>
            <c:showSerName val="0"/>
            <c:showPercent val="0"/>
            <c:showBubbleSize val="0"/>
            <c:showLeaderLines val="1"/>
          </c:dLbls>
          <c:cat>
            <c:strRef>
              <c:f>'Cartera Vencida a 30 dias'!$B$43:$B$46</c:f>
              <c:strCache>
                <c:ptCount val="4"/>
                <c:pt idx="0">
                  <c:v>30 dias</c:v>
                </c:pt>
                <c:pt idx="1">
                  <c:v>60 dias</c:v>
                </c:pt>
                <c:pt idx="2">
                  <c:v>90 dias</c:v>
                </c:pt>
                <c:pt idx="3">
                  <c:v>180 dias</c:v>
                </c:pt>
              </c:strCache>
            </c:strRef>
          </c:cat>
          <c:val>
            <c:numRef>
              <c:f>'Cartera Vencida a 30 dias'!$N$43:$N$46</c:f>
              <c:numCache>
                <c:formatCode>0,00%</c:formatCode>
                <c:ptCount val="4"/>
                <c:pt idx="0">
                  <c:v>0.93852890363814789</c:v>
                </c:pt>
                <c:pt idx="1">
                  <c:v>2.1728512552980542E-2</c:v>
                </c:pt>
                <c:pt idx="2">
                  <c:v>1.2227196762555333E-3</c:v>
                </c:pt>
                <c:pt idx="3">
                  <c:v>3.8519864132616058E-2</c:v>
                </c:pt>
              </c:numCache>
            </c:numRef>
          </c:val>
        </c:ser>
        <c:dLbls>
          <c:showLegendKey val="0"/>
          <c:showVal val="0"/>
          <c:showCatName val="0"/>
          <c:showSerName val="0"/>
          <c:showPercent val="0"/>
          <c:showBubbleSize val="0"/>
          <c:showLeaderLines val="1"/>
        </c:dLbls>
        <c:firstSliceAng val="0"/>
      </c:pieChart>
    </c:plotArea>
    <c:legend>
      <c:legendPos val="b"/>
      <c:overlay val="0"/>
      <c:txPr>
        <a:bodyPr/>
        <a:lstStyle/>
        <a:p>
          <a:pPr>
            <a:defRPr lang="en-US"/>
          </a:pPr>
          <a:endParaRPr lang="es-EC"/>
        </a:p>
      </c:txPr>
    </c:legend>
    <c:plotVisOnly val="1"/>
    <c:dispBlanksAs val="zero"/>
    <c:showDLblsOverMax val="0"/>
  </c:chart>
  <c:printSettings>
    <c:headerFooter/>
    <c:pageMargins b="0.75000000000000244" l="0.70000000000000062" r="0.70000000000000062" t="0.75000000000000244"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u="sng">
                <a:solidFill>
                  <a:srgbClr val="FF0000"/>
                </a:solidFill>
              </a:rPr>
              <a:t>A</a:t>
            </a:r>
            <a:r>
              <a:rPr lang="en-US" sz="1400" u="sng" baseline="0">
                <a:solidFill>
                  <a:srgbClr val="FF0000"/>
                </a:solidFill>
              </a:rPr>
              <a:t> TIEMPO Y COMPLETO</a:t>
            </a:r>
            <a:endParaRPr lang="en-US" sz="1400" u="sng">
              <a:solidFill>
                <a:srgbClr val="FF0000"/>
              </a:solidFill>
            </a:endParaRPr>
          </a:p>
        </c:rich>
      </c:tx>
      <c:layout>
        <c:manualLayout>
          <c:xMode val="edge"/>
          <c:yMode val="edge"/>
          <c:x val="0.33151747270261928"/>
          <c:y val="0"/>
        </c:manualLayout>
      </c:layout>
      <c:overlay val="0"/>
    </c:title>
    <c:autoTitleDeleted val="0"/>
    <c:plotArea>
      <c:layout>
        <c:manualLayout>
          <c:layoutTarget val="inner"/>
          <c:xMode val="edge"/>
          <c:yMode val="edge"/>
          <c:x val="9.8853214391174463E-2"/>
          <c:y val="0.11224764575799542"/>
          <c:w val="0.79710894532600396"/>
          <c:h val="0.75097295226316685"/>
        </c:manualLayout>
      </c:layout>
      <c:barChart>
        <c:barDir val="col"/>
        <c:grouping val="clustered"/>
        <c:varyColors val="0"/>
        <c:ser>
          <c:idx val="0"/>
          <c:order val="0"/>
          <c:tx>
            <c:strRef>
              <c:f>OTIF!$A$41</c:f>
              <c:strCache>
                <c:ptCount val="1"/>
                <c:pt idx="0">
                  <c:v>Mensual</c:v>
                </c:pt>
              </c:strCache>
            </c:strRef>
          </c:tx>
          <c:spPr>
            <a:solidFill>
              <a:srgbClr val="00B050"/>
            </a:solidFill>
            <a:ln>
              <a:solidFill>
                <a:sysClr val="windowText" lastClr="000000"/>
              </a:solidFill>
            </a:ln>
          </c:spPr>
          <c:invertIfNegative val="0"/>
          <c:dPt>
            <c:idx val="0"/>
            <c:invertIfNegative val="0"/>
            <c:bubble3D val="0"/>
            <c:spPr>
              <a:gradFill flip="none" rotWithShape="1">
                <a:gsLst>
                  <a:gs pos="0">
                    <a:sysClr val="window" lastClr="FFFFFF">
                      <a:lumMod val="50000"/>
                    </a:sysClr>
                  </a:gs>
                  <a:gs pos="50000">
                    <a:sysClr val="window" lastClr="FFFFFF">
                      <a:lumMod val="85000"/>
                    </a:sysClr>
                  </a:gs>
                  <a:gs pos="100000">
                    <a:schemeClr val="bg1">
                      <a:lumMod val="50000"/>
                    </a:schemeClr>
                  </a:gs>
                </a:gsLst>
                <a:lin ang="0" scaled="1"/>
                <a:tileRect/>
              </a:gradFill>
              <a:ln w="3175">
                <a:solidFill>
                  <a:sysClr val="windowText" lastClr="000000"/>
                </a:solidFill>
                <a:prstDash val="solid"/>
              </a:ln>
            </c:spPr>
          </c:dPt>
          <c:dPt>
            <c:idx val="1"/>
            <c:invertIfNegative val="0"/>
            <c:bubble3D val="0"/>
            <c:spPr>
              <a:solidFill>
                <a:srgbClr val="FF0000"/>
              </a:solidFill>
              <a:ln>
                <a:solidFill>
                  <a:sysClr val="windowText" lastClr="000000"/>
                </a:solidFill>
              </a:ln>
            </c:spPr>
          </c:dPt>
          <c:dPt>
            <c:idx val="4"/>
            <c:invertIfNegative val="0"/>
            <c:bubble3D val="0"/>
            <c:spPr>
              <a:solidFill>
                <a:srgbClr val="FF0000"/>
              </a:solidFill>
              <a:ln>
                <a:solidFill>
                  <a:sysClr val="windowText" lastClr="000000"/>
                </a:solidFill>
              </a:ln>
            </c:spPr>
          </c:dPt>
          <c:dPt>
            <c:idx val="5"/>
            <c:invertIfNegative val="0"/>
            <c:bubble3D val="0"/>
            <c:spPr>
              <a:solidFill>
                <a:srgbClr val="FF0000"/>
              </a:solidFill>
              <a:ln>
                <a:solidFill>
                  <a:sysClr val="windowText" lastClr="000000"/>
                </a:solidFill>
              </a:ln>
            </c:spPr>
          </c:dPt>
          <c:dPt>
            <c:idx val="6"/>
            <c:invertIfNegative val="0"/>
            <c:bubble3D val="0"/>
            <c:spPr>
              <a:solidFill>
                <a:srgbClr val="FF0000"/>
              </a:solidFill>
              <a:ln>
                <a:solidFill>
                  <a:sysClr val="windowText" lastClr="000000"/>
                </a:solidFill>
              </a:ln>
            </c:spPr>
          </c:dPt>
          <c:dPt>
            <c:idx val="7"/>
            <c:invertIfNegative val="0"/>
            <c:bubble3D val="0"/>
            <c:spPr>
              <a:solidFill>
                <a:srgbClr val="FF0000"/>
              </a:solidFill>
              <a:ln>
                <a:solidFill>
                  <a:sysClr val="windowText" lastClr="000000"/>
                </a:solidFill>
              </a:ln>
            </c:spPr>
          </c:dPt>
          <c:dPt>
            <c:idx val="8"/>
            <c:invertIfNegative val="0"/>
            <c:bubble3D val="0"/>
            <c:spPr>
              <a:solidFill>
                <a:srgbClr val="FF0000"/>
              </a:solidFill>
              <a:ln>
                <a:solidFill>
                  <a:sysClr val="windowText" lastClr="000000"/>
                </a:solidFill>
              </a:ln>
            </c:spPr>
          </c:dPt>
          <c:dPt>
            <c:idx val="9"/>
            <c:invertIfNegative val="0"/>
            <c:bubble3D val="0"/>
            <c:spPr>
              <a:solidFill>
                <a:srgbClr val="FF0000"/>
              </a:solidFill>
              <a:ln>
                <a:solidFill>
                  <a:sysClr val="windowText" lastClr="000000"/>
                </a:solidFill>
              </a:ln>
            </c:spPr>
          </c:dPt>
          <c:dPt>
            <c:idx val="13"/>
            <c:invertIfNegative val="0"/>
            <c:bubble3D val="0"/>
            <c:spPr>
              <a:gradFill flip="none" rotWithShape="1">
                <a:gsLst>
                  <a:gs pos="0">
                    <a:srgbClr val="002060"/>
                  </a:gs>
                  <a:gs pos="50000">
                    <a:schemeClr val="accent5">
                      <a:lumMod val="60000"/>
                      <a:lumOff val="40000"/>
                    </a:schemeClr>
                  </a:gs>
                  <a:gs pos="100000">
                    <a:srgbClr val="002060"/>
                  </a:gs>
                </a:gsLst>
                <a:lin ang="0" scaled="1"/>
                <a:tileRect/>
              </a:gradFill>
              <a:ln w="3175">
                <a:solidFill>
                  <a:sysClr val="windowText" lastClr="000000"/>
                </a:solidFill>
                <a:prstDash val="solid"/>
              </a:ln>
            </c:spPr>
          </c:dPt>
          <c:dPt>
            <c:idx val="14"/>
            <c:invertIfNegative val="0"/>
            <c:bubble3D val="0"/>
            <c:spPr>
              <a:gradFill flip="none" rotWithShape="1">
                <a:gsLst>
                  <a:gs pos="0">
                    <a:srgbClr val="F79646">
                      <a:lumMod val="50000"/>
                    </a:srgbClr>
                  </a:gs>
                  <a:gs pos="50000">
                    <a:srgbClr val="FFCC00"/>
                  </a:gs>
                  <a:gs pos="100000">
                    <a:srgbClr val="F79646">
                      <a:lumMod val="50000"/>
                    </a:srgbClr>
                  </a:gs>
                </a:gsLst>
                <a:lin ang="0" scaled="1"/>
                <a:tileRect/>
              </a:gradFill>
              <a:ln w="3175">
                <a:solidFill>
                  <a:sysClr val="windowText" lastClr="000000"/>
                </a:solidFill>
                <a:prstDash val="solid"/>
              </a:ln>
            </c:spPr>
          </c:dPt>
          <c:dLbls>
            <c:dLbl>
              <c:idx val="0"/>
              <c:tx>
                <c:rich>
                  <a:bodyPr/>
                  <a:lstStyle/>
                  <a:p>
                    <a:r>
                      <a:rPr lang="en-US"/>
                      <a:t>ND</a:t>
                    </a:r>
                  </a:p>
                </c:rich>
              </c:tx>
              <c:dLblPos val="outEnd"/>
              <c:showLegendKey val="0"/>
              <c:showVal val="1"/>
              <c:showCatName val="0"/>
              <c:showSerName val="0"/>
              <c:showPercent val="0"/>
              <c:showBubbleSize val="0"/>
              <c:separator>. </c:separator>
            </c:dLbl>
            <c:dLbl>
              <c:idx val="1"/>
              <c:tx>
                <c:rich>
                  <a:bodyPr/>
                  <a:lstStyle/>
                  <a:p>
                    <a:r>
                      <a:rPr lang="en-US"/>
                      <a:t>ND</a:t>
                    </a:r>
                  </a:p>
                </c:rich>
              </c:tx>
              <c:dLblPos val="outEnd"/>
              <c:showLegendKey val="0"/>
              <c:showVal val="1"/>
              <c:showCatName val="0"/>
              <c:showSerName val="0"/>
              <c:showPercent val="0"/>
              <c:showBubbleSize val="0"/>
              <c:separator>. </c:separator>
            </c:dLbl>
            <c:dLbl>
              <c:idx val="2"/>
              <c:tx>
                <c:rich>
                  <a:bodyPr/>
                  <a:lstStyle/>
                  <a:p>
                    <a:r>
                      <a:rPr lang="en-US"/>
                      <a:t>ND</a:t>
                    </a:r>
                  </a:p>
                </c:rich>
              </c:tx>
              <c:dLblPos val="outEnd"/>
              <c:showLegendKey val="0"/>
              <c:showVal val="1"/>
              <c:showCatName val="0"/>
              <c:showSerName val="0"/>
              <c:showPercent val="0"/>
              <c:showBubbleSize val="0"/>
              <c:separator>. </c:separator>
            </c:dLbl>
            <c:dLbl>
              <c:idx val="3"/>
              <c:tx>
                <c:rich>
                  <a:bodyPr/>
                  <a:lstStyle/>
                  <a:p>
                    <a:r>
                      <a:rPr lang="en-US"/>
                      <a:t>ND</a:t>
                    </a:r>
                  </a:p>
                </c:rich>
              </c:tx>
              <c:dLblPos val="outEnd"/>
              <c:showLegendKey val="0"/>
              <c:showVal val="1"/>
              <c:showCatName val="0"/>
              <c:showSerName val="0"/>
              <c:showPercent val="0"/>
              <c:showBubbleSize val="0"/>
              <c:separator>. </c:separator>
            </c:dLbl>
            <c:dLbl>
              <c:idx val="4"/>
              <c:tx>
                <c:rich>
                  <a:bodyPr/>
                  <a:lstStyle/>
                  <a:p>
                    <a:r>
                      <a:rPr lang="en-US"/>
                      <a:t>ND</a:t>
                    </a:r>
                  </a:p>
                </c:rich>
              </c:tx>
              <c:dLblPos val="outEnd"/>
              <c:showLegendKey val="0"/>
              <c:showVal val="1"/>
              <c:showCatName val="0"/>
              <c:showSerName val="0"/>
              <c:showPercent val="0"/>
              <c:showBubbleSize val="0"/>
              <c:separator>. </c:separator>
            </c:dLbl>
            <c:dLblPos val="outEnd"/>
            <c:showLegendKey val="0"/>
            <c:showVal val="1"/>
            <c:showCatName val="0"/>
            <c:showSerName val="0"/>
            <c:showPercent val="0"/>
            <c:showBubbleSize val="0"/>
            <c:separator>. </c:separator>
            <c:showLeaderLines val="0"/>
          </c:dLbls>
          <c:cat>
            <c:strRef>
              <c:f>OTIF!$B$38:$P$38</c:f>
              <c:strCache>
                <c:ptCount val="15"/>
                <c:pt idx="0">
                  <c:v>BM'11</c:v>
                </c:pt>
                <c:pt idx="1">
                  <c:v>Ene</c:v>
                </c:pt>
                <c:pt idx="2">
                  <c:v>Feb</c:v>
                </c:pt>
                <c:pt idx="3">
                  <c:v>Mar</c:v>
                </c:pt>
                <c:pt idx="4">
                  <c:v>Abr</c:v>
                </c:pt>
                <c:pt idx="5">
                  <c:v>May</c:v>
                </c:pt>
                <c:pt idx="6">
                  <c:v>Jun</c:v>
                </c:pt>
                <c:pt idx="7">
                  <c:v>Jul</c:v>
                </c:pt>
                <c:pt idx="8">
                  <c:v>Ago</c:v>
                </c:pt>
                <c:pt idx="9">
                  <c:v>Sep</c:v>
                </c:pt>
                <c:pt idx="10">
                  <c:v>Oct</c:v>
                </c:pt>
                <c:pt idx="11">
                  <c:v>Nov</c:v>
                </c:pt>
                <c:pt idx="12">
                  <c:v>Dic</c:v>
                </c:pt>
                <c:pt idx="13">
                  <c:v>FY 2012</c:v>
                </c:pt>
                <c:pt idx="14">
                  <c:v>TGA'12</c:v>
                </c:pt>
              </c:strCache>
            </c:strRef>
          </c:cat>
          <c:val>
            <c:numRef>
              <c:f>OTIF!$B$41:$P$41</c:f>
              <c:numCache>
                <c:formatCode>0%</c:formatCode>
                <c:ptCount val="15"/>
                <c:pt idx="0">
                  <c:v>0</c:v>
                </c:pt>
                <c:pt idx="1">
                  <c:v>0</c:v>
                </c:pt>
                <c:pt idx="2">
                  <c:v>0</c:v>
                </c:pt>
                <c:pt idx="3">
                  <c:v>0</c:v>
                </c:pt>
                <c:pt idx="4">
                  <c:v>0</c:v>
                </c:pt>
                <c:pt idx="5">
                  <c:v>0.54</c:v>
                </c:pt>
                <c:pt idx="6">
                  <c:v>0.56000000000000005</c:v>
                </c:pt>
                <c:pt idx="7">
                  <c:v>0</c:v>
                </c:pt>
                <c:pt idx="8">
                  <c:v>0</c:v>
                </c:pt>
                <c:pt idx="9">
                  <c:v>0</c:v>
                </c:pt>
                <c:pt idx="10">
                  <c:v>0</c:v>
                </c:pt>
                <c:pt idx="11">
                  <c:v>0</c:v>
                </c:pt>
                <c:pt idx="12">
                  <c:v>0</c:v>
                </c:pt>
                <c:pt idx="13">
                  <c:v>0</c:v>
                </c:pt>
                <c:pt idx="14">
                  <c:v>0.85</c:v>
                </c:pt>
              </c:numCache>
            </c:numRef>
          </c:val>
        </c:ser>
        <c:dLbls>
          <c:showLegendKey val="0"/>
          <c:showVal val="0"/>
          <c:showCatName val="0"/>
          <c:showSerName val="0"/>
          <c:showPercent val="0"/>
          <c:showBubbleSize val="0"/>
        </c:dLbls>
        <c:gapWidth val="150"/>
        <c:axId val="110149632"/>
        <c:axId val="110151168"/>
      </c:barChart>
      <c:catAx>
        <c:axId val="110149632"/>
        <c:scaling>
          <c:orientation val="minMax"/>
        </c:scaling>
        <c:delete val="0"/>
        <c:axPos val="b"/>
        <c:numFmt formatCode="General" sourceLinked="1"/>
        <c:majorTickMark val="none"/>
        <c:minorTickMark val="none"/>
        <c:tickLblPos val="nextTo"/>
        <c:txPr>
          <a:bodyPr rot="0"/>
          <a:lstStyle/>
          <a:p>
            <a:pPr>
              <a:defRPr sz="700"/>
            </a:pPr>
            <a:endParaRPr lang="es-EC"/>
          </a:p>
        </c:txPr>
        <c:crossAx val="110151168"/>
        <c:crosses val="autoZero"/>
        <c:auto val="1"/>
        <c:lblAlgn val="ctr"/>
        <c:lblOffset val="100"/>
        <c:noMultiLvlLbl val="0"/>
      </c:catAx>
      <c:valAx>
        <c:axId val="110151168"/>
        <c:scaling>
          <c:orientation val="minMax"/>
        </c:scaling>
        <c:delete val="0"/>
        <c:axPos val="l"/>
        <c:title>
          <c:tx>
            <c:rich>
              <a:bodyPr rot="-5400000" vert="horz"/>
              <a:lstStyle/>
              <a:p>
                <a:pPr>
                  <a:defRPr/>
                </a:pPr>
                <a:r>
                  <a:rPr lang="en-US"/>
                  <a:t>OTIF</a:t>
                </a:r>
                <a:r>
                  <a:rPr lang="en-US" baseline="0"/>
                  <a:t> (%)</a:t>
                </a:r>
                <a:endParaRPr lang="en-US"/>
              </a:p>
            </c:rich>
          </c:tx>
          <c:layout>
            <c:manualLayout>
              <c:xMode val="edge"/>
              <c:yMode val="edge"/>
              <c:x val="1.1213321388718668E-2"/>
              <c:y val="0.412555994544895"/>
            </c:manualLayout>
          </c:layout>
          <c:overlay val="0"/>
        </c:title>
        <c:numFmt formatCode="0%" sourceLinked="1"/>
        <c:majorTickMark val="none"/>
        <c:minorTickMark val="none"/>
        <c:tickLblPos val="nextTo"/>
        <c:crossAx val="110149632"/>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u="sng">
                <a:solidFill>
                  <a:srgbClr val="FF0000"/>
                </a:solidFill>
              </a:rPr>
              <a:t>NO CONFORMIDADES</a:t>
            </a:r>
            <a:r>
              <a:rPr lang="en-US" sz="1400" u="sng" baseline="0">
                <a:solidFill>
                  <a:srgbClr val="FF0000"/>
                </a:solidFill>
              </a:rPr>
              <a:t> </a:t>
            </a:r>
            <a:endParaRPr lang="en-US" sz="1400" u="sng">
              <a:solidFill>
                <a:srgbClr val="FF0000"/>
              </a:solidFill>
            </a:endParaRPr>
          </a:p>
        </c:rich>
      </c:tx>
      <c:layout>
        <c:manualLayout>
          <c:xMode val="edge"/>
          <c:yMode val="edge"/>
          <c:x val="0.33691421584217296"/>
          <c:y val="0"/>
        </c:manualLayout>
      </c:layout>
      <c:overlay val="0"/>
    </c:title>
    <c:autoTitleDeleted val="0"/>
    <c:plotArea>
      <c:layout>
        <c:manualLayout>
          <c:layoutTarget val="inner"/>
          <c:xMode val="edge"/>
          <c:yMode val="edge"/>
          <c:x val="9.8853214391174463E-2"/>
          <c:y val="0.11224764575799542"/>
          <c:w val="0.79710894532600396"/>
          <c:h val="0.75097295226316685"/>
        </c:manualLayout>
      </c:layout>
      <c:barChart>
        <c:barDir val="col"/>
        <c:grouping val="clustered"/>
        <c:varyColors val="0"/>
        <c:ser>
          <c:idx val="0"/>
          <c:order val="0"/>
          <c:tx>
            <c:strRef>
              <c:f>NC!$A$40</c:f>
              <c:strCache>
                <c:ptCount val="1"/>
                <c:pt idx="0">
                  <c:v>Mensual</c:v>
                </c:pt>
              </c:strCache>
            </c:strRef>
          </c:tx>
          <c:spPr>
            <a:solidFill>
              <a:srgbClr val="00B050"/>
            </a:solidFill>
            <a:ln>
              <a:solidFill>
                <a:sysClr val="windowText" lastClr="000000"/>
              </a:solidFill>
            </a:ln>
          </c:spPr>
          <c:invertIfNegative val="0"/>
          <c:dPt>
            <c:idx val="0"/>
            <c:invertIfNegative val="0"/>
            <c:bubble3D val="0"/>
            <c:spPr>
              <a:gradFill flip="none" rotWithShape="1">
                <a:gsLst>
                  <a:gs pos="0">
                    <a:sysClr val="window" lastClr="FFFFFF">
                      <a:lumMod val="50000"/>
                    </a:sysClr>
                  </a:gs>
                  <a:gs pos="50000">
                    <a:sysClr val="window" lastClr="FFFFFF">
                      <a:lumMod val="85000"/>
                    </a:sysClr>
                  </a:gs>
                  <a:gs pos="100000">
                    <a:schemeClr val="bg1">
                      <a:lumMod val="50000"/>
                    </a:schemeClr>
                  </a:gs>
                </a:gsLst>
                <a:lin ang="0" scaled="1"/>
                <a:tileRect/>
              </a:gradFill>
              <a:ln w="3175">
                <a:solidFill>
                  <a:sysClr val="windowText" lastClr="000000"/>
                </a:solidFill>
                <a:prstDash val="solid"/>
              </a:ln>
            </c:spPr>
          </c:dPt>
          <c:dPt>
            <c:idx val="1"/>
            <c:invertIfNegative val="0"/>
            <c:bubble3D val="0"/>
            <c:spPr>
              <a:solidFill>
                <a:srgbClr val="FF0000"/>
              </a:solidFill>
              <a:ln>
                <a:solidFill>
                  <a:sysClr val="windowText" lastClr="000000"/>
                </a:solidFill>
              </a:ln>
            </c:spPr>
          </c:dPt>
          <c:dPt>
            <c:idx val="4"/>
            <c:invertIfNegative val="0"/>
            <c:bubble3D val="0"/>
            <c:spPr>
              <a:solidFill>
                <a:srgbClr val="FF0000"/>
              </a:solidFill>
              <a:ln>
                <a:solidFill>
                  <a:sysClr val="windowText" lastClr="000000"/>
                </a:solidFill>
              </a:ln>
            </c:spPr>
          </c:dPt>
          <c:dPt>
            <c:idx val="5"/>
            <c:invertIfNegative val="0"/>
            <c:bubble3D val="0"/>
            <c:spPr>
              <a:solidFill>
                <a:srgbClr val="FF0000"/>
              </a:solidFill>
              <a:ln>
                <a:solidFill>
                  <a:sysClr val="windowText" lastClr="000000"/>
                </a:solidFill>
              </a:ln>
            </c:spPr>
          </c:dPt>
          <c:dPt>
            <c:idx val="6"/>
            <c:invertIfNegative val="0"/>
            <c:bubble3D val="0"/>
            <c:spPr>
              <a:solidFill>
                <a:srgbClr val="FF0000"/>
              </a:solidFill>
              <a:ln>
                <a:solidFill>
                  <a:sysClr val="windowText" lastClr="000000"/>
                </a:solidFill>
              </a:ln>
            </c:spPr>
          </c:dPt>
          <c:dPt>
            <c:idx val="9"/>
            <c:invertIfNegative val="0"/>
            <c:bubble3D val="0"/>
            <c:spPr>
              <a:solidFill>
                <a:srgbClr val="FF0000"/>
              </a:solidFill>
              <a:ln>
                <a:solidFill>
                  <a:sysClr val="windowText" lastClr="000000"/>
                </a:solidFill>
              </a:ln>
            </c:spPr>
          </c:dPt>
          <c:dPt>
            <c:idx val="11"/>
            <c:invertIfNegative val="0"/>
            <c:bubble3D val="0"/>
            <c:spPr>
              <a:solidFill>
                <a:srgbClr val="FF0000"/>
              </a:solidFill>
              <a:ln>
                <a:solidFill>
                  <a:sysClr val="windowText" lastClr="000000"/>
                </a:solidFill>
              </a:ln>
            </c:spPr>
          </c:dPt>
          <c:dPt>
            <c:idx val="12"/>
            <c:invertIfNegative val="0"/>
            <c:bubble3D val="0"/>
            <c:spPr>
              <a:solidFill>
                <a:srgbClr val="FF0000"/>
              </a:solidFill>
              <a:ln>
                <a:solidFill>
                  <a:sysClr val="windowText" lastClr="000000"/>
                </a:solidFill>
              </a:ln>
            </c:spPr>
          </c:dPt>
          <c:dPt>
            <c:idx val="13"/>
            <c:invertIfNegative val="0"/>
            <c:bubble3D val="0"/>
            <c:spPr>
              <a:gradFill flip="none" rotWithShape="1">
                <a:gsLst>
                  <a:gs pos="0">
                    <a:srgbClr val="002060"/>
                  </a:gs>
                  <a:gs pos="50000">
                    <a:schemeClr val="accent5">
                      <a:lumMod val="60000"/>
                      <a:lumOff val="40000"/>
                    </a:schemeClr>
                  </a:gs>
                  <a:gs pos="100000">
                    <a:srgbClr val="002060"/>
                  </a:gs>
                </a:gsLst>
                <a:lin ang="0" scaled="1"/>
                <a:tileRect/>
              </a:gradFill>
              <a:ln w="3175">
                <a:solidFill>
                  <a:sysClr val="windowText" lastClr="000000"/>
                </a:solidFill>
                <a:prstDash val="solid"/>
              </a:ln>
            </c:spPr>
          </c:dPt>
          <c:dPt>
            <c:idx val="14"/>
            <c:invertIfNegative val="0"/>
            <c:bubble3D val="0"/>
            <c:spPr>
              <a:gradFill flip="none" rotWithShape="1">
                <a:gsLst>
                  <a:gs pos="0">
                    <a:srgbClr val="F79646">
                      <a:lumMod val="50000"/>
                    </a:srgbClr>
                  </a:gs>
                  <a:gs pos="50000">
                    <a:srgbClr val="FFCC00"/>
                  </a:gs>
                  <a:gs pos="100000">
                    <a:srgbClr val="F79646">
                      <a:lumMod val="50000"/>
                    </a:srgbClr>
                  </a:gs>
                </a:gsLst>
                <a:lin ang="0" scaled="1"/>
                <a:tileRect/>
              </a:gradFill>
              <a:ln w="3175">
                <a:solidFill>
                  <a:sysClr val="windowText" lastClr="000000"/>
                </a:solidFill>
                <a:prstDash val="solid"/>
              </a:ln>
            </c:spPr>
          </c:dPt>
          <c:dLbls>
            <c:dLbl>
              <c:idx val="0"/>
              <c:tx>
                <c:rich>
                  <a:bodyPr/>
                  <a:lstStyle/>
                  <a:p>
                    <a:r>
                      <a:rPr lang="en-US"/>
                      <a:t>ND</a:t>
                    </a:r>
                  </a:p>
                </c:rich>
              </c:tx>
              <c:dLblPos val="outEnd"/>
              <c:showLegendKey val="0"/>
              <c:showVal val="1"/>
              <c:showCatName val="0"/>
              <c:showSerName val="0"/>
              <c:showPercent val="0"/>
              <c:showBubbleSize val="0"/>
              <c:separator>. </c:separator>
            </c:dLbl>
            <c:dLbl>
              <c:idx val="1"/>
              <c:tx>
                <c:rich>
                  <a:bodyPr/>
                  <a:lstStyle/>
                  <a:p>
                    <a:r>
                      <a:rPr lang="en-US"/>
                      <a:t>ND</a:t>
                    </a:r>
                  </a:p>
                </c:rich>
              </c:tx>
              <c:dLblPos val="outEnd"/>
              <c:showLegendKey val="0"/>
              <c:showVal val="1"/>
              <c:showCatName val="0"/>
              <c:showSerName val="0"/>
              <c:showPercent val="0"/>
              <c:showBubbleSize val="0"/>
              <c:separator>. </c:separator>
            </c:dLbl>
            <c:dLbl>
              <c:idx val="2"/>
              <c:tx>
                <c:rich>
                  <a:bodyPr/>
                  <a:lstStyle/>
                  <a:p>
                    <a:r>
                      <a:rPr lang="en-US"/>
                      <a:t>ND</a:t>
                    </a:r>
                  </a:p>
                </c:rich>
              </c:tx>
              <c:dLblPos val="outEnd"/>
              <c:showLegendKey val="0"/>
              <c:showVal val="1"/>
              <c:showCatName val="0"/>
              <c:showSerName val="0"/>
              <c:showPercent val="0"/>
              <c:showBubbleSize val="0"/>
              <c:separator>. </c:separator>
            </c:dLbl>
            <c:dLbl>
              <c:idx val="3"/>
              <c:tx>
                <c:rich>
                  <a:bodyPr/>
                  <a:lstStyle/>
                  <a:p>
                    <a:r>
                      <a:rPr lang="en-US"/>
                      <a:t>ND</a:t>
                    </a:r>
                  </a:p>
                </c:rich>
              </c:tx>
              <c:dLblPos val="outEnd"/>
              <c:showLegendKey val="0"/>
              <c:showVal val="1"/>
              <c:showCatName val="0"/>
              <c:showSerName val="0"/>
              <c:showPercent val="0"/>
              <c:showBubbleSize val="0"/>
              <c:separator>. </c:separator>
            </c:dLbl>
            <c:dLbl>
              <c:idx val="4"/>
              <c:tx>
                <c:rich>
                  <a:bodyPr/>
                  <a:lstStyle/>
                  <a:p>
                    <a:r>
                      <a:rPr lang="en-US"/>
                      <a:t>ND</a:t>
                    </a:r>
                  </a:p>
                </c:rich>
              </c:tx>
              <c:dLblPos val="outEnd"/>
              <c:showLegendKey val="0"/>
              <c:showVal val="1"/>
              <c:showCatName val="0"/>
              <c:showSerName val="0"/>
              <c:showPercent val="0"/>
              <c:showBubbleSize val="0"/>
              <c:separator>. </c:separator>
            </c:dLbl>
            <c:dLblPos val="outEnd"/>
            <c:showLegendKey val="0"/>
            <c:showVal val="1"/>
            <c:showCatName val="0"/>
            <c:showSerName val="0"/>
            <c:showPercent val="0"/>
            <c:showBubbleSize val="0"/>
            <c:separator>. </c:separator>
            <c:showLeaderLines val="0"/>
          </c:dLbls>
          <c:cat>
            <c:strRef>
              <c:f>NC!$B$37:$P$37</c:f>
              <c:strCache>
                <c:ptCount val="15"/>
                <c:pt idx="0">
                  <c:v>BM'11</c:v>
                </c:pt>
                <c:pt idx="1">
                  <c:v>Ene</c:v>
                </c:pt>
                <c:pt idx="2">
                  <c:v>Feb</c:v>
                </c:pt>
                <c:pt idx="3">
                  <c:v>Mar</c:v>
                </c:pt>
                <c:pt idx="4">
                  <c:v>Abr</c:v>
                </c:pt>
                <c:pt idx="5">
                  <c:v>May</c:v>
                </c:pt>
                <c:pt idx="6">
                  <c:v>Jun</c:v>
                </c:pt>
                <c:pt idx="7">
                  <c:v>Jul</c:v>
                </c:pt>
                <c:pt idx="8">
                  <c:v>Ago</c:v>
                </c:pt>
                <c:pt idx="9">
                  <c:v>Sep</c:v>
                </c:pt>
                <c:pt idx="10">
                  <c:v>Oct</c:v>
                </c:pt>
                <c:pt idx="11">
                  <c:v>Nov</c:v>
                </c:pt>
                <c:pt idx="12">
                  <c:v>Dic</c:v>
                </c:pt>
                <c:pt idx="13">
                  <c:v>FY 2012</c:v>
                </c:pt>
                <c:pt idx="14">
                  <c:v>TGA'12</c:v>
                </c:pt>
              </c:strCache>
            </c:strRef>
          </c:cat>
          <c:val>
            <c:numRef>
              <c:f>NC!$B$40:$P$40</c:f>
              <c:numCache>
                <c:formatCode>0%</c:formatCode>
                <c:ptCount val="15"/>
                <c:pt idx="0">
                  <c:v>0</c:v>
                </c:pt>
                <c:pt idx="1">
                  <c:v>0</c:v>
                </c:pt>
                <c:pt idx="2">
                  <c:v>0</c:v>
                </c:pt>
                <c:pt idx="3">
                  <c:v>0</c:v>
                </c:pt>
                <c:pt idx="4">
                  <c:v>0</c:v>
                </c:pt>
                <c:pt idx="5">
                  <c:v>0.08</c:v>
                </c:pt>
                <c:pt idx="6">
                  <c:v>0.06</c:v>
                </c:pt>
                <c:pt idx="7">
                  <c:v>0</c:v>
                </c:pt>
                <c:pt idx="8">
                  <c:v>0</c:v>
                </c:pt>
                <c:pt idx="9">
                  <c:v>0</c:v>
                </c:pt>
                <c:pt idx="10">
                  <c:v>0</c:v>
                </c:pt>
                <c:pt idx="11">
                  <c:v>0</c:v>
                </c:pt>
                <c:pt idx="12">
                  <c:v>0</c:v>
                </c:pt>
                <c:pt idx="13" formatCode="0,0%">
                  <c:v>0.05</c:v>
                </c:pt>
                <c:pt idx="14">
                  <c:v>0.05</c:v>
                </c:pt>
              </c:numCache>
            </c:numRef>
          </c:val>
        </c:ser>
        <c:dLbls>
          <c:showLegendKey val="0"/>
          <c:showVal val="0"/>
          <c:showCatName val="0"/>
          <c:showSerName val="0"/>
          <c:showPercent val="0"/>
          <c:showBubbleSize val="0"/>
        </c:dLbls>
        <c:gapWidth val="150"/>
        <c:axId val="110865024"/>
        <c:axId val="124064128"/>
      </c:barChart>
      <c:catAx>
        <c:axId val="110865024"/>
        <c:scaling>
          <c:orientation val="minMax"/>
        </c:scaling>
        <c:delete val="0"/>
        <c:axPos val="b"/>
        <c:numFmt formatCode="General" sourceLinked="1"/>
        <c:majorTickMark val="none"/>
        <c:minorTickMark val="none"/>
        <c:tickLblPos val="nextTo"/>
        <c:txPr>
          <a:bodyPr rot="0"/>
          <a:lstStyle/>
          <a:p>
            <a:pPr>
              <a:defRPr sz="700"/>
            </a:pPr>
            <a:endParaRPr lang="es-EC"/>
          </a:p>
        </c:txPr>
        <c:crossAx val="124064128"/>
        <c:crosses val="autoZero"/>
        <c:auto val="1"/>
        <c:lblAlgn val="ctr"/>
        <c:lblOffset val="100"/>
        <c:noMultiLvlLbl val="0"/>
      </c:catAx>
      <c:valAx>
        <c:axId val="124064128"/>
        <c:scaling>
          <c:orientation val="minMax"/>
        </c:scaling>
        <c:delete val="0"/>
        <c:axPos val="l"/>
        <c:title>
          <c:tx>
            <c:rich>
              <a:bodyPr rot="-5400000" vert="horz"/>
              <a:lstStyle/>
              <a:p>
                <a:pPr>
                  <a:defRPr/>
                </a:pPr>
                <a:r>
                  <a:rPr lang="en-US" baseline="0"/>
                  <a:t>No Conformidades (%)</a:t>
                </a:r>
                <a:endParaRPr lang="en-US"/>
              </a:p>
            </c:rich>
          </c:tx>
          <c:layout>
            <c:manualLayout>
              <c:xMode val="edge"/>
              <c:yMode val="edge"/>
              <c:x val="1.7201345340814449E-2"/>
              <c:y val="0.31464384179092231"/>
            </c:manualLayout>
          </c:layout>
          <c:overlay val="0"/>
        </c:title>
        <c:numFmt formatCode="0%" sourceLinked="1"/>
        <c:majorTickMark val="none"/>
        <c:minorTickMark val="none"/>
        <c:tickLblPos val="nextTo"/>
        <c:crossAx val="110865024"/>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10.xml.rels><?xml version="1.0" encoding="UTF-8" standalone="yes"?>
<Relationships xmlns="http://schemas.openxmlformats.org/package/2006/relationships"><Relationship Id="rId2" Type="http://schemas.openxmlformats.org/officeDocument/2006/relationships/image" Target="../media/image8.gif"/><Relationship Id="rId1" Type="http://schemas.openxmlformats.org/officeDocument/2006/relationships/image" Target="../media/image7.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chart" Target="../charts/chart5.xml"/><Relationship Id="rId1" Type="http://schemas.openxmlformats.org/officeDocument/2006/relationships/image" Target="../media/image6.png"/><Relationship Id="rId4" Type="http://schemas.openxmlformats.org/officeDocument/2006/relationships/image" Target="../media/image15.png"/></Relationships>
</file>

<file path=xl/drawings/_rels/drawing12.xml.rels><?xml version="1.0" encoding="UTF-8" standalone="yes"?>
<Relationships xmlns="http://schemas.openxmlformats.org/package/2006/relationships"><Relationship Id="rId2" Type="http://schemas.openxmlformats.org/officeDocument/2006/relationships/image" Target="../media/image8.gif"/><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16.jpeg"/><Relationship Id="rId2" Type="http://schemas.openxmlformats.org/officeDocument/2006/relationships/chart" Target="../charts/chart6.xml"/><Relationship Id="rId1" Type="http://schemas.openxmlformats.org/officeDocument/2006/relationships/image" Target="../media/image6.png"/><Relationship Id="rId5" Type="http://schemas.openxmlformats.org/officeDocument/2006/relationships/chart" Target="../charts/chart7.xml"/><Relationship Id="rId4" Type="http://schemas.openxmlformats.org/officeDocument/2006/relationships/image" Target="../media/image17.emf"/></Relationships>
</file>

<file path=xl/drawings/_rels/drawing14.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8.gif"/></Relationships>
</file>

<file path=xl/drawings/_rels/drawing15.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8.gif"/></Relationships>
</file>

<file path=xl/drawings/_rels/drawing16.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chart" Target="../charts/chart8.xml"/><Relationship Id="rId1" Type="http://schemas.openxmlformats.org/officeDocument/2006/relationships/image" Target="../media/image6.png"/><Relationship Id="rId4" Type="http://schemas.openxmlformats.org/officeDocument/2006/relationships/image" Target="../media/image18.png"/></Relationships>
</file>

<file path=xl/drawings/_rels/drawing17.xml.rels><?xml version="1.0" encoding="UTF-8" standalone="yes"?>
<Relationships xmlns="http://schemas.openxmlformats.org/package/2006/relationships"><Relationship Id="rId2" Type="http://schemas.openxmlformats.org/officeDocument/2006/relationships/image" Target="../media/image8.gif"/><Relationship Id="rId1" Type="http://schemas.openxmlformats.org/officeDocument/2006/relationships/image" Target="../media/image7.jpeg"/></Relationships>
</file>

<file path=xl/drawings/_rels/drawing18.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chart" Target="../charts/chart9.xml"/><Relationship Id="rId1" Type="http://schemas.openxmlformats.org/officeDocument/2006/relationships/image" Target="../media/image6.png"/><Relationship Id="rId4" Type="http://schemas.openxmlformats.org/officeDocument/2006/relationships/image" Target="../media/image19.png"/></Relationships>
</file>

<file path=xl/drawings/_rels/drawing19.xml.rels><?xml version="1.0" encoding="UTF-8" standalone="yes"?>
<Relationships xmlns="http://schemas.openxmlformats.org/package/2006/relationships"><Relationship Id="rId2" Type="http://schemas.openxmlformats.org/officeDocument/2006/relationships/image" Target="../media/image8.gif"/><Relationship Id="rId1" Type="http://schemas.openxmlformats.org/officeDocument/2006/relationships/image" Target="../media/image7.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4.emf"/><Relationship Id="rId4" Type="http://schemas.openxmlformats.org/officeDocument/2006/relationships/image" Target="../media/image3.emf"/></Relationships>
</file>

<file path=xl/drawings/_rels/drawing20.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chart" Target="../charts/chart10.xml"/><Relationship Id="rId1" Type="http://schemas.openxmlformats.org/officeDocument/2006/relationships/image" Target="../media/image6.png"/><Relationship Id="rId4" Type="http://schemas.openxmlformats.org/officeDocument/2006/relationships/image" Target="../media/image20.png"/></Relationships>
</file>

<file path=xl/drawings/_rels/drawing21.xml.rels><?xml version="1.0" encoding="UTF-8" standalone="yes"?>
<Relationships xmlns="http://schemas.openxmlformats.org/package/2006/relationships"><Relationship Id="rId2" Type="http://schemas.openxmlformats.org/officeDocument/2006/relationships/image" Target="../media/image8.gif"/><Relationship Id="rId1" Type="http://schemas.openxmlformats.org/officeDocument/2006/relationships/image" Target="../media/image7.jpeg"/></Relationships>
</file>

<file path=xl/drawings/_rels/drawing22.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chart" Target="../charts/chart11.xml"/><Relationship Id="rId1" Type="http://schemas.openxmlformats.org/officeDocument/2006/relationships/image" Target="../media/image6.png"/><Relationship Id="rId4" Type="http://schemas.openxmlformats.org/officeDocument/2006/relationships/image" Target="../media/image21.png"/></Relationships>
</file>

<file path=xl/drawings/_rels/drawing23.xml.rels><?xml version="1.0" encoding="UTF-8" standalone="yes"?>
<Relationships xmlns="http://schemas.openxmlformats.org/package/2006/relationships"><Relationship Id="rId2" Type="http://schemas.openxmlformats.org/officeDocument/2006/relationships/image" Target="../media/image8.gif"/><Relationship Id="rId1" Type="http://schemas.openxmlformats.org/officeDocument/2006/relationships/image" Target="../media/image7.jpeg"/></Relationships>
</file>

<file path=xl/drawings/_rels/drawing24.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chart" Target="../charts/chart12.xml"/><Relationship Id="rId1" Type="http://schemas.openxmlformats.org/officeDocument/2006/relationships/image" Target="../media/image6.png"/><Relationship Id="rId4" Type="http://schemas.openxmlformats.org/officeDocument/2006/relationships/image" Target="../media/image22.png"/></Relationships>
</file>

<file path=xl/drawings/_rels/drawing25.xml.rels><?xml version="1.0" encoding="UTF-8" standalone="yes"?>
<Relationships xmlns="http://schemas.openxmlformats.org/package/2006/relationships"><Relationship Id="rId2" Type="http://schemas.openxmlformats.org/officeDocument/2006/relationships/image" Target="../media/image8.gif"/><Relationship Id="rId1" Type="http://schemas.openxmlformats.org/officeDocument/2006/relationships/image" Target="../media/image7.jpeg"/></Relationships>
</file>

<file path=xl/drawings/_rels/drawing26.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chart" Target="../charts/chart13.xml"/><Relationship Id="rId1" Type="http://schemas.openxmlformats.org/officeDocument/2006/relationships/image" Target="../media/image6.png"/><Relationship Id="rId4" Type="http://schemas.openxmlformats.org/officeDocument/2006/relationships/image" Target="../media/image23.png"/></Relationships>
</file>

<file path=xl/drawings/_rels/drawing27.xml.rels><?xml version="1.0" encoding="UTF-8" standalone="yes"?>
<Relationships xmlns="http://schemas.openxmlformats.org/package/2006/relationships"><Relationship Id="rId2" Type="http://schemas.openxmlformats.org/officeDocument/2006/relationships/image" Target="../media/image8.gif"/><Relationship Id="rId1" Type="http://schemas.openxmlformats.org/officeDocument/2006/relationships/image" Target="../media/image7.jpeg"/></Relationships>
</file>

<file path=xl/drawings/_rels/drawing28.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chart" Target="../charts/chart14.xml"/><Relationship Id="rId1" Type="http://schemas.openxmlformats.org/officeDocument/2006/relationships/image" Target="../media/image6.png"/><Relationship Id="rId4" Type="http://schemas.openxmlformats.org/officeDocument/2006/relationships/image" Target="../media/image24.png"/></Relationships>
</file>

<file path=xl/drawings/_rels/drawing29.xml.rels><?xml version="1.0" encoding="UTF-8" standalone="yes"?>
<Relationships xmlns="http://schemas.openxmlformats.org/package/2006/relationships"><Relationship Id="rId2" Type="http://schemas.openxmlformats.org/officeDocument/2006/relationships/image" Target="../media/image8.gif"/><Relationship Id="rId1" Type="http://schemas.openxmlformats.org/officeDocument/2006/relationships/image" Target="../media/image7.jpeg"/></Relationships>
</file>

<file path=xl/drawings/_rels/drawing3.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chart" Target="../charts/chart1.xml"/><Relationship Id="rId1" Type="http://schemas.openxmlformats.org/officeDocument/2006/relationships/image" Target="../media/image6.png"/></Relationships>
</file>

<file path=xl/drawings/_rels/drawing30.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chart" Target="../charts/chart15.xml"/><Relationship Id="rId1" Type="http://schemas.openxmlformats.org/officeDocument/2006/relationships/image" Target="../media/image6.png"/><Relationship Id="rId4" Type="http://schemas.openxmlformats.org/officeDocument/2006/relationships/image" Target="../media/image25.png"/></Relationships>
</file>

<file path=xl/drawings/_rels/drawing31.xml.rels><?xml version="1.0" encoding="UTF-8" standalone="yes"?>
<Relationships xmlns="http://schemas.openxmlformats.org/package/2006/relationships"><Relationship Id="rId2" Type="http://schemas.openxmlformats.org/officeDocument/2006/relationships/image" Target="../media/image8.gif"/><Relationship Id="rId1" Type="http://schemas.openxmlformats.org/officeDocument/2006/relationships/image" Target="../media/image7.jpeg"/></Relationships>
</file>

<file path=xl/drawings/_rels/drawing32.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chart" Target="../charts/chart16.xml"/><Relationship Id="rId1" Type="http://schemas.openxmlformats.org/officeDocument/2006/relationships/image" Target="../media/image6.png"/><Relationship Id="rId4" Type="http://schemas.openxmlformats.org/officeDocument/2006/relationships/image" Target="../media/image26.png"/></Relationships>
</file>

<file path=xl/drawings/_rels/drawing33.xml.rels><?xml version="1.0" encoding="UTF-8" standalone="yes"?>
<Relationships xmlns="http://schemas.openxmlformats.org/package/2006/relationships"><Relationship Id="rId2" Type="http://schemas.openxmlformats.org/officeDocument/2006/relationships/image" Target="../media/image8.gif"/><Relationship Id="rId1" Type="http://schemas.openxmlformats.org/officeDocument/2006/relationships/image" Target="../media/image7.jpeg"/></Relationships>
</file>

<file path=xl/drawings/_rels/drawing34.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chart" Target="../charts/chart17.xml"/><Relationship Id="rId1" Type="http://schemas.openxmlformats.org/officeDocument/2006/relationships/image" Target="../media/image6.png"/><Relationship Id="rId4" Type="http://schemas.openxmlformats.org/officeDocument/2006/relationships/image" Target="../media/image27.png"/></Relationships>
</file>

<file path=xl/drawings/_rels/drawing35.xml.rels><?xml version="1.0" encoding="UTF-8" standalone="yes"?>
<Relationships xmlns="http://schemas.openxmlformats.org/package/2006/relationships"><Relationship Id="rId2" Type="http://schemas.openxmlformats.org/officeDocument/2006/relationships/image" Target="../media/image8.gif"/><Relationship Id="rId1" Type="http://schemas.openxmlformats.org/officeDocument/2006/relationships/image" Target="../media/image7.jpeg"/></Relationships>
</file>

<file path=xl/drawings/_rels/drawing36.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chart" Target="../charts/chart18.xml"/><Relationship Id="rId1" Type="http://schemas.openxmlformats.org/officeDocument/2006/relationships/image" Target="../media/image6.png"/><Relationship Id="rId4" Type="http://schemas.openxmlformats.org/officeDocument/2006/relationships/image" Target="../media/image28.png"/></Relationships>
</file>

<file path=xl/drawings/_rels/drawing37.xml.rels><?xml version="1.0" encoding="UTF-8" standalone="yes"?>
<Relationships xmlns="http://schemas.openxmlformats.org/package/2006/relationships"><Relationship Id="rId2" Type="http://schemas.openxmlformats.org/officeDocument/2006/relationships/image" Target="../media/image8.gif"/><Relationship Id="rId1" Type="http://schemas.openxmlformats.org/officeDocument/2006/relationships/image" Target="../media/image7.jpeg"/></Relationships>
</file>

<file path=xl/drawings/_rels/drawing38.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chart" Target="../charts/chart19.xml"/><Relationship Id="rId1" Type="http://schemas.openxmlformats.org/officeDocument/2006/relationships/image" Target="../media/image6.png"/><Relationship Id="rId4" Type="http://schemas.openxmlformats.org/officeDocument/2006/relationships/image" Target="../media/image29.png"/></Relationships>
</file>

<file path=xl/drawings/_rels/drawing39.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8.gif"/></Relationships>
</file>

<file path=xl/drawings/_rels/drawing4.xml.rels><?xml version="1.0" encoding="UTF-8" standalone="yes"?>
<Relationships xmlns="http://schemas.openxmlformats.org/package/2006/relationships"><Relationship Id="rId2" Type="http://schemas.openxmlformats.org/officeDocument/2006/relationships/image" Target="../media/image8.gif"/><Relationship Id="rId1" Type="http://schemas.openxmlformats.org/officeDocument/2006/relationships/image" Target="../media/image7.jpeg"/></Relationships>
</file>

<file path=xl/drawings/_rels/drawing40.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chart" Target="../charts/chart20.xml"/><Relationship Id="rId1" Type="http://schemas.openxmlformats.org/officeDocument/2006/relationships/image" Target="../media/image6.png"/><Relationship Id="rId4" Type="http://schemas.openxmlformats.org/officeDocument/2006/relationships/image" Target="../media/image29.png"/></Relationships>
</file>

<file path=xl/drawings/_rels/drawing41.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8.gif"/></Relationships>
</file>

<file path=xl/drawings/_rels/drawing42.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chart" Target="../charts/chart21.xml"/><Relationship Id="rId1" Type="http://schemas.openxmlformats.org/officeDocument/2006/relationships/image" Target="../media/image6.png"/><Relationship Id="rId4" Type="http://schemas.openxmlformats.org/officeDocument/2006/relationships/image" Target="../media/image30.png"/></Relationships>
</file>

<file path=xl/drawings/_rels/drawing43.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8.gif"/></Relationships>
</file>

<file path=xl/drawings/_rels/drawing44.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chart" Target="../charts/chart22.xml"/><Relationship Id="rId1" Type="http://schemas.openxmlformats.org/officeDocument/2006/relationships/image" Target="../media/image6.png"/><Relationship Id="rId4" Type="http://schemas.openxmlformats.org/officeDocument/2006/relationships/image" Target="../media/image31.png"/></Relationships>
</file>

<file path=xl/drawings/_rels/drawing45.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8.gif"/></Relationships>
</file>

<file path=xl/drawings/_rels/drawing46.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chart" Target="../charts/chart23.xml"/><Relationship Id="rId1" Type="http://schemas.openxmlformats.org/officeDocument/2006/relationships/image" Target="../media/image6.png"/><Relationship Id="rId4" Type="http://schemas.openxmlformats.org/officeDocument/2006/relationships/image" Target="../media/image32.emf"/></Relationships>
</file>

<file path=xl/drawings/_rels/drawing47.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8.gif"/></Relationships>
</file>

<file path=xl/drawings/_rels/drawing48.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chart" Target="../charts/chart24.xml"/><Relationship Id="rId1" Type="http://schemas.openxmlformats.org/officeDocument/2006/relationships/image" Target="../media/image6.png"/><Relationship Id="rId4" Type="http://schemas.openxmlformats.org/officeDocument/2006/relationships/image" Target="../media/image33.emf"/></Relationships>
</file>

<file path=xl/drawings/_rels/drawing49.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8.gif"/></Relationships>
</file>

<file path=xl/drawings/_rels/drawing5.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chart" Target="../charts/chart2.xml"/><Relationship Id="rId1" Type="http://schemas.openxmlformats.org/officeDocument/2006/relationships/image" Target="../media/image6.png"/><Relationship Id="rId5" Type="http://schemas.openxmlformats.org/officeDocument/2006/relationships/image" Target="../media/image11.png"/><Relationship Id="rId4" Type="http://schemas.openxmlformats.org/officeDocument/2006/relationships/image" Target="../media/image10.png"/></Relationships>
</file>

<file path=xl/drawings/_rels/drawing50.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chart" Target="../charts/chart25.xml"/><Relationship Id="rId1" Type="http://schemas.openxmlformats.org/officeDocument/2006/relationships/image" Target="../media/image6.png"/><Relationship Id="rId4" Type="http://schemas.openxmlformats.org/officeDocument/2006/relationships/image" Target="../media/image34.emf"/></Relationships>
</file>

<file path=xl/drawings/_rels/drawing51.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8.gif"/></Relationships>
</file>

<file path=xl/drawings/_rels/drawing52.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chart" Target="../charts/chart26.xml"/><Relationship Id="rId1" Type="http://schemas.openxmlformats.org/officeDocument/2006/relationships/image" Target="../media/image6.png"/><Relationship Id="rId4" Type="http://schemas.openxmlformats.org/officeDocument/2006/relationships/image" Target="../media/image2.emf"/></Relationships>
</file>

<file path=xl/drawings/_rels/drawing53.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8.gif"/></Relationships>
</file>

<file path=xl/drawings/_rels/drawing54.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chart" Target="../charts/chart27.xml"/><Relationship Id="rId1" Type="http://schemas.openxmlformats.org/officeDocument/2006/relationships/image" Target="../media/image6.png"/><Relationship Id="rId4" Type="http://schemas.openxmlformats.org/officeDocument/2006/relationships/image" Target="../media/image2.emf"/></Relationships>
</file>

<file path=xl/drawings/_rels/drawing55.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8.gif"/></Relationships>
</file>

<file path=xl/drawings/_rels/drawing56.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12.jpeg"/><Relationship Id="rId1" Type="http://schemas.openxmlformats.org/officeDocument/2006/relationships/image" Target="../media/image6.png"/><Relationship Id="rId4"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8.gif"/></Relationships>
</file>

<file path=xl/drawings/_rels/drawing58.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chart" Target="../charts/chart29.xml"/><Relationship Id="rId1" Type="http://schemas.openxmlformats.org/officeDocument/2006/relationships/image" Target="../media/image6.png"/><Relationship Id="rId4" Type="http://schemas.openxmlformats.org/officeDocument/2006/relationships/image" Target="../media/image1.emf"/></Relationships>
</file>

<file path=xl/drawings/_rels/drawing59.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8.gif"/></Relationships>
</file>

<file path=xl/drawings/_rels/drawing6.xml.rels><?xml version="1.0" encoding="UTF-8" standalone="yes"?>
<Relationships xmlns="http://schemas.openxmlformats.org/package/2006/relationships"><Relationship Id="rId2" Type="http://schemas.openxmlformats.org/officeDocument/2006/relationships/image" Target="../media/image8.gif"/><Relationship Id="rId1" Type="http://schemas.openxmlformats.org/officeDocument/2006/relationships/image" Target="../media/image7.jpeg"/></Relationships>
</file>

<file path=xl/drawings/_rels/drawing60.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4.emf"/><Relationship Id="rId4" Type="http://schemas.openxmlformats.org/officeDocument/2006/relationships/image" Target="../media/image35.emf"/></Relationships>
</file>

<file path=xl/drawings/_rels/drawing6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4.emf"/><Relationship Id="rId5" Type="http://schemas.openxmlformats.org/officeDocument/2006/relationships/image" Target="../media/image35.emf"/><Relationship Id="rId4" Type="http://schemas.openxmlformats.org/officeDocument/2006/relationships/image" Target="../media/image3.emf"/></Relationships>
</file>

<file path=xl/drawings/_rels/drawing7.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chart" Target="../charts/chart3.xml"/><Relationship Id="rId1" Type="http://schemas.openxmlformats.org/officeDocument/2006/relationships/image" Target="../media/image6.png"/><Relationship Id="rId4" Type="http://schemas.openxmlformats.org/officeDocument/2006/relationships/image" Target="../media/image13.png"/></Relationships>
</file>

<file path=xl/drawings/_rels/drawing8.xml.rels><?xml version="1.0" encoding="UTF-8" standalone="yes"?>
<Relationships xmlns="http://schemas.openxmlformats.org/package/2006/relationships"><Relationship Id="rId2" Type="http://schemas.openxmlformats.org/officeDocument/2006/relationships/image" Target="../media/image8.gif"/><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chart" Target="../charts/chart4.xml"/><Relationship Id="rId1" Type="http://schemas.openxmlformats.org/officeDocument/2006/relationships/image" Target="../media/image6.png"/><Relationship Id="rId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27</xdr:row>
      <xdr:rowOff>233643</xdr:rowOff>
    </xdr:from>
    <xdr:to>
      <xdr:col>3</xdr:col>
      <xdr:colOff>0</xdr:colOff>
      <xdr:row>27</xdr:row>
      <xdr:rowOff>233643</xdr:rowOff>
    </xdr:to>
    <xdr:pic>
      <xdr:nvPicPr>
        <xdr:cNvPr id="2" name="1 Imagen"/>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5737" r="36378" b="25000"/>
        <a:stretch/>
      </xdr:blipFill>
      <xdr:spPr bwMode="auto">
        <a:xfrm>
          <a:off x="4133850" y="14359218"/>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24</xdr:row>
      <xdr:rowOff>403412</xdr:rowOff>
    </xdr:from>
    <xdr:to>
      <xdr:col>3</xdr:col>
      <xdr:colOff>3922</xdr:colOff>
      <xdr:row>24</xdr:row>
      <xdr:rowOff>403412</xdr:rowOff>
    </xdr:to>
    <xdr:pic>
      <xdr:nvPicPr>
        <xdr:cNvPr id="3" name="Picture 19"/>
        <xdr:cNvPicPr>
          <a:picLocks noChangeAspect="1" noChangeArrowheads="1"/>
        </xdr:cNvPicPr>
      </xdr:nvPicPr>
      <xdr:blipFill>
        <a:blip xmlns:r="http://schemas.openxmlformats.org/officeDocument/2006/relationships" r:embed="rId2" cstate="print"/>
        <a:srcRect l="34971" t="-6920" r="34405" b="-10726"/>
        <a:stretch>
          <a:fillRect/>
        </a:stretch>
      </xdr:blipFill>
      <xdr:spPr bwMode="auto">
        <a:xfrm>
          <a:off x="4133850" y="12795437"/>
          <a:ext cx="3922" cy="0"/>
        </a:xfrm>
        <a:prstGeom prst="rect">
          <a:avLst/>
        </a:prstGeom>
        <a:noFill/>
      </xdr:spPr>
    </xdr:pic>
    <xdr:clientData/>
  </xdr:twoCellAnchor>
  <xdr:twoCellAnchor editAs="oneCell">
    <xdr:from>
      <xdr:col>3</xdr:col>
      <xdr:colOff>0</xdr:colOff>
      <xdr:row>25</xdr:row>
      <xdr:rowOff>380999</xdr:rowOff>
    </xdr:from>
    <xdr:to>
      <xdr:col>3</xdr:col>
      <xdr:colOff>3922</xdr:colOff>
      <xdr:row>25</xdr:row>
      <xdr:rowOff>380999</xdr:rowOff>
    </xdr:to>
    <xdr:pic>
      <xdr:nvPicPr>
        <xdr:cNvPr id="4" name="Picture 19"/>
        <xdr:cNvPicPr>
          <a:picLocks noChangeAspect="1" noChangeArrowheads="1"/>
        </xdr:cNvPicPr>
      </xdr:nvPicPr>
      <xdr:blipFill>
        <a:blip xmlns:r="http://schemas.openxmlformats.org/officeDocument/2006/relationships" r:embed="rId2" cstate="print"/>
        <a:srcRect l="34971" t="-6920" r="34405" b="-10726"/>
        <a:stretch>
          <a:fillRect/>
        </a:stretch>
      </xdr:blipFill>
      <xdr:spPr bwMode="auto">
        <a:xfrm>
          <a:off x="4133850" y="13382624"/>
          <a:ext cx="3922" cy="0"/>
        </a:xfrm>
        <a:prstGeom prst="rect">
          <a:avLst/>
        </a:prstGeom>
        <a:noFill/>
      </xdr:spPr>
    </xdr:pic>
    <xdr:clientData/>
  </xdr:twoCellAnchor>
  <xdr:twoCellAnchor editAs="oneCell">
    <xdr:from>
      <xdr:col>3</xdr:col>
      <xdr:colOff>0</xdr:colOff>
      <xdr:row>10</xdr:row>
      <xdr:rowOff>231913</xdr:rowOff>
    </xdr:from>
    <xdr:to>
      <xdr:col>3</xdr:col>
      <xdr:colOff>129623</xdr:colOff>
      <xdr:row>3</xdr:row>
      <xdr:rowOff>0</xdr:rowOff>
    </xdr:to>
    <xdr:pic>
      <xdr:nvPicPr>
        <xdr:cNvPr id="5" name="Picture 23"/>
        <xdr:cNvPicPr>
          <a:picLocks noChangeAspect="1" noChangeArrowheads="1"/>
        </xdr:cNvPicPr>
      </xdr:nvPicPr>
      <xdr:blipFill>
        <a:blip xmlns:r="http://schemas.openxmlformats.org/officeDocument/2006/relationships" r:embed="rId3" cstate="print"/>
        <a:srcRect l="34588" r="36123" b="-7247"/>
        <a:stretch>
          <a:fillRect/>
        </a:stretch>
      </xdr:blipFill>
      <xdr:spPr bwMode="auto">
        <a:xfrm>
          <a:off x="4133850" y="4565788"/>
          <a:ext cx="129623" cy="7868"/>
        </a:xfrm>
        <a:prstGeom prst="rect">
          <a:avLst/>
        </a:prstGeom>
        <a:noFill/>
      </xdr:spPr>
    </xdr:pic>
    <xdr:clientData/>
  </xdr:twoCellAnchor>
  <xdr:twoCellAnchor editAs="oneCell">
    <xdr:from>
      <xdr:col>3</xdr:col>
      <xdr:colOff>0</xdr:colOff>
      <xdr:row>9</xdr:row>
      <xdr:rowOff>265044</xdr:rowOff>
    </xdr:from>
    <xdr:to>
      <xdr:col>3</xdr:col>
      <xdr:colOff>103947</xdr:colOff>
      <xdr:row>3</xdr:row>
      <xdr:rowOff>0</xdr:rowOff>
    </xdr:to>
    <xdr:pic>
      <xdr:nvPicPr>
        <xdr:cNvPr id="6" name="Picture 26"/>
        <xdr:cNvPicPr>
          <a:picLocks noChangeAspect="1" noChangeArrowheads="1"/>
        </xdr:cNvPicPr>
      </xdr:nvPicPr>
      <xdr:blipFill>
        <a:blip xmlns:r="http://schemas.openxmlformats.org/officeDocument/2006/relationships" r:embed="rId4" cstate="print"/>
        <a:srcRect l="32775" r="32915" b="-23847"/>
        <a:stretch>
          <a:fillRect/>
        </a:stretch>
      </xdr:blipFill>
      <xdr:spPr bwMode="auto">
        <a:xfrm>
          <a:off x="4133850" y="4094094"/>
          <a:ext cx="103947" cy="1243"/>
        </a:xfrm>
        <a:prstGeom prst="rect">
          <a:avLst/>
        </a:prstGeom>
        <a:noFill/>
      </xdr:spPr>
    </xdr:pic>
    <xdr:clientData/>
  </xdr:twoCellAnchor>
  <xdr:twoCellAnchor editAs="oneCell">
    <xdr:from>
      <xdr:col>3</xdr:col>
      <xdr:colOff>0</xdr:colOff>
      <xdr:row>25</xdr:row>
      <xdr:rowOff>403412</xdr:rowOff>
    </xdr:from>
    <xdr:to>
      <xdr:col>3</xdr:col>
      <xdr:colOff>3922</xdr:colOff>
      <xdr:row>25</xdr:row>
      <xdr:rowOff>403412</xdr:rowOff>
    </xdr:to>
    <xdr:pic>
      <xdr:nvPicPr>
        <xdr:cNvPr id="7" name="Picture 19"/>
        <xdr:cNvPicPr>
          <a:picLocks noChangeAspect="1" noChangeArrowheads="1"/>
        </xdr:cNvPicPr>
      </xdr:nvPicPr>
      <xdr:blipFill>
        <a:blip xmlns:r="http://schemas.openxmlformats.org/officeDocument/2006/relationships" r:embed="rId2" cstate="print"/>
        <a:srcRect l="34971" t="-6920" r="34405" b="-10726"/>
        <a:stretch>
          <a:fillRect/>
        </a:stretch>
      </xdr:blipFill>
      <xdr:spPr bwMode="auto">
        <a:xfrm>
          <a:off x="4133850" y="13405037"/>
          <a:ext cx="3922" cy="0"/>
        </a:xfrm>
        <a:prstGeom prst="rect">
          <a:avLst/>
        </a:prstGeom>
        <a:noFill/>
      </xdr:spPr>
    </xdr:pic>
    <xdr:clientData/>
  </xdr:twoCellAnchor>
</xdr:wsDr>
</file>

<file path=xl/drawings/drawing10.xml><?xml version="1.0" encoding="utf-8"?>
<c:userShapes xmlns:c="http://schemas.openxmlformats.org/drawingml/2006/chart">
  <cdr:relSizeAnchor xmlns:cdr="http://schemas.openxmlformats.org/drawingml/2006/chartDrawing">
    <cdr:from>
      <cdr:x>0.91833</cdr:x>
      <cdr:y>0.03468</cdr:y>
    </cdr:from>
    <cdr:to>
      <cdr:x>0.97233</cdr:x>
      <cdr:y>0.13054</cdr:y>
    </cdr:to>
    <cdr:pic>
      <cdr:nvPicPr>
        <cdr:cNvPr id="2" name="1 Imagen" descr="img_1210030781022_191.jpg"/>
        <cdr:cNvPicPr>
          <a:picLocks xmlns:a="http://schemas.openxmlformats.org/drawingml/2006/main" noChangeAspect="1"/>
        </cdr:cNvPicPr>
      </cdr:nvPicPr>
      <cdr:blipFill>
        <a:blip xmlns:a="http://schemas.openxmlformats.org/drawingml/2006/main" xmlns:r="http://schemas.openxmlformats.org/officeDocument/2006/relationships" r:embed="rId1">
          <a:clrChange>
            <a:clrFrom>
              <a:srgbClr val="FFFFFF"/>
            </a:clrFrom>
            <a:clrTo>
              <a:srgbClr val="FFFFFF">
                <a:alpha val="0"/>
              </a:srgbClr>
            </a:clrTo>
          </a:clrChange>
        </a:blip>
        <a:srcRect xmlns:a="http://schemas.openxmlformats.org/drawingml/2006/main" r="50463"/>
        <a:stretch xmlns:a="http://schemas.openxmlformats.org/drawingml/2006/main">
          <a:fillRect/>
        </a:stretch>
      </cdr:blipFill>
      <cdr:spPr>
        <a:xfrm xmlns:a="http://schemas.openxmlformats.org/drawingml/2006/main">
          <a:off x="5843084" y="114301"/>
          <a:ext cx="343557" cy="315903"/>
        </a:xfrm>
        <a:prstGeom xmlns:a="http://schemas.openxmlformats.org/drawingml/2006/main" prst="rect">
          <a:avLst/>
        </a:prstGeom>
      </cdr:spPr>
    </cdr:pic>
  </cdr:relSizeAnchor>
  <cdr:relSizeAnchor xmlns:cdr="http://schemas.openxmlformats.org/drawingml/2006/chartDrawing">
    <cdr:from>
      <cdr:x>0.9251</cdr:x>
      <cdr:y>0.15606</cdr:y>
    </cdr:from>
    <cdr:to>
      <cdr:x>0.97071</cdr:x>
      <cdr:y>0.87414</cdr:y>
    </cdr:to>
    <cdr:sp macro="" textlink="">
      <cdr:nvSpPr>
        <cdr:cNvPr id="3" name="1 Flecha arriba"/>
        <cdr:cNvSpPr/>
      </cdr:nvSpPr>
      <cdr:spPr>
        <a:xfrm xmlns:a="http://schemas.openxmlformats.org/drawingml/2006/main">
          <a:off x="6661533" y="649575"/>
          <a:ext cx="328481" cy="2988976"/>
        </a:xfrm>
        <a:prstGeom xmlns:a="http://schemas.openxmlformats.org/drawingml/2006/main" prst="upArrow">
          <a:avLst/>
        </a:prstGeom>
        <a:solidFill xmlns:a="http://schemas.openxmlformats.org/drawingml/2006/main">
          <a:sysClr val="window" lastClr="FFFFFF"/>
        </a:solidFill>
        <a:ln xmlns:a="http://schemas.openxmlformats.org/drawingml/2006/main" w="3175"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wordArtVert" wrap="square"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900"/>
            <a:t>MÁS ES MEJOR</a:t>
          </a:r>
        </a:p>
      </cdr:txBody>
    </cdr:sp>
  </cdr:relSizeAnchor>
  <cdr:relSizeAnchor xmlns:cdr="http://schemas.openxmlformats.org/drawingml/2006/chartDrawing">
    <cdr:from>
      <cdr:x>0.01441</cdr:x>
      <cdr:y>0.004</cdr:y>
    </cdr:from>
    <cdr:to>
      <cdr:x>0.07743</cdr:x>
      <cdr:y>0.09453</cdr:y>
    </cdr:to>
    <cdr:pic>
      <cdr:nvPicPr>
        <cdr:cNvPr id="4" name="13 Imagen" descr="C:\Users\Owner\Desktop\Profrutas SIAL\LOGOS\LOGO-DE-LA-EMPRESA-PROFRUTAS-CIA-LTDA-95-X-105-CM.gif"/>
        <cdr:cNvPicPr/>
      </cdr:nvPicPr>
      <cdr:blipFill>
        <a:blip xmlns:a="http://schemas.openxmlformats.org/drawingml/2006/main" xmlns:r="http://schemas.openxmlformats.org/officeDocument/2006/relationships" r:embed="rId2" cstate="print"/>
        <a:srcRect xmlns:a="http://schemas.openxmlformats.org/drawingml/2006/main"/>
        <a:stretch xmlns:a="http://schemas.openxmlformats.org/drawingml/2006/main">
          <a:fillRect/>
        </a:stretch>
      </cdr:blipFill>
      <cdr:spPr bwMode="auto">
        <a:xfrm xmlns:a="http://schemas.openxmlformats.org/drawingml/2006/main">
          <a:off x="114300" y="19050"/>
          <a:ext cx="500099" cy="430982"/>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0.15383</cdr:x>
      <cdr:y>0.80816</cdr:y>
    </cdr:from>
    <cdr:to>
      <cdr:x>0.85843</cdr:x>
      <cdr:y>0.80816</cdr:y>
    </cdr:to>
    <cdr:sp macro="" textlink="">
      <cdr:nvSpPr>
        <cdr:cNvPr id="12" name="11 Conector recto"/>
        <cdr:cNvSpPr/>
      </cdr:nvSpPr>
      <cdr:spPr>
        <a:xfrm xmlns:a="http://schemas.openxmlformats.org/drawingml/2006/main" flipH="1">
          <a:off x="978748" y="2889807"/>
          <a:ext cx="4483158" cy="0"/>
        </a:xfrm>
        <a:prstGeom xmlns:a="http://schemas.openxmlformats.org/drawingml/2006/main" prst="line">
          <a:avLst/>
        </a:prstGeom>
        <a:ln xmlns:a="http://schemas.openxmlformats.org/drawingml/2006/main" w="3175">
          <a:solidFill>
            <a:srgbClr val="007635"/>
          </a:solidFill>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845006</xdr:colOff>
      <xdr:row>7</xdr:row>
      <xdr:rowOff>149678</xdr:rowOff>
    </xdr:from>
    <xdr:to>
      <xdr:col>0</xdr:col>
      <xdr:colOff>2521406</xdr:colOff>
      <xdr:row>7</xdr:row>
      <xdr:rowOff>435428</xdr:rowOff>
    </xdr:to>
    <xdr:pic>
      <xdr:nvPicPr>
        <xdr:cNvPr id="2"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1768928"/>
          <a:ext cx="0" cy="38100"/>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3"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149928"/>
          <a:ext cx="0" cy="38100"/>
        </a:xfrm>
        <a:prstGeom prst="rect">
          <a:avLst/>
        </a:prstGeom>
        <a:noFill/>
      </xdr:spPr>
    </xdr:pic>
    <xdr:clientData/>
  </xdr:twoCellAnchor>
  <xdr:twoCellAnchor>
    <xdr:from>
      <xdr:col>7</xdr:col>
      <xdr:colOff>375138</xdr:colOff>
      <xdr:row>0</xdr:row>
      <xdr:rowOff>65942</xdr:rowOff>
    </xdr:from>
    <xdr:to>
      <xdr:col>15</xdr:col>
      <xdr:colOff>641838</xdr:colOff>
      <xdr:row>16</xdr:row>
      <xdr:rowOff>123093</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171451</xdr:colOff>
      <xdr:row>10</xdr:row>
      <xdr:rowOff>57150</xdr:rowOff>
    </xdr:from>
    <xdr:to>
      <xdr:col>0</xdr:col>
      <xdr:colOff>571501</xdr:colOff>
      <xdr:row>15</xdr:row>
      <xdr:rowOff>144780</xdr:rowOff>
    </xdr:to>
    <xdr:pic>
      <xdr:nvPicPr>
        <xdr:cNvPr id="6" name="5 Imagen" descr="http://www.sabercurioso.es/wp-content/semaforo.jpg"/>
        <xdr:cNvPicPr/>
      </xdr:nvPicPr>
      <xdr:blipFill>
        <a:blip xmlns:r="http://schemas.openxmlformats.org/officeDocument/2006/relationships" r:embed="rId3" cstate="print">
          <a:clrChange>
            <a:clrFrom>
              <a:srgbClr val="FBFFFD"/>
            </a:clrFrom>
            <a:clrTo>
              <a:srgbClr val="FBFFFD">
                <a:alpha val="0"/>
              </a:srgbClr>
            </a:clrTo>
          </a:clrChange>
        </a:blip>
        <a:srcRect/>
        <a:stretch>
          <a:fillRect/>
        </a:stretch>
      </xdr:blipFill>
      <xdr:spPr bwMode="auto">
        <a:xfrm rot="10800000">
          <a:off x="171451" y="2438400"/>
          <a:ext cx="400050" cy="1040130"/>
        </a:xfrm>
        <a:prstGeom prst="rect">
          <a:avLst/>
        </a:prstGeom>
        <a:noFill/>
        <a:ln w="9525">
          <a:noFill/>
          <a:miter lim="800000"/>
          <a:headEnd/>
          <a:tailEnd/>
        </a:ln>
      </xdr:spPr>
    </xdr:pic>
    <xdr:clientData/>
  </xdr:twoCellAnchor>
  <xdr:twoCellAnchor>
    <xdr:from>
      <xdr:col>3</xdr:col>
      <xdr:colOff>302558</xdr:colOff>
      <xdr:row>5</xdr:row>
      <xdr:rowOff>22413</xdr:rowOff>
    </xdr:from>
    <xdr:to>
      <xdr:col>5</xdr:col>
      <xdr:colOff>359708</xdr:colOff>
      <xdr:row>6</xdr:row>
      <xdr:rowOff>146238</xdr:rowOff>
    </xdr:to>
    <xdr:pic>
      <xdr:nvPicPr>
        <xdr:cNvPr id="9" name="Picture 27"/>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2633382" y="1255060"/>
          <a:ext cx="1581150" cy="314325"/>
        </a:xfrm>
        <a:prstGeom prst="rect">
          <a:avLst/>
        </a:prstGeom>
        <a:noFill/>
      </xdr:spPr>
    </xdr:pic>
    <xdr:clientData/>
  </xdr:twoCellAnchor>
</xdr:wsDr>
</file>

<file path=xl/drawings/drawing12.xml><?xml version="1.0" encoding="utf-8"?>
<c:userShapes xmlns:c="http://schemas.openxmlformats.org/drawingml/2006/chart">
  <cdr:relSizeAnchor xmlns:cdr="http://schemas.openxmlformats.org/drawingml/2006/chartDrawing">
    <cdr:from>
      <cdr:x>0.91833</cdr:x>
      <cdr:y>0.03468</cdr:y>
    </cdr:from>
    <cdr:to>
      <cdr:x>0.97233</cdr:x>
      <cdr:y>0.13054</cdr:y>
    </cdr:to>
    <cdr:pic>
      <cdr:nvPicPr>
        <cdr:cNvPr id="2" name="1 Imagen" descr="img_1210030781022_191.jpg"/>
        <cdr:cNvPicPr>
          <a:picLocks xmlns:a="http://schemas.openxmlformats.org/drawingml/2006/main" noChangeAspect="1"/>
        </cdr:cNvPicPr>
      </cdr:nvPicPr>
      <cdr:blipFill>
        <a:blip xmlns:a="http://schemas.openxmlformats.org/drawingml/2006/main" xmlns:r="http://schemas.openxmlformats.org/officeDocument/2006/relationships" r:embed="rId1">
          <a:clrChange>
            <a:clrFrom>
              <a:srgbClr val="FFFFFF"/>
            </a:clrFrom>
            <a:clrTo>
              <a:srgbClr val="FFFFFF">
                <a:alpha val="0"/>
              </a:srgbClr>
            </a:clrTo>
          </a:clrChange>
        </a:blip>
        <a:srcRect xmlns:a="http://schemas.openxmlformats.org/drawingml/2006/main" r="50463"/>
        <a:stretch xmlns:a="http://schemas.openxmlformats.org/drawingml/2006/main">
          <a:fillRect/>
        </a:stretch>
      </cdr:blipFill>
      <cdr:spPr>
        <a:xfrm xmlns:a="http://schemas.openxmlformats.org/drawingml/2006/main">
          <a:off x="5843084" y="114301"/>
          <a:ext cx="343557" cy="315903"/>
        </a:xfrm>
        <a:prstGeom xmlns:a="http://schemas.openxmlformats.org/drawingml/2006/main" prst="rect">
          <a:avLst/>
        </a:prstGeom>
      </cdr:spPr>
    </cdr:pic>
  </cdr:relSizeAnchor>
  <cdr:relSizeAnchor xmlns:cdr="http://schemas.openxmlformats.org/drawingml/2006/chartDrawing">
    <cdr:from>
      <cdr:x>0.9251</cdr:x>
      <cdr:y>0.15606</cdr:y>
    </cdr:from>
    <cdr:to>
      <cdr:x>0.97071</cdr:x>
      <cdr:y>0.87414</cdr:y>
    </cdr:to>
    <cdr:sp macro="" textlink="">
      <cdr:nvSpPr>
        <cdr:cNvPr id="3" name="1 Flecha arriba"/>
        <cdr:cNvSpPr/>
      </cdr:nvSpPr>
      <cdr:spPr>
        <a:xfrm xmlns:a="http://schemas.openxmlformats.org/drawingml/2006/main">
          <a:off x="6661533" y="649575"/>
          <a:ext cx="328481" cy="2988976"/>
        </a:xfrm>
        <a:prstGeom xmlns:a="http://schemas.openxmlformats.org/drawingml/2006/main" prst="upArrow">
          <a:avLst/>
        </a:prstGeom>
        <a:solidFill xmlns:a="http://schemas.openxmlformats.org/drawingml/2006/main">
          <a:sysClr val="window" lastClr="FFFFFF"/>
        </a:solidFill>
        <a:ln xmlns:a="http://schemas.openxmlformats.org/drawingml/2006/main" w="3175"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wordArtVert" wrap="square"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900"/>
            <a:t>MÁS ES MEJOR</a:t>
          </a:r>
        </a:p>
      </cdr:txBody>
    </cdr:sp>
  </cdr:relSizeAnchor>
  <cdr:relSizeAnchor xmlns:cdr="http://schemas.openxmlformats.org/drawingml/2006/chartDrawing">
    <cdr:from>
      <cdr:x>0.01441</cdr:x>
      <cdr:y>0.004</cdr:y>
    </cdr:from>
    <cdr:to>
      <cdr:x>0.07743</cdr:x>
      <cdr:y>0.09453</cdr:y>
    </cdr:to>
    <cdr:pic>
      <cdr:nvPicPr>
        <cdr:cNvPr id="4" name="13 Imagen" descr="C:\Users\Owner\Desktop\Profrutas SIAL\LOGOS\LOGO-DE-LA-EMPRESA-PROFRUTAS-CIA-LTDA-95-X-105-CM.gif"/>
        <cdr:cNvPicPr/>
      </cdr:nvPicPr>
      <cdr:blipFill>
        <a:blip xmlns:a="http://schemas.openxmlformats.org/drawingml/2006/main" xmlns:r="http://schemas.openxmlformats.org/officeDocument/2006/relationships" r:embed="rId2" cstate="print"/>
        <a:srcRect xmlns:a="http://schemas.openxmlformats.org/drawingml/2006/main"/>
        <a:stretch xmlns:a="http://schemas.openxmlformats.org/drawingml/2006/main">
          <a:fillRect/>
        </a:stretch>
      </cdr:blipFill>
      <cdr:spPr bwMode="auto">
        <a:xfrm xmlns:a="http://schemas.openxmlformats.org/drawingml/2006/main">
          <a:off x="114300" y="19050"/>
          <a:ext cx="500099" cy="430982"/>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0.17144</cdr:x>
      <cdr:y>0.28481</cdr:y>
    </cdr:from>
    <cdr:to>
      <cdr:x>0.87604</cdr:x>
      <cdr:y>0.28481</cdr:y>
    </cdr:to>
    <cdr:sp macro="" textlink="">
      <cdr:nvSpPr>
        <cdr:cNvPr id="6" name="1 Conector recto"/>
        <cdr:cNvSpPr/>
      </cdr:nvSpPr>
      <cdr:spPr>
        <a:xfrm xmlns:a="http://schemas.openxmlformats.org/drawingml/2006/main" flipH="1">
          <a:off x="1090806" y="1018425"/>
          <a:ext cx="4483158" cy="0"/>
        </a:xfrm>
        <a:prstGeom xmlns:a="http://schemas.openxmlformats.org/drawingml/2006/main" prst="line">
          <a:avLst/>
        </a:prstGeom>
        <a:noFill xmlns:a="http://schemas.openxmlformats.org/drawingml/2006/main"/>
        <a:ln xmlns:a="http://schemas.openxmlformats.org/drawingml/2006/main" w="3175" cap="flat" cmpd="sng" algn="ctr">
          <a:solidFill>
            <a:srgbClr val="007635"/>
          </a:solidFill>
          <a:prstDash val="dash"/>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en-US"/>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845006</xdr:colOff>
      <xdr:row>7</xdr:row>
      <xdr:rowOff>149678</xdr:rowOff>
    </xdr:from>
    <xdr:to>
      <xdr:col>0</xdr:col>
      <xdr:colOff>2521406</xdr:colOff>
      <xdr:row>7</xdr:row>
      <xdr:rowOff>435428</xdr:rowOff>
    </xdr:to>
    <xdr:pic>
      <xdr:nvPicPr>
        <xdr:cNvPr id="2"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140403"/>
          <a:ext cx="0" cy="38100"/>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3"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330903"/>
          <a:ext cx="0" cy="38100"/>
        </a:xfrm>
        <a:prstGeom prst="rect">
          <a:avLst/>
        </a:prstGeom>
        <a:noFill/>
      </xdr:spPr>
    </xdr:pic>
    <xdr:clientData/>
  </xdr:twoCellAnchor>
  <xdr:twoCellAnchor>
    <xdr:from>
      <xdr:col>0</xdr:col>
      <xdr:colOff>0</xdr:colOff>
      <xdr:row>17</xdr:row>
      <xdr:rowOff>42130</xdr:rowOff>
    </xdr:from>
    <xdr:to>
      <xdr:col>6</xdr:col>
      <xdr:colOff>726281</xdr:colOff>
      <xdr:row>33</xdr:row>
      <xdr:rowOff>130969</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171451</xdr:colOff>
      <xdr:row>10</xdr:row>
      <xdr:rowOff>57150</xdr:rowOff>
    </xdr:from>
    <xdr:to>
      <xdr:col>0</xdr:col>
      <xdr:colOff>571501</xdr:colOff>
      <xdr:row>15</xdr:row>
      <xdr:rowOff>144780</xdr:rowOff>
    </xdr:to>
    <xdr:pic>
      <xdr:nvPicPr>
        <xdr:cNvPr id="5" name="4 Imagen" descr="http://www.sabercurioso.es/wp-content/semaforo.jpg"/>
        <xdr:cNvPicPr/>
      </xdr:nvPicPr>
      <xdr:blipFill>
        <a:blip xmlns:r="http://schemas.openxmlformats.org/officeDocument/2006/relationships" r:embed="rId3" cstate="print">
          <a:clrChange>
            <a:clrFrom>
              <a:srgbClr val="FBFFFD"/>
            </a:clrFrom>
            <a:clrTo>
              <a:srgbClr val="FBFFFD">
                <a:alpha val="0"/>
              </a:srgbClr>
            </a:clrTo>
          </a:clrChange>
        </a:blip>
        <a:srcRect/>
        <a:stretch>
          <a:fillRect/>
        </a:stretch>
      </xdr:blipFill>
      <xdr:spPr bwMode="auto">
        <a:xfrm rot="10800000">
          <a:off x="171451" y="2619375"/>
          <a:ext cx="400050" cy="1040130"/>
        </a:xfrm>
        <a:prstGeom prst="rect">
          <a:avLst/>
        </a:prstGeom>
        <a:noFill/>
        <a:ln w="9525">
          <a:noFill/>
          <a:miter lim="800000"/>
          <a:headEnd/>
          <a:tailEnd/>
        </a:ln>
      </xdr:spPr>
    </xdr:pic>
    <xdr:clientData/>
  </xdr:twoCellAnchor>
  <xdr:twoCellAnchor>
    <xdr:from>
      <xdr:col>0</xdr:col>
      <xdr:colOff>845006</xdr:colOff>
      <xdr:row>7</xdr:row>
      <xdr:rowOff>149678</xdr:rowOff>
    </xdr:from>
    <xdr:to>
      <xdr:col>0</xdr:col>
      <xdr:colOff>2521406</xdr:colOff>
      <xdr:row>7</xdr:row>
      <xdr:rowOff>435428</xdr:rowOff>
    </xdr:to>
    <xdr:pic>
      <xdr:nvPicPr>
        <xdr:cNvPr id="6"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140403"/>
          <a:ext cx="0" cy="38100"/>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7"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330903"/>
          <a:ext cx="0" cy="38100"/>
        </a:xfrm>
        <a:prstGeom prst="rect">
          <a:avLst/>
        </a:prstGeom>
        <a:noFill/>
      </xdr:spPr>
    </xdr:pic>
    <xdr:clientData/>
  </xdr:twoCellAnchor>
  <xdr:twoCellAnchor editAs="oneCell">
    <xdr:from>
      <xdr:col>3</xdr:col>
      <xdr:colOff>123264</xdr:colOff>
      <xdr:row>5</xdr:row>
      <xdr:rowOff>44824</xdr:rowOff>
    </xdr:from>
    <xdr:to>
      <xdr:col>5</xdr:col>
      <xdr:colOff>448234</xdr:colOff>
      <xdr:row>6</xdr:row>
      <xdr:rowOff>168088</xdr:rowOff>
    </xdr:to>
    <xdr:pic>
      <xdr:nvPicPr>
        <xdr:cNvPr id="8" name="Picture 1"/>
        <xdr:cNvPicPr>
          <a:picLocks noChangeAspect="1" noChangeArrowheads="1"/>
        </xdr:cNvPicPr>
      </xdr:nvPicPr>
      <xdr:blipFill>
        <a:blip xmlns:r="http://schemas.openxmlformats.org/officeDocument/2006/relationships" r:embed="rId4" cstate="print"/>
        <a:srcRect l="34558" t="-10695" r="34284" b="-6952"/>
        <a:stretch>
          <a:fillRect/>
        </a:stretch>
      </xdr:blipFill>
      <xdr:spPr bwMode="auto">
        <a:xfrm>
          <a:off x="2456889" y="1540249"/>
          <a:ext cx="1848970" cy="370914"/>
        </a:xfrm>
        <a:prstGeom prst="rect">
          <a:avLst/>
        </a:prstGeom>
        <a:noFill/>
      </xdr:spPr>
    </xdr:pic>
    <xdr:clientData/>
  </xdr:twoCellAnchor>
  <xdr:twoCellAnchor>
    <xdr:from>
      <xdr:col>16</xdr:col>
      <xdr:colOff>152679</xdr:colOff>
      <xdr:row>0</xdr:row>
      <xdr:rowOff>114860</xdr:rowOff>
    </xdr:from>
    <xdr:to>
      <xdr:col>24</xdr:col>
      <xdr:colOff>103654</xdr:colOff>
      <xdr:row>16</xdr:row>
      <xdr:rowOff>55072</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0.01441</cdr:x>
      <cdr:y>0.004</cdr:y>
    </cdr:from>
    <cdr:to>
      <cdr:x>0.07743</cdr:x>
      <cdr:y>0.09453</cdr:y>
    </cdr:to>
    <cdr:pic>
      <cdr:nvPicPr>
        <cdr:cNvPr id="4" name="13 Imagen" descr="C:\Users\Owner\Desktop\Profrutas SIAL\LOGOS\LOGO-DE-LA-EMPRESA-PROFRUTAS-CIA-LTDA-95-X-105-CM.gif"/>
        <cdr:cNvPicPr/>
      </cdr:nvPicPr>
      <cdr:blipFill>
        <a:blip xmlns:a="http://schemas.openxmlformats.org/drawingml/2006/main" xmlns:r="http://schemas.openxmlformats.org/officeDocument/2006/relationships" r:embed="rId1" cstate="print"/>
        <a:srcRect xmlns:a="http://schemas.openxmlformats.org/drawingml/2006/main"/>
        <a:stretch xmlns:a="http://schemas.openxmlformats.org/drawingml/2006/main">
          <a:fillRect/>
        </a:stretch>
      </cdr:blipFill>
      <cdr:spPr bwMode="auto">
        <a:xfrm xmlns:a="http://schemas.openxmlformats.org/drawingml/2006/main">
          <a:off x="114300" y="19050"/>
          <a:ext cx="500099" cy="430982"/>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0.15693</cdr:x>
      <cdr:y>0.20521</cdr:y>
    </cdr:from>
    <cdr:to>
      <cdr:x>0.86153</cdr:x>
      <cdr:y>0.20521</cdr:y>
    </cdr:to>
    <cdr:sp macro="" textlink="">
      <cdr:nvSpPr>
        <cdr:cNvPr id="12" name="11 Conector recto"/>
        <cdr:cNvSpPr/>
      </cdr:nvSpPr>
      <cdr:spPr>
        <a:xfrm xmlns:a="http://schemas.openxmlformats.org/drawingml/2006/main" flipH="1">
          <a:off x="865091" y="643711"/>
          <a:ext cx="3884174" cy="0"/>
        </a:xfrm>
        <a:prstGeom xmlns:a="http://schemas.openxmlformats.org/drawingml/2006/main" prst="line">
          <a:avLst/>
        </a:prstGeom>
        <a:ln xmlns:a="http://schemas.openxmlformats.org/drawingml/2006/main" w="3175">
          <a:solidFill>
            <a:srgbClr val="007635"/>
          </a:solidFill>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0.93343</cdr:x>
      <cdr:y>0.05537</cdr:y>
    </cdr:from>
    <cdr:to>
      <cdr:x>0.97223</cdr:x>
      <cdr:y>0.12755</cdr:y>
    </cdr:to>
    <cdr:pic>
      <cdr:nvPicPr>
        <cdr:cNvPr id="8" name="1 Imagen" descr="img_1210030781022_191.jpg"/>
        <cdr:cNvPicPr>
          <a:picLocks xmlns:a="http://schemas.openxmlformats.org/drawingml/2006/main" noChangeAspect="1"/>
        </cdr:cNvPicPr>
      </cdr:nvPicPr>
      <cdr:blipFill>
        <a:blip xmlns:a="http://schemas.openxmlformats.org/drawingml/2006/main" xmlns:r="http://schemas.openxmlformats.org/officeDocument/2006/relationships" r:embed="rId2">
          <a:clrChange>
            <a:clrFrom>
              <a:srgbClr val="FFFFFF"/>
            </a:clrFrom>
            <a:clrTo>
              <a:srgbClr val="FFFFFF">
                <a:alpha val="0"/>
              </a:srgbClr>
            </a:clrTo>
          </a:clrChange>
        </a:blip>
        <a:srcRect xmlns:a="http://schemas.openxmlformats.org/drawingml/2006/main" r="50463"/>
        <a:stretch xmlns:a="http://schemas.openxmlformats.org/drawingml/2006/main">
          <a:fillRect/>
        </a:stretch>
      </cdr:blipFill>
      <cdr:spPr>
        <a:xfrm xmlns:a="http://schemas.openxmlformats.org/drawingml/2006/main">
          <a:off x="5939117" y="201706"/>
          <a:ext cx="246888" cy="262963"/>
        </a:xfrm>
        <a:prstGeom xmlns:a="http://schemas.openxmlformats.org/drawingml/2006/main" prst="rect">
          <a:avLst/>
        </a:prstGeom>
      </cdr:spPr>
    </cdr:pic>
  </cdr:relSizeAnchor>
  <cdr:relSizeAnchor xmlns:cdr="http://schemas.openxmlformats.org/drawingml/2006/chartDrawing">
    <cdr:from>
      <cdr:x>0.93447</cdr:x>
      <cdr:y>0.15715</cdr:y>
    </cdr:from>
    <cdr:to>
      <cdr:x>0.98008</cdr:x>
      <cdr:y>0.87302</cdr:y>
    </cdr:to>
    <cdr:sp macro="" textlink="">
      <cdr:nvSpPr>
        <cdr:cNvPr id="9" name="1 Flecha arriba"/>
        <cdr:cNvSpPr/>
      </cdr:nvSpPr>
      <cdr:spPr>
        <a:xfrm xmlns:a="http://schemas.openxmlformats.org/drawingml/2006/main">
          <a:off x="5945765" y="572502"/>
          <a:ext cx="290203" cy="2607942"/>
        </a:xfrm>
        <a:prstGeom xmlns:a="http://schemas.openxmlformats.org/drawingml/2006/main" prst="upArrow">
          <a:avLst/>
        </a:prstGeom>
        <a:solidFill xmlns:a="http://schemas.openxmlformats.org/drawingml/2006/main">
          <a:sysClr val="window" lastClr="FFFFFF"/>
        </a:solidFill>
        <a:ln xmlns:a="http://schemas.openxmlformats.org/drawingml/2006/main" w="3175"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wordArtVert" wrap="square"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900"/>
            <a:t>MÁS ES MEJOR</a:t>
          </a:r>
        </a:p>
      </cdr:txBody>
    </cdr:sp>
  </cdr:relSizeAnchor>
</c:userShapes>
</file>

<file path=xl/drawings/drawing15.xml><?xml version="1.0" encoding="utf-8"?>
<c:userShapes xmlns:c="http://schemas.openxmlformats.org/drawingml/2006/chart">
  <cdr:relSizeAnchor xmlns:cdr="http://schemas.openxmlformats.org/drawingml/2006/chartDrawing">
    <cdr:from>
      <cdr:x>0.04077</cdr:x>
      <cdr:y>0.02469</cdr:y>
    </cdr:from>
    <cdr:to>
      <cdr:x>0.17192</cdr:x>
      <cdr:y>0.21294</cdr:y>
    </cdr:to>
    <cdr:pic>
      <cdr:nvPicPr>
        <cdr:cNvPr id="2" name="13 Imagen" descr="C:\Users\Owner\Desktop\Profrutas SIAL\LOGOS\LOGO-DE-LA-EMPRESA-PROFRUTAS-CIA-LTDA-95-X-105-CM.gif"/>
        <cdr:cNvPicPr/>
      </cdr:nvPicPr>
      <cdr:blipFill>
        <a:blip xmlns:a="http://schemas.openxmlformats.org/drawingml/2006/main" xmlns:r="http://schemas.openxmlformats.org/officeDocument/2006/relationships" r:embed="rId1" cstate="print"/>
        <a:srcRect xmlns:a="http://schemas.openxmlformats.org/drawingml/2006/main"/>
        <a:stretch xmlns:a="http://schemas.openxmlformats.org/drawingml/2006/main">
          <a:fillRect/>
        </a:stretch>
      </cdr:blipFill>
      <cdr:spPr bwMode="auto">
        <a:xfrm xmlns:a="http://schemas.openxmlformats.org/drawingml/2006/main">
          <a:off x="246530" y="89648"/>
          <a:ext cx="793069" cy="683558"/>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0.76011</cdr:x>
      <cdr:y>0.36107</cdr:y>
    </cdr:from>
    <cdr:to>
      <cdr:x>0.96155</cdr:x>
      <cdr:y>0.54171</cdr:y>
    </cdr:to>
    <cdr:sp macro="" textlink="">
      <cdr:nvSpPr>
        <cdr:cNvPr id="5" name="13 CuadroTexto"/>
        <cdr:cNvSpPr txBox="1"/>
      </cdr:nvSpPr>
      <cdr:spPr>
        <a:xfrm xmlns:a="http://schemas.openxmlformats.org/drawingml/2006/main">
          <a:off x="4596341" y="1311088"/>
          <a:ext cx="1218154" cy="65594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200"/>
            <a:t>100%</a:t>
          </a:r>
          <a:r>
            <a:rPr lang="en-US" sz="1200" baseline="0"/>
            <a:t> a 30 dias </a:t>
          </a:r>
        </a:p>
        <a:p xmlns:a="http://schemas.openxmlformats.org/drawingml/2006/main">
          <a:pPr algn="ctr"/>
          <a:r>
            <a:rPr lang="en-US" sz="1200" baseline="0"/>
            <a:t>es Excelente </a:t>
          </a:r>
        </a:p>
        <a:p xmlns:a="http://schemas.openxmlformats.org/drawingml/2006/main">
          <a:pPr algn="ctr"/>
          <a:r>
            <a:rPr lang="en-US" sz="1200" baseline="0"/>
            <a:t>TODO EN VERDE</a:t>
          </a:r>
          <a:endParaRPr lang="en-US" sz="1200"/>
        </a:p>
      </cdr:txBody>
    </cdr:sp>
  </cdr:relSizeAnchor>
  <cdr:relSizeAnchor xmlns:cdr="http://schemas.openxmlformats.org/drawingml/2006/chartDrawing">
    <cdr:from>
      <cdr:x>0.80488</cdr:x>
      <cdr:y>0.20985</cdr:y>
    </cdr:from>
    <cdr:to>
      <cdr:x>0.89321</cdr:x>
      <cdr:y>0.37405</cdr:y>
    </cdr:to>
    <cdr:pic>
      <cdr:nvPicPr>
        <cdr:cNvPr id="6" name="1 Imagen" descr="img_1210030781022_191.jpg"/>
        <cdr:cNvPicPr>
          <a:picLocks xmlns:a="http://schemas.openxmlformats.org/drawingml/2006/main" noChangeAspect="1"/>
        </cdr:cNvPicPr>
      </cdr:nvPicPr>
      <cdr:blipFill>
        <a:blip xmlns:a="http://schemas.openxmlformats.org/drawingml/2006/main" xmlns:r="http://schemas.openxmlformats.org/officeDocument/2006/relationships" r:embed="rId2">
          <a:clrChange>
            <a:clrFrom>
              <a:srgbClr val="FFFFFF"/>
            </a:clrFrom>
            <a:clrTo>
              <a:srgbClr val="FFFFFF">
                <a:alpha val="0"/>
              </a:srgbClr>
            </a:clrTo>
          </a:clrChange>
        </a:blip>
        <a:srcRect xmlns:a="http://schemas.openxmlformats.org/drawingml/2006/main" r="50463"/>
        <a:stretch xmlns:a="http://schemas.openxmlformats.org/drawingml/2006/main">
          <a:fillRect/>
        </a:stretch>
      </cdr:blipFill>
      <cdr:spPr>
        <a:xfrm xmlns:a="http://schemas.openxmlformats.org/drawingml/2006/main">
          <a:off x="4867076" y="762000"/>
          <a:ext cx="534161" cy="596221"/>
        </a:xfrm>
        <a:prstGeom xmlns:a="http://schemas.openxmlformats.org/drawingml/2006/main" prst="rect">
          <a:avLst/>
        </a:prstGeom>
      </cdr:spPr>
    </cdr:pic>
  </cdr:relSizeAnchor>
</c:userShapes>
</file>

<file path=xl/drawings/drawing16.xml><?xml version="1.0" encoding="utf-8"?>
<xdr:wsDr xmlns:xdr="http://schemas.openxmlformats.org/drawingml/2006/spreadsheetDrawing" xmlns:a="http://schemas.openxmlformats.org/drawingml/2006/main">
  <xdr:twoCellAnchor>
    <xdr:from>
      <xdr:col>0</xdr:col>
      <xdr:colOff>845006</xdr:colOff>
      <xdr:row>7</xdr:row>
      <xdr:rowOff>149678</xdr:rowOff>
    </xdr:from>
    <xdr:to>
      <xdr:col>0</xdr:col>
      <xdr:colOff>2521406</xdr:colOff>
      <xdr:row>7</xdr:row>
      <xdr:rowOff>435428</xdr:rowOff>
    </xdr:to>
    <xdr:pic>
      <xdr:nvPicPr>
        <xdr:cNvPr id="2"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1778453"/>
          <a:ext cx="0" cy="114300"/>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3"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045153"/>
          <a:ext cx="0" cy="114300"/>
        </a:xfrm>
        <a:prstGeom prst="rect">
          <a:avLst/>
        </a:prstGeom>
        <a:noFill/>
      </xdr:spPr>
    </xdr:pic>
    <xdr:clientData/>
  </xdr:twoCellAnchor>
  <xdr:twoCellAnchor>
    <xdr:from>
      <xdr:col>0</xdr:col>
      <xdr:colOff>0</xdr:colOff>
      <xdr:row>17</xdr:row>
      <xdr:rowOff>72293</xdr:rowOff>
    </xdr:from>
    <xdr:to>
      <xdr:col>6</xdr:col>
      <xdr:colOff>682625</xdr:colOff>
      <xdr:row>33</xdr:row>
      <xdr:rowOff>127001</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171451</xdr:colOff>
      <xdr:row>10</xdr:row>
      <xdr:rowOff>57150</xdr:rowOff>
    </xdr:from>
    <xdr:to>
      <xdr:col>0</xdr:col>
      <xdr:colOff>571501</xdr:colOff>
      <xdr:row>15</xdr:row>
      <xdr:rowOff>144780</xdr:rowOff>
    </xdr:to>
    <xdr:pic>
      <xdr:nvPicPr>
        <xdr:cNvPr id="5" name="4 Imagen" descr="http://www.sabercurioso.es/wp-content/semaforo.jpg"/>
        <xdr:cNvPicPr/>
      </xdr:nvPicPr>
      <xdr:blipFill>
        <a:blip xmlns:r="http://schemas.openxmlformats.org/officeDocument/2006/relationships" r:embed="rId3" cstate="print">
          <a:clrChange>
            <a:clrFrom>
              <a:srgbClr val="FBFFFD"/>
            </a:clrFrom>
            <a:clrTo>
              <a:srgbClr val="FBFFFD">
                <a:alpha val="0"/>
              </a:srgbClr>
            </a:clrTo>
          </a:clrChange>
        </a:blip>
        <a:srcRect/>
        <a:stretch>
          <a:fillRect/>
        </a:stretch>
      </xdr:blipFill>
      <xdr:spPr bwMode="auto">
        <a:xfrm rot="10800000">
          <a:off x="171451" y="2486025"/>
          <a:ext cx="400050" cy="1040130"/>
        </a:xfrm>
        <a:prstGeom prst="rect">
          <a:avLst/>
        </a:prstGeom>
        <a:noFill/>
        <a:ln w="9525">
          <a:noFill/>
          <a:miter lim="800000"/>
          <a:headEnd/>
          <a:tailEnd/>
        </a:ln>
      </xdr:spPr>
    </xdr:pic>
    <xdr:clientData/>
  </xdr:twoCellAnchor>
  <xdr:twoCellAnchor>
    <xdr:from>
      <xdr:col>2</xdr:col>
      <xdr:colOff>156882</xdr:colOff>
      <xdr:row>5</xdr:row>
      <xdr:rowOff>22412</xdr:rowOff>
    </xdr:from>
    <xdr:to>
      <xdr:col>6</xdr:col>
      <xdr:colOff>128307</xdr:colOff>
      <xdr:row>6</xdr:row>
      <xdr:rowOff>146237</xdr:rowOff>
    </xdr:to>
    <xdr:pic>
      <xdr:nvPicPr>
        <xdr:cNvPr id="6" name="Picture 38"/>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1680882" y="1270187"/>
          <a:ext cx="3019425" cy="314325"/>
        </a:xfrm>
        <a:prstGeom prst="rect">
          <a:avLst/>
        </a:prstGeom>
        <a:noFill/>
      </xdr:spPr>
    </xdr:pic>
    <xdr:clientData/>
  </xdr:twoCellAnchor>
</xdr:wsDr>
</file>

<file path=xl/drawings/drawing17.xml><?xml version="1.0" encoding="utf-8"?>
<c:userShapes xmlns:c="http://schemas.openxmlformats.org/drawingml/2006/chart">
  <cdr:relSizeAnchor xmlns:cdr="http://schemas.openxmlformats.org/drawingml/2006/chartDrawing">
    <cdr:from>
      <cdr:x>0.91833</cdr:x>
      <cdr:y>0.03468</cdr:y>
    </cdr:from>
    <cdr:to>
      <cdr:x>0.97233</cdr:x>
      <cdr:y>0.13054</cdr:y>
    </cdr:to>
    <cdr:pic>
      <cdr:nvPicPr>
        <cdr:cNvPr id="2" name="1 Imagen" descr="img_1210030781022_191.jpg"/>
        <cdr:cNvPicPr>
          <a:picLocks xmlns:a="http://schemas.openxmlformats.org/drawingml/2006/main" noChangeAspect="1"/>
        </cdr:cNvPicPr>
      </cdr:nvPicPr>
      <cdr:blipFill>
        <a:blip xmlns:a="http://schemas.openxmlformats.org/drawingml/2006/main" xmlns:r="http://schemas.openxmlformats.org/officeDocument/2006/relationships" r:embed="rId1">
          <a:clrChange>
            <a:clrFrom>
              <a:srgbClr val="FFFFFF"/>
            </a:clrFrom>
            <a:clrTo>
              <a:srgbClr val="FFFFFF">
                <a:alpha val="0"/>
              </a:srgbClr>
            </a:clrTo>
          </a:clrChange>
        </a:blip>
        <a:srcRect xmlns:a="http://schemas.openxmlformats.org/drawingml/2006/main" r="50463"/>
        <a:stretch xmlns:a="http://schemas.openxmlformats.org/drawingml/2006/main">
          <a:fillRect/>
        </a:stretch>
      </cdr:blipFill>
      <cdr:spPr>
        <a:xfrm xmlns:a="http://schemas.openxmlformats.org/drawingml/2006/main">
          <a:off x="5843084" y="114301"/>
          <a:ext cx="343557" cy="315903"/>
        </a:xfrm>
        <a:prstGeom xmlns:a="http://schemas.openxmlformats.org/drawingml/2006/main" prst="rect">
          <a:avLst/>
        </a:prstGeom>
      </cdr:spPr>
    </cdr:pic>
  </cdr:relSizeAnchor>
  <cdr:relSizeAnchor xmlns:cdr="http://schemas.openxmlformats.org/drawingml/2006/chartDrawing">
    <cdr:from>
      <cdr:x>0.01441</cdr:x>
      <cdr:y>0.004</cdr:y>
    </cdr:from>
    <cdr:to>
      <cdr:x>0.07743</cdr:x>
      <cdr:y>0.09453</cdr:y>
    </cdr:to>
    <cdr:pic>
      <cdr:nvPicPr>
        <cdr:cNvPr id="4" name="13 Imagen" descr="C:\Users\Owner\Desktop\Profrutas SIAL\LOGOS\LOGO-DE-LA-EMPRESA-PROFRUTAS-CIA-LTDA-95-X-105-CM.gif"/>
        <cdr:cNvPicPr/>
      </cdr:nvPicPr>
      <cdr:blipFill>
        <a:blip xmlns:a="http://schemas.openxmlformats.org/drawingml/2006/main" xmlns:r="http://schemas.openxmlformats.org/officeDocument/2006/relationships" r:embed="rId2" cstate="print"/>
        <a:srcRect xmlns:a="http://schemas.openxmlformats.org/drawingml/2006/main"/>
        <a:stretch xmlns:a="http://schemas.openxmlformats.org/drawingml/2006/main">
          <a:fillRect/>
        </a:stretch>
      </cdr:blipFill>
      <cdr:spPr bwMode="auto">
        <a:xfrm xmlns:a="http://schemas.openxmlformats.org/drawingml/2006/main">
          <a:off x="114300" y="19050"/>
          <a:ext cx="500099" cy="430982"/>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0.1181</cdr:x>
      <cdr:y>0.22891</cdr:y>
    </cdr:from>
    <cdr:to>
      <cdr:x>0.87893</cdr:x>
      <cdr:y>0.22891</cdr:y>
    </cdr:to>
    <cdr:cxnSp macro="">
      <cdr:nvCxnSpPr>
        <cdr:cNvPr id="6" name="1 Conector recto"/>
        <cdr:cNvCxnSpPr/>
      </cdr:nvCxnSpPr>
      <cdr:spPr>
        <a:xfrm xmlns:a="http://schemas.openxmlformats.org/drawingml/2006/main" flipH="1">
          <a:off x="664721" y="831358"/>
          <a:ext cx="4282298" cy="0"/>
        </a:xfrm>
        <a:prstGeom xmlns:a="http://schemas.openxmlformats.org/drawingml/2006/main" prst="line">
          <a:avLst/>
        </a:prstGeom>
        <a:ln xmlns:a="http://schemas.openxmlformats.org/drawingml/2006/main">
          <a:solidFill>
            <a:schemeClr val="accent3">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0.9238</cdr:x>
      <cdr:y>0.14049</cdr:y>
    </cdr:from>
    <cdr:to>
      <cdr:x>0.96941</cdr:x>
      <cdr:y>0.85857</cdr:y>
    </cdr:to>
    <cdr:sp macro="" textlink="">
      <cdr:nvSpPr>
        <cdr:cNvPr id="7" name="1 Flecha arriba"/>
        <cdr:cNvSpPr/>
      </cdr:nvSpPr>
      <cdr:spPr>
        <a:xfrm xmlns:a="http://schemas.openxmlformats.org/drawingml/2006/main">
          <a:off x="5877859" y="510241"/>
          <a:ext cx="290203" cy="2607942"/>
        </a:xfrm>
        <a:prstGeom xmlns:a="http://schemas.openxmlformats.org/drawingml/2006/main" prst="upArrow">
          <a:avLst/>
        </a:prstGeom>
        <a:solidFill xmlns:a="http://schemas.openxmlformats.org/drawingml/2006/main">
          <a:sysClr val="window" lastClr="FFFFFF"/>
        </a:solidFill>
        <a:ln xmlns:a="http://schemas.openxmlformats.org/drawingml/2006/main" w="3175"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wordArtVert" wrap="square"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900"/>
            <a:t>MÁS ES MEJOR</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845006</xdr:colOff>
      <xdr:row>7</xdr:row>
      <xdr:rowOff>149678</xdr:rowOff>
    </xdr:from>
    <xdr:to>
      <xdr:col>0</xdr:col>
      <xdr:colOff>2521406</xdr:colOff>
      <xdr:row>7</xdr:row>
      <xdr:rowOff>435428</xdr:rowOff>
    </xdr:to>
    <xdr:pic>
      <xdr:nvPicPr>
        <xdr:cNvPr id="2"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1778453"/>
          <a:ext cx="0" cy="114300"/>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3"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045153"/>
          <a:ext cx="0" cy="114300"/>
        </a:xfrm>
        <a:prstGeom prst="rect">
          <a:avLst/>
        </a:prstGeom>
        <a:noFill/>
      </xdr:spPr>
    </xdr:pic>
    <xdr:clientData/>
  </xdr:twoCellAnchor>
  <xdr:twoCellAnchor>
    <xdr:from>
      <xdr:col>0</xdr:col>
      <xdr:colOff>0</xdr:colOff>
      <xdr:row>17</xdr:row>
      <xdr:rowOff>70426</xdr:rowOff>
    </xdr:from>
    <xdr:to>
      <xdr:col>6</xdr:col>
      <xdr:colOff>694765</xdr:colOff>
      <xdr:row>33</xdr:row>
      <xdr:rowOff>112060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171451</xdr:colOff>
      <xdr:row>10</xdr:row>
      <xdr:rowOff>57150</xdr:rowOff>
    </xdr:from>
    <xdr:to>
      <xdr:col>0</xdr:col>
      <xdr:colOff>571501</xdr:colOff>
      <xdr:row>15</xdr:row>
      <xdr:rowOff>144780</xdr:rowOff>
    </xdr:to>
    <xdr:pic>
      <xdr:nvPicPr>
        <xdr:cNvPr id="5" name="4 Imagen" descr="http://www.sabercurioso.es/wp-content/semaforo.jpg"/>
        <xdr:cNvPicPr/>
      </xdr:nvPicPr>
      <xdr:blipFill>
        <a:blip xmlns:r="http://schemas.openxmlformats.org/officeDocument/2006/relationships" r:embed="rId3" cstate="print">
          <a:clrChange>
            <a:clrFrom>
              <a:srgbClr val="FBFFFD"/>
            </a:clrFrom>
            <a:clrTo>
              <a:srgbClr val="FBFFFD">
                <a:alpha val="0"/>
              </a:srgbClr>
            </a:clrTo>
          </a:clrChange>
        </a:blip>
        <a:srcRect/>
        <a:stretch>
          <a:fillRect/>
        </a:stretch>
      </xdr:blipFill>
      <xdr:spPr bwMode="auto">
        <a:xfrm rot="10800000">
          <a:off x="171451" y="2486025"/>
          <a:ext cx="400050" cy="1040130"/>
        </a:xfrm>
        <a:prstGeom prst="rect">
          <a:avLst/>
        </a:prstGeom>
        <a:noFill/>
        <a:ln w="9525">
          <a:noFill/>
          <a:miter lim="800000"/>
          <a:headEnd/>
          <a:tailEnd/>
        </a:ln>
      </xdr:spPr>
    </xdr:pic>
    <xdr:clientData/>
  </xdr:twoCellAnchor>
  <xdr:twoCellAnchor>
    <xdr:from>
      <xdr:col>2</xdr:col>
      <xdr:colOff>638735</xdr:colOff>
      <xdr:row>5</xdr:row>
      <xdr:rowOff>33617</xdr:rowOff>
    </xdr:from>
    <xdr:to>
      <xdr:col>6</xdr:col>
      <xdr:colOff>10085</xdr:colOff>
      <xdr:row>6</xdr:row>
      <xdr:rowOff>186017</xdr:rowOff>
    </xdr:to>
    <xdr:pic>
      <xdr:nvPicPr>
        <xdr:cNvPr id="6" name="Picture 40"/>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2162735" y="1281392"/>
          <a:ext cx="2419350" cy="342900"/>
        </a:xfrm>
        <a:prstGeom prst="rect">
          <a:avLst/>
        </a:prstGeom>
        <a:noFill/>
      </xdr:spPr>
    </xdr:pic>
    <xdr:clientData/>
  </xdr:twoCellAnchor>
</xdr:wsDr>
</file>

<file path=xl/drawings/drawing19.xml><?xml version="1.0" encoding="utf-8"?>
<c:userShapes xmlns:c="http://schemas.openxmlformats.org/drawingml/2006/chart">
  <cdr:relSizeAnchor xmlns:cdr="http://schemas.openxmlformats.org/drawingml/2006/chartDrawing">
    <cdr:from>
      <cdr:x>0.91657</cdr:x>
      <cdr:y>0.78753</cdr:y>
    </cdr:from>
    <cdr:to>
      <cdr:x>0.97057</cdr:x>
      <cdr:y>0.88339</cdr:y>
    </cdr:to>
    <cdr:pic>
      <cdr:nvPicPr>
        <cdr:cNvPr id="2" name="1 Imagen" descr="img_1210030781022_191.jpg"/>
        <cdr:cNvPicPr>
          <a:picLocks xmlns:a="http://schemas.openxmlformats.org/drawingml/2006/main" noChangeAspect="1"/>
        </cdr:cNvPicPr>
      </cdr:nvPicPr>
      <cdr:blipFill>
        <a:blip xmlns:a="http://schemas.openxmlformats.org/drawingml/2006/main" xmlns:r="http://schemas.openxmlformats.org/officeDocument/2006/relationships" r:embed="rId1">
          <a:clrChange>
            <a:clrFrom>
              <a:srgbClr val="FFFFFF"/>
            </a:clrFrom>
            <a:clrTo>
              <a:srgbClr val="FFFFFF">
                <a:alpha val="0"/>
              </a:srgbClr>
            </a:clrTo>
          </a:clrChange>
        </a:blip>
        <a:srcRect xmlns:a="http://schemas.openxmlformats.org/drawingml/2006/main" r="50463"/>
        <a:stretch xmlns:a="http://schemas.openxmlformats.org/drawingml/2006/main">
          <a:fillRect/>
        </a:stretch>
      </cdr:blipFill>
      <cdr:spPr>
        <a:xfrm xmlns:a="http://schemas.openxmlformats.org/drawingml/2006/main">
          <a:off x="5831852" y="2860187"/>
          <a:ext cx="343586" cy="348147"/>
        </a:xfrm>
        <a:prstGeom xmlns:a="http://schemas.openxmlformats.org/drawingml/2006/main" prst="rect">
          <a:avLst/>
        </a:prstGeom>
      </cdr:spPr>
    </cdr:pic>
  </cdr:relSizeAnchor>
  <cdr:relSizeAnchor xmlns:cdr="http://schemas.openxmlformats.org/drawingml/2006/chartDrawing">
    <cdr:from>
      <cdr:x>0.01441</cdr:x>
      <cdr:y>0.004</cdr:y>
    </cdr:from>
    <cdr:to>
      <cdr:x>0.07743</cdr:x>
      <cdr:y>0.09453</cdr:y>
    </cdr:to>
    <cdr:pic>
      <cdr:nvPicPr>
        <cdr:cNvPr id="4" name="13 Imagen" descr="C:\Users\Owner\Desktop\Profrutas SIAL\LOGOS\LOGO-DE-LA-EMPRESA-PROFRUTAS-CIA-LTDA-95-X-105-CM.gif"/>
        <cdr:cNvPicPr/>
      </cdr:nvPicPr>
      <cdr:blipFill>
        <a:blip xmlns:a="http://schemas.openxmlformats.org/drawingml/2006/main" xmlns:r="http://schemas.openxmlformats.org/officeDocument/2006/relationships" r:embed="rId2" cstate="print"/>
        <a:srcRect xmlns:a="http://schemas.openxmlformats.org/drawingml/2006/main"/>
        <a:stretch xmlns:a="http://schemas.openxmlformats.org/drawingml/2006/main">
          <a:fillRect/>
        </a:stretch>
      </cdr:blipFill>
      <cdr:spPr bwMode="auto">
        <a:xfrm xmlns:a="http://schemas.openxmlformats.org/drawingml/2006/main">
          <a:off x="114300" y="19050"/>
          <a:ext cx="500099" cy="430982"/>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0.11716</cdr:x>
      <cdr:y>0.62839</cdr:y>
    </cdr:from>
    <cdr:to>
      <cdr:x>0.87799</cdr:x>
      <cdr:y>0.62839</cdr:y>
    </cdr:to>
    <cdr:cxnSp macro="">
      <cdr:nvCxnSpPr>
        <cdr:cNvPr id="6" name="5 Conector recto"/>
        <cdr:cNvCxnSpPr/>
      </cdr:nvCxnSpPr>
      <cdr:spPr>
        <a:xfrm xmlns:a="http://schemas.openxmlformats.org/drawingml/2006/main" flipH="1">
          <a:off x="745440" y="2282213"/>
          <a:ext cx="4840933" cy="0"/>
        </a:xfrm>
        <a:prstGeom xmlns:a="http://schemas.openxmlformats.org/drawingml/2006/main" prst="line">
          <a:avLst/>
        </a:prstGeom>
        <a:ln xmlns:a="http://schemas.openxmlformats.org/drawingml/2006/main">
          <a:solidFill>
            <a:schemeClr val="accent3">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0.92094</cdr:x>
      <cdr:y>0.06336</cdr:y>
    </cdr:from>
    <cdr:to>
      <cdr:x>0.96941</cdr:x>
      <cdr:y>0.80387</cdr:y>
    </cdr:to>
    <cdr:grpSp>
      <cdr:nvGrpSpPr>
        <cdr:cNvPr id="8" name="11 Grupo"/>
        <cdr:cNvGrpSpPr/>
      </cdr:nvGrpSpPr>
      <cdr:grpSpPr>
        <a:xfrm xmlns:a="http://schemas.openxmlformats.org/drawingml/2006/main">
          <a:off x="4762655" y="193949"/>
          <a:ext cx="250663" cy="2266744"/>
          <a:chOff x="-18201" y="22414"/>
          <a:chExt cx="308404" cy="2689409"/>
        </a:xfrm>
      </cdr:grpSpPr>
      <cdr:sp macro="" textlink="">
        <cdr:nvSpPr>
          <cdr:cNvPr id="9" name="1 Flecha arriba"/>
          <cdr:cNvSpPr/>
        </cdr:nvSpPr>
        <cdr:spPr>
          <a:xfrm xmlns:a="http://schemas.openxmlformats.org/drawingml/2006/main" flipV="1">
            <a:off x="0" y="22414"/>
            <a:ext cx="290203" cy="2607942"/>
          </a:xfrm>
          <a:prstGeom xmlns:a="http://schemas.openxmlformats.org/drawingml/2006/main" prst="upArrow">
            <a:avLst/>
          </a:prstGeom>
          <a:solidFill xmlns:a="http://schemas.openxmlformats.org/drawingml/2006/main">
            <a:sysClr val="window" lastClr="FFFFFF"/>
          </a:solidFill>
          <a:ln xmlns:a="http://schemas.openxmlformats.org/drawingml/2006/main" w="3175"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wordArtVert" wrap="square"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endParaRPr lang="en-US" sz="900"/>
          </a:p>
        </cdr:txBody>
      </cdr:sp>
      <cdr:sp macro="" textlink="">
        <cdr:nvSpPr>
          <cdr:cNvPr id="10" name="9 CuadroTexto"/>
          <cdr:cNvSpPr txBox="1"/>
        </cdr:nvSpPr>
        <cdr:spPr>
          <a:xfrm xmlns:a="http://schemas.openxmlformats.org/drawingml/2006/main">
            <a:off x="-18201" y="190500"/>
            <a:ext cx="224118" cy="252132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algn="l"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mn-lt"/>
                <a:ea typeface="+mn-ea"/>
                <a:cs typeface="+mn-cs"/>
              </a:rPr>
              <a:t>MENOS ES MEJOR</a:t>
            </a:r>
            <a:endParaRPr lang="en-US" sz="900">
              <a:effectLst/>
            </a:endParaRPr>
          </a:p>
          <a:p xmlns:a="http://schemas.openxmlformats.org/drawingml/2006/main">
            <a:pPr algn="l"/>
            <a:endParaRPr lang="en-US" sz="900"/>
          </a:p>
        </cdr:txBody>
      </cdr:sp>
    </cdr:grpSp>
  </cdr:relSizeAnchor>
</c:userShapes>
</file>

<file path=xl/drawings/drawing2.xml><?xml version="1.0" encoding="utf-8"?>
<xdr:wsDr xmlns:xdr="http://schemas.openxmlformats.org/drawingml/2006/spreadsheetDrawing" xmlns:a="http://schemas.openxmlformats.org/drawingml/2006/main">
  <xdr:twoCellAnchor editAs="oneCell">
    <xdr:from>
      <xdr:col>4</xdr:col>
      <xdr:colOff>0</xdr:colOff>
      <xdr:row>54</xdr:row>
      <xdr:rowOff>0</xdr:rowOff>
    </xdr:from>
    <xdr:to>
      <xdr:col>4</xdr:col>
      <xdr:colOff>0</xdr:colOff>
      <xdr:row>54</xdr:row>
      <xdr:rowOff>0</xdr:rowOff>
    </xdr:to>
    <xdr:pic>
      <xdr:nvPicPr>
        <xdr:cNvPr id="2" name="1 Imagen"/>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5737" r="36378" b="25000"/>
        <a:stretch/>
      </xdr:blipFill>
      <xdr:spPr bwMode="auto">
        <a:xfrm>
          <a:off x="4133850" y="14254443"/>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54</xdr:row>
      <xdr:rowOff>0</xdr:rowOff>
    </xdr:from>
    <xdr:to>
      <xdr:col>4</xdr:col>
      <xdr:colOff>3922</xdr:colOff>
      <xdr:row>54</xdr:row>
      <xdr:rowOff>0</xdr:rowOff>
    </xdr:to>
    <xdr:pic>
      <xdr:nvPicPr>
        <xdr:cNvPr id="3" name="Picture 19"/>
        <xdr:cNvPicPr>
          <a:picLocks noChangeAspect="1" noChangeArrowheads="1"/>
        </xdr:cNvPicPr>
      </xdr:nvPicPr>
      <xdr:blipFill>
        <a:blip xmlns:r="http://schemas.openxmlformats.org/officeDocument/2006/relationships" r:embed="rId2" cstate="print"/>
        <a:srcRect l="34971" t="-6920" r="34405" b="-10726"/>
        <a:stretch>
          <a:fillRect/>
        </a:stretch>
      </xdr:blipFill>
      <xdr:spPr bwMode="auto">
        <a:xfrm>
          <a:off x="4133850" y="12795437"/>
          <a:ext cx="3922" cy="0"/>
        </a:xfrm>
        <a:prstGeom prst="rect">
          <a:avLst/>
        </a:prstGeom>
        <a:noFill/>
      </xdr:spPr>
    </xdr:pic>
    <xdr:clientData/>
  </xdr:twoCellAnchor>
  <xdr:twoCellAnchor editAs="oneCell">
    <xdr:from>
      <xdr:col>4</xdr:col>
      <xdr:colOff>0</xdr:colOff>
      <xdr:row>54</xdr:row>
      <xdr:rowOff>0</xdr:rowOff>
    </xdr:from>
    <xdr:to>
      <xdr:col>4</xdr:col>
      <xdr:colOff>3922</xdr:colOff>
      <xdr:row>54</xdr:row>
      <xdr:rowOff>0</xdr:rowOff>
    </xdr:to>
    <xdr:pic>
      <xdr:nvPicPr>
        <xdr:cNvPr id="4" name="Picture 19"/>
        <xdr:cNvPicPr>
          <a:picLocks noChangeAspect="1" noChangeArrowheads="1"/>
        </xdr:cNvPicPr>
      </xdr:nvPicPr>
      <xdr:blipFill>
        <a:blip xmlns:r="http://schemas.openxmlformats.org/officeDocument/2006/relationships" r:embed="rId2" cstate="print"/>
        <a:srcRect l="34971" t="-6920" r="34405" b="-10726"/>
        <a:stretch>
          <a:fillRect/>
        </a:stretch>
      </xdr:blipFill>
      <xdr:spPr bwMode="auto">
        <a:xfrm>
          <a:off x="4133850" y="13277849"/>
          <a:ext cx="3922" cy="0"/>
        </a:xfrm>
        <a:prstGeom prst="rect">
          <a:avLst/>
        </a:prstGeom>
        <a:noFill/>
      </xdr:spPr>
    </xdr:pic>
    <xdr:clientData/>
  </xdr:twoCellAnchor>
  <xdr:twoCellAnchor editAs="oneCell">
    <xdr:from>
      <xdr:col>4</xdr:col>
      <xdr:colOff>0</xdr:colOff>
      <xdr:row>54</xdr:row>
      <xdr:rowOff>0</xdr:rowOff>
    </xdr:from>
    <xdr:to>
      <xdr:col>5</xdr:col>
      <xdr:colOff>1815643</xdr:colOff>
      <xdr:row>54</xdr:row>
      <xdr:rowOff>0</xdr:rowOff>
    </xdr:to>
    <xdr:pic>
      <xdr:nvPicPr>
        <xdr:cNvPr id="5" name="Picture 21"/>
        <xdr:cNvPicPr>
          <a:picLocks noChangeAspect="1" noChangeArrowheads="1"/>
        </xdr:cNvPicPr>
      </xdr:nvPicPr>
      <xdr:blipFill>
        <a:blip xmlns:r="http://schemas.openxmlformats.org/officeDocument/2006/relationships" r:embed="rId3" cstate="print"/>
        <a:srcRect/>
        <a:stretch>
          <a:fillRect/>
        </a:stretch>
      </xdr:blipFill>
      <xdr:spPr bwMode="auto">
        <a:xfrm>
          <a:off x="4133850" y="13759703"/>
          <a:ext cx="2630711" cy="0"/>
        </a:xfrm>
        <a:prstGeom prst="rect">
          <a:avLst/>
        </a:prstGeom>
        <a:noFill/>
      </xdr:spPr>
    </xdr:pic>
    <xdr:clientData/>
  </xdr:twoCellAnchor>
  <xdr:twoCellAnchor editAs="oneCell">
    <xdr:from>
      <xdr:col>4</xdr:col>
      <xdr:colOff>0</xdr:colOff>
      <xdr:row>54</xdr:row>
      <xdr:rowOff>0</xdr:rowOff>
    </xdr:from>
    <xdr:to>
      <xdr:col>4</xdr:col>
      <xdr:colOff>129623</xdr:colOff>
      <xdr:row>54</xdr:row>
      <xdr:rowOff>7868</xdr:rowOff>
    </xdr:to>
    <xdr:pic>
      <xdr:nvPicPr>
        <xdr:cNvPr id="6" name="Picture 23"/>
        <xdr:cNvPicPr>
          <a:picLocks noChangeAspect="1" noChangeArrowheads="1"/>
        </xdr:cNvPicPr>
      </xdr:nvPicPr>
      <xdr:blipFill>
        <a:blip xmlns:r="http://schemas.openxmlformats.org/officeDocument/2006/relationships" r:embed="rId4" cstate="print"/>
        <a:srcRect l="34588" r="36123" b="-7247"/>
        <a:stretch>
          <a:fillRect/>
        </a:stretch>
      </xdr:blipFill>
      <xdr:spPr bwMode="auto">
        <a:xfrm>
          <a:off x="4133850" y="4565788"/>
          <a:ext cx="129623" cy="7868"/>
        </a:xfrm>
        <a:prstGeom prst="rect">
          <a:avLst/>
        </a:prstGeom>
        <a:noFill/>
      </xdr:spPr>
    </xdr:pic>
    <xdr:clientData/>
  </xdr:twoCellAnchor>
  <xdr:twoCellAnchor editAs="oneCell">
    <xdr:from>
      <xdr:col>4</xdr:col>
      <xdr:colOff>0</xdr:colOff>
      <xdr:row>54</xdr:row>
      <xdr:rowOff>0</xdr:rowOff>
    </xdr:from>
    <xdr:to>
      <xdr:col>4</xdr:col>
      <xdr:colOff>103947</xdr:colOff>
      <xdr:row>54</xdr:row>
      <xdr:rowOff>1243</xdr:rowOff>
    </xdr:to>
    <xdr:pic>
      <xdr:nvPicPr>
        <xdr:cNvPr id="8" name="Picture 26"/>
        <xdr:cNvPicPr>
          <a:picLocks noChangeAspect="1" noChangeArrowheads="1"/>
        </xdr:cNvPicPr>
      </xdr:nvPicPr>
      <xdr:blipFill>
        <a:blip xmlns:r="http://schemas.openxmlformats.org/officeDocument/2006/relationships" r:embed="rId5" cstate="print"/>
        <a:srcRect l="32775" r="32915" b="-23847"/>
        <a:stretch>
          <a:fillRect/>
        </a:stretch>
      </xdr:blipFill>
      <xdr:spPr bwMode="auto">
        <a:xfrm>
          <a:off x="4133850" y="4094094"/>
          <a:ext cx="103947" cy="1243"/>
        </a:xfrm>
        <a:prstGeom prst="rect">
          <a:avLst/>
        </a:prstGeom>
        <a:noFill/>
      </xdr:spPr>
    </xdr:pic>
    <xdr:clientData/>
  </xdr:twoCellAnchor>
  <xdr:twoCellAnchor>
    <xdr:from>
      <xdr:col>5</xdr:col>
      <xdr:colOff>23812</xdr:colOff>
      <xdr:row>2</xdr:row>
      <xdr:rowOff>35718</xdr:rowOff>
    </xdr:from>
    <xdr:to>
      <xdr:col>5</xdr:col>
      <xdr:colOff>164896</xdr:colOff>
      <xdr:row>2</xdr:row>
      <xdr:rowOff>195136</xdr:rowOff>
    </xdr:to>
    <xdr:sp macro="" textlink="">
      <xdr:nvSpPr>
        <xdr:cNvPr id="10" name="9 Flecha arriba"/>
        <xdr:cNvSpPr/>
      </xdr:nvSpPr>
      <xdr:spPr>
        <a:xfrm>
          <a:off x="4976812" y="904874"/>
          <a:ext cx="141084" cy="159418"/>
        </a:xfrm>
        <a:prstGeom prst="upArrow">
          <a:avLst/>
        </a:prstGeom>
        <a:solidFill>
          <a:srgbClr val="00FF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35718</xdr:colOff>
      <xdr:row>2</xdr:row>
      <xdr:rowOff>47624</xdr:rowOff>
    </xdr:from>
    <xdr:to>
      <xdr:col>6</xdr:col>
      <xdr:colOff>176802</xdr:colOff>
      <xdr:row>2</xdr:row>
      <xdr:rowOff>207042</xdr:rowOff>
    </xdr:to>
    <xdr:sp macro="" textlink="">
      <xdr:nvSpPr>
        <xdr:cNvPr id="11" name="10 Flecha arriba"/>
        <xdr:cNvSpPr/>
      </xdr:nvSpPr>
      <xdr:spPr>
        <a:xfrm>
          <a:off x="8131968" y="916780"/>
          <a:ext cx="141084" cy="159418"/>
        </a:xfrm>
        <a:prstGeom prst="upArrow">
          <a:avLst/>
        </a:prstGeom>
        <a:solidFill>
          <a:srgbClr val="00FF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23812</xdr:colOff>
      <xdr:row>4</xdr:row>
      <xdr:rowOff>47624</xdr:rowOff>
    </xdr:from>
    <xdr:to>
      <xdr:col>5</xdr:col>
      <xdr:colOff>164896</xdr:colOff>
      <xdr:row>4</xdr:row>
      <xdr:rowOff>207042</xdr:rowOff>
    </xdr:to>
    <xdr:sp macro="" textlink="">
      <xdr:nvSpPr>
        <xdr:cNvPr id="12" name="11 Flecha arriba"/>
        <xdr:cNvSpPr/>
      </xdr:nvSpPr>
      <xdr:spPr>
        <a:xfrm flipV="1">
          <a:off x="5715000" y="1964530"/>
          <a:ext cx="141084" cy="159418"/>
        </a:xfrm>
        <a:prstGeom prst="upArrow">
          <a:avLst/>
        </a:prstGeom>
        <a:solidFill>
          <a:srgbClr val="FF00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35718</xdr:colOff>
      <xdr:row>4</xdr:row>
      <xdr:rowOff>47624</xdr:rowOff>
    </xdr:from>
    <xdr:to>
      <xdr:col>6</xdr:col>
      <xdr:colOff>176802</xdr:colOff>
      <xdr:row>4</xdr:row>
      <xdr:rowOff>207042</xdr:rowOff>
    </xdr:to>
    <xdr:sp macro="" textlink="">
      <xdr:nvSpPr>
        <xdr:cNvPr id="13" name="12 Flecha arriba"/>
        <xdr:cNvSpPr/>
      </xdr:nvSpPr>
      <xdr:spPr>
        <a:xfrm flipV="1">
          <a:off x="8870156" y="1964530"/>
          <a:ext cx="141084" cy="159418"/>
        </a:xfrm>
        <a:prstGeom prst="upArrow">
          <a:avLst/>
        </a:prstGeom>
        <a:solidFill>
          <a:srgbClr val="FF00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26551</xdr:colOff>
      <xdr:row>6</xdr:row>
      <xdr:rowOff>56791</xdr:rowOff>
    </xdr:from>
    <xdr:to>
      <xdr:col>5</xdr:col>
      <xdr:colOff>185969</xdr:colOff>
      <xdr:row>6</xdr:row>
      <xdr:rowOff>197875</xdr:rowOff>
    </xdr:to>
    <xdr:sp macro="" textlink="">
      <xdr:nvSpPr>
        <xdr:cNvPr id="14" name="13 Flecha arriba"/>
        <xdr:cNvSpPr/>
      </xdr:nvSpPr>
      <xdr:spPr>
        <a:xfrm rot="16200000" flipV="1">
          <a:off x="5726906" y="2821780"/>
          <a:ext cx="141084" cy="159418"/>
        </a:xfrm>
        <a:prstGeom prst="upArrow">
          <a:avLst/>
        </a:prstGeom>
        <a:solidFill>
          <a:srgbClr val="00FF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35718</xdr:colOff>
      <xdr:row>6</xdr:row>
      <xdr:rowOff>47624</xdr:rowOff>
    </xdr:from>
    <xdr:to>
      <xdr:col>6</xdr:col>
      <xdr:colOff>176802</xdr:colOff>
      <xdr:row>6</xdr:row>
      <xdr:rowOff>207042</xdr:rowOff>
    </xdr:to>
    <xdr:sp macro="" textlink="">
      <xdr:nvSpPr>
        <xdr:cNvPr id="15" name="14 Flecha arriba"/>
        <xdr:cNvSpPr/>
      </xdr:nvSpPr>
      <xdr:spPr>
        <a:xfrm flipV="1">
          <a:off x="8870156" y="2821780"/>
          <a:ext cx="141084" cy="159418"/>
        </a:xfrm>
        <a:prstGeom prst="upArrow">
          <a:avLst/>
        </a:prstGeom>
        <a:solidFill>
          <a:srgbClr val="00FF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23812</xdr:colOff>
      <xdr:row>8</xdr:row>
      <xdr:rowOff>35718</xdr:rowOff>
    </xdr:from>
    <xdr:to>
      <xdr:col>6</xdr:col>
      <xdr:colOff>164896</xdr:colOff>
      <xdr:row>8</xdr:row>
      <xdr:rowOff>195136</xdr:rowOff>
    </xdr:to>
    <xdr:sp macro="" textlink="">
      <xdr:nvSpPr>
        <xdr:cNvPr id="17" name="16 Flecha arriba"/>
        <xdr:cNvSpPr/>
      </xdr:nvSpPr>
      <xdr:spPr>
        <a:xfrm>
          <a:off x="8868455" y="3900147"/>
          <a:ext cx="141084" cy="159418"/>
        </a:xfrm>
        <a:prstGeom prst="upArrow">
          <a:avLst/>
        </a:prstGeom>
        <a:solidFill>
          <a:srgbClr val="00FF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23812</xdr:colOff>
      <xdr:row>8</xdr:row>
      <xdr:rowOff>35718</xdr:rowOff>
    </xdr:from>
    <xdr:to>
      <xdr:col>5</xdr:col>
      <xdr:colOff>164896</xdr:colOff>
      <xdr:row>8</xdr:row>
      <xdr:rowOff>195136</xdr:rowOff>
    </xdr:to>
    <xdr:sp macro="" textlink="">
      <xdr:nvSpPr>
        <xdr:cNvPr id="18" name="17 Flecha arriba"/>
        <xdr:cNvSpPr/>
      </xdr:nvSpPr>
      <xdr:spPr>
        <a:xfrm flipV="1">
          <a:off x="5715000" y="3857624"/>
          <a:ext cx="141084" cy="159418"/>
        </a:xfrm>
        <a:prstGeom prst="upArrow">
          <a:avLst/>
        </a:prstGeom>
        <a:solidFill>
          <a:srgbClr val="FF00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47624</xdr:colOff>
      <xdr:row>10</xdr:row>
      <xdr:rowOff>35718</xdr:rowOff>
    </xdr:from>
    <xdr:to>
      <xdr:col>6</xdr:col>
      <xdr:colOff>188708</xdr:colOff>
      <xdr:row>10</xdr:row>
      <xdr:rowOff>195136</xdr:rowOff>
    </xdr:to>
    <xdr:sp macro="" textlink="">
      <xdr:nvSpPr>
        <xdr:cNvPr id="19" name="18 Flecha arriba"/>
        <xdr:cNvSpPr/>
      </xdr:nvSpPr>
      <xdr:spPr>
        <a:xfrm>
          <a:off x="8882062" y="4905374"/>
          <a:ext cx="141084" cy="159418"/>
        </a:xfrm>
        <a:prstGeom prst="upArrow">
          <a:avLst/>
        </a:prstGeom>
        <a:solidFill>
          <a:srgbClr val="00FF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47624</xdr:colOff>
      <xdr:row>10</xdr:row>
      <xdr:rowOff>35718</xdr:rowOff>
    </xdr:from>
    <xdr:to>
      <xdr:col>5</xdr:col>
      <xdr:colOff>188708</xdr:colOff>
      <xdr:row>10</xdr:row>
      <xdr:rowOff>195136</xdr:rowOff>
    </xdr:to>
    <xdr:sp macro="" textlink="">
      <xdr:nvSpPr>
        <xdr:cNvPr id="20" name="19 Flecha arriba"/>
        <xdr:cNvSpPr/>
      </xdr:nvSpPr>
      <xdr:spPr>
        <a:xfrm flipV="1">
          <a:off x="5738812" y="4905374"/>
          <a:ext cx="141084" cy="159418"/>
        </a:xfrm>
        <a:prstGeom prst="upArrow">
          <a:avLst/>
        </a:prstGeom>
        <a:solidFill>
          <a:srgbClr val="FF00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23812</xdr:colOff>
      <xdr:row>12</xdr:row>
      <xdr:rowOff>35718</xdr:rowOff>
    </xdr:from>
    <xdr:to>
      <xdr:col>5</xdr:col>
      <xdr:colOff>164896</xdr:colOff>
      <xdr:row>12</xdr:row>
      <xdr:rowOff>195136</xdr:rowOff>
    </xdr:to>
    <xdr:sp macro="" textlink="">
      <xdr:nvSpPr>
        <xdr:cNvPr id="21" name="20 Flecha arriba"/>
        <xdr:cNvSpPr/>
      </xdr:nvSpPr>
      <xdr:spPr>
        <a:xfrm flipV="1">
          <a:off x="5715000" y="5822156"/>
          <a:ext cx="141084" cy="159418"/>
        </a:xfrm>
        <a:prstGeom prst="upArrow">
          <a:avLst/>
        </a:prstGeom>
        <a:solidFill>
          <a:srgbClr val="FF00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35718</xdr:colOff>
      <xdr:row>12</xdr:row>
      <xdr:rowOff>47624</xdr:rowOff>
    </xdr:from>
    <xdr:to>
      <xdr:col>6</xdr:col>
      <xdr:colOff>176802</xdr:colOff>
      <xdr:row>12</xdr:row>
      <xdr:rowOff>207042</xdr:rowOff>
    </xdr:to>
    <xdr:sp macro="" textlink="">
      <xdr:nvSpPr>
        <xdr:cNvPr id="22" name="21 Flecha arriba"/>
        <xdr:cNvSpPr/>
      </xdr:nvSpPr>
      <xdr:spPr>
        <a:xfrm>
          <a:off x="8870156" y="726280"/>
          <a:ext cx="141084" cy="159418"/>
        </a:xfrm>
        <a:prstGeom prst="upArrow">
          <a:avLst/>
        </a:prstGeom>
        <a:solidFill>
          <a:srgbClr val="00FF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23812</xdr:colOff>
      <xdr:row>14</xdr:row>
      <xdr:rowOff>47624</xdr:rowOff>
    </xdr:from>
    <xdr:to>
      <xdr:col>5</xdr:col>
      <xdr:colOff>164896</xdr:colOff>
      <xdr:row>14</xdr:row>
      <xdr:rowOff>207042</xdr:rowOff>
    </xdr:to>
    <xdr:sp macro="" textlink="">
      <xdr:nvSpPr>
        <xdr:cNvPr id="23" name="22 Flecha arriba"/>
        <xdr:cNvSpPr/>
      </xdr:nvSpPr>
      <xdr:spPr>
        <a:xfrm>
          <a:off x="5705194" y="7096124"/>
          <a:ext cx="141084" cy="159418"/>
        </a:xfrm>
        <a:prstGeom prst="upArrow">
          <a:avLst/>
        </a:prstGeom>
        <a:solidFill>
          <a:srgbClr val="FF00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35718</xdr:colOff>
      <xdr:row>14</xdr:row>
      <xdr:rowOff>47624</xdr:rowOff>
    </xdr:from>
    <xdr:to>
      <xdr:col>6</xdr:col>
      <xdr:colOff>176802</xdr:colOff>
      <xdr:row>14</xdr:row>
      <xdr:rowOff>207042</xdr:rowOff>
    </xdr:to>
    <xdr:sp macro="" textlink="">
      <xdr:nvSpPr>
        <xdr:cNvPr id="24" name="23 Flecha arriba"/>
        <xdr:cNvSpPr/>
      </xdr:nvSpPr>
      <xdr:spPr>
        <a:xfrm flipV="1">
          <a:off x="8870156" y="1774030"/>
          <a:ext cx="141084" cy="159418"/>
        </a:xfrm>
        <a:prstGeom prst="upArrow">
          <a:avLst/>
        </a:prstGeom>
        <a:solidFill>
          <a:srgbClr val="00FF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35718</xdr:colOff>
      <xdr:row>16</xdr:row>
      <xdr:rowOff>47624</xdr:rowOff>
    </xdr:from>
    <xdr:to>
      <xdr:col>5</xdr:col>
      <xdr:colOff>176802</xdr:colOff>
      <xdr:row>16</xdr:row>
      <xdr:rowOff>207042</xdr:rowOff>
    </xdr:to>
    <xdr:sp macro="" textlink="">
      <xdr:nvSpPr>
        <xdr:cNvPr id="25" name="24 Flecha arriba"/>
        <xdr:cNvSpPr/>
      </xdr:nvSpPr>
      <xdr:spPr>
        <a:xfrm flipV="1">
          <a:off x="5717100" y="7947771"/>
          <a:ext cx="141084" cy="159418"/>
        </a:xfrm>
        <a:prstGeom prst="upArrow">
          <a:avLst/>
        </a:prstGeom>
        <a:solidFill>
          <a:srgbClr val="00FF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35718</xdr:colOff>
      <xdr:row>16</xdr:row>
      <xdr:rowOff>47624</xdr:rowOff>
    </xdr:from>
    <xdr:to>
      <xdr:col>6</xdr:col>
      <xdr:colOff>176802</xdr:colOff>
      <xdr:row>16</xdr:row>
      <xdr:rowOff>207042</xdr:rowOff>
    </xdr:to>
    <xdr:sp macro="" textlink="">
      <xdr:nvSpPr>
        <xdr:cNvPr id="26" name="25 Flecha arriba"/>
        <xdr:cNvSpPr/>
      </xdr:nvSpPr>
      <xdr:spPr>
        <a:xfrm>
          <a:off x="8865953" y="7947771"/>
          <a:ext cx="141084" cy="159418"/>
        </a:xfrm>
        <a:prstGeom prst="upArrow">
          <a:avLst/>
        </a:prstGeom>
        <a:solidFill>
          <a:srgbClr val="FF00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23812</xdr:colOff>
      <xdr:row>18</xdr:row>
      <xdr:rowOff>35718</xdr:rowOff>
    </xdr:from>
    <xdr:to>
      <xdr:col>6</xdr:col>
      <xdr:colOff>164896</xdr:colOff>
      <xdr:row>18</xdr:row>
      <xdr:rowOff>195136</xdr:rowOff>
    </xdr:to>
    <xdr:sp macro="" textlink="">
      <xdr:nvSpPr>
        <xdr:cNvPr id="27" name="26 Flecha arriba"/>
        <xdr:cNvSpPr/>
      </xdr:nvSpPr>
      <xdr:spPr>
        <a:xfrm flipV="1">
          <a:off x="8858250" y="3857624"/>
          <a:ext cx="141084" cy="159418"/>
        </a:xfrm>
        <a:prstGeom prst="upArrow">
          <a:avLst/>
        </a:prstGeom>
        <a:solidFill>
          <a:srgbClr val="FF00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47624</xdr:colOff>
      <xdr:row>20</xdr:row>
      <xdr:rowOff>35718</xdr:rowOff>
    </xdr:from>
    <xdr:to>
      <xdr:col>6</xdr:col>
      <xdr:colOff>188708</xdr:colOff>
      <xdr:row>20</xdr:row>
      <xdr:rowOff>195136</xdr:rowOff>
    </xdr:to>
    <xdr:sp macro="" textlink="">
      <xdr:nvSpPr>
        <xdr:cNvPr id="29" name="28 Flecha arriba"/>
        <xdr:cNvSpPr/>
      </xdr:nvSpPr>
      <xdr:spPr>
        <a:xfrm flipH="1" flipV="1">
          <a:off x="8882062" y="10084593"/>
          <a:ext cx="141084" cy="159418"/>
        </a:xfrm>
        <a:prstGeom prst="upArrow">
          <a:avLst/>
        </a:prstGeom>
        <a:solidFill>
          <a:srgbClr val="FF00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47624</xdr:colOff>
      <xdr:row>20</xdr:row>
      <xdr:rowOff>35718</xdr:rowOff>
    </xdr:from>
    <xdr:to>
      <xdr:col>5</xdr:col>
      <xdr:colOff>188708</xdr:colOff>
      <xdr:row>20</xdr:row>
      <xdr:rowOff>195136</xdr:rowOff>
    </xdr:to>
    <xdr:sp macro="" textlink="">
      <xdr:nvSpPr>
        <xdr:cNvPr id="30" name="29 Flecha arriba"/>
        <xdr:cNvSpPr/>
      </xdr:nvSpPr>
      <xdr:spPr>
        <a:xfrm flipV="1">
          <a:off x="5738812" y="4905374"/>
          <a:ext cx="141084" cy="159418"/>
        </a:xfrm>
        <a:prstGeom prst="upArrow">
          <a:avLst/>
        </a:prstGeom>
        <a:solidFill>
          <a:srgbClr val="FF00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11206</xdr:colOff>
      <xdr:row>18</xdr:row>
      <xdr:rowOff>33618</xdr:rowOff>
    </xdr:from>
    <xdr:to>
      <xdr:col>5</xdr:col>
      <xdr:colOff>152290</xdr:colOff>
      <xdr:row>18</xdr:row>
      <xdr:rowOff>193036</xdr:rowOff>
    </xdr:to>
    <xdr:sp macro="" textlink="">
      <xdr:nvSpPr>
        <xdr:cNvPr id="31" name="30 Flecha arriba"/>
        <xdr:cNvSpPr/>
      </xdr:nvSpPr>
      <xdr:spPr>
        <a:xfrm flipV="1">
          <a:off x="5692588" y="8975912"/>
          <a:ext cx="141084" cy="159418"/>
        </a:xfrm>
        <a:prstGeom prst="upArrow">
          <a:avLst/>
        </a:prstGeom>
        <a:solidFill>
          <a:srgbClr val="FF00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47624</xdr:colOff>
      <xdr:row>20</xdr:row>
      <xdr:rowOff>35718</xdr:rowOff>
    </xdr:from>
    <xdr:to>
      <xdr:col>6</xdr:col>
      <xdr:colOff>188708</xdr:colOff>
      <xdr:row>20</xdr:row>
      <xdr:rowOff>195136</xdr:rowOff>
    </xdr:to>
    <xdr:sp macro="" textlink="">
      <xdr:nvSpPr>
        <xdr:cNvPr id="32" name="31 Flecha arriba"/>
        <xdr:cNvSpPr/>
      </xdr:nvSpPr>
      <xdr:spPr>
        <a:xfrm flipV="1">
          <a:off x="5738812" y="10084593"/>
          <a:ext cx="141084" cy="159418"/>
        </a:xfrm>
        <a:prstGeom prst="upArrow">
          <a:avLst/>
        </a:prstGeom>
        <a:solidFill>
          <a:srgbClr val="FF00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55466</xdr:colOff>
      <xdr:row>22</xdr:row>
      <xdr:rowOff>44885</xdr:rowOff>
    </xdr:from>
    <xdr:to>
      <xdr:col>5</xdr:col>
      <xdr:colOff>214884</xdr:colOff>
      <xdr:row>22</xdr:row>
      <xdr:rowOff>185969</xdr:rowOff>
    </xdr:to>
    <xdr:sp macro="" textlink="">
      <xdr:nvSpPr>
        <xdr:cNvPr id="33" name="32 Flecha arriba"/>
        <xdr:cNvSpPr/>
      </xdr:nvSpPr>
      <xdr:spPr>
        <a:xfrm rot="16200000" flipH="1" flipV="1">
          <a:off x="5766026" y="10962254"/>
          <a:ext cx="141084" cy="159418"/>
        </a:xfrm>
        <a:prstGeom prst="upArrow">
          <a:avLst/>
        </a:prstGeom>
        <a:solidFill>
          <a:srgbClr val="00FF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67372</xdr:colOff>
      <xdr:row>22</xdr:row>
      <xdr:rowOff>56791</xdr:rowOff>
    </xdr:from>
    <xdr:to>
      <xdr:col>6</xdr:col>
      <xdr:colOff>226790</xdr:colOff>
      <xdr:row>22</xdr:row>
      <xdr:rowOff>197875</xdr:rowOff>
    </xdr:to>
    <xdr:sp macro="" textlink="">
      <xdr:nvSpPr>
        <xdr:cNvPr id="34" name="33 Flecha arriba"/>
        <xdr:cNvSpPr/>
      </xdr:nvSpPr>
      <xdr:spPr>
        <a:xfrm rot="16200000" flipH="1" flipV="1">
          <a:off x="8921182" y="10974160"/>
          <a:ext cx="141084" cy="159418"/>
        </a:xfrm>
        <a:prstGeom prst="upArrow">
          <a:avLst/>
        </a:prstGeom>
        <a:solidFill>
          <a:srgbClr val="00FF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23812</xdr:colOff>
      <xdr:row>26</xdr:row>
      <xdr:rowOff>47624</xdr:rowOff>
    </xdr:from>
    <xdr:to>
      <xdr:col>5</xdr:col>
      <xdr:colOff>164896</xdr:colOff>
      <xdr:row>26</xdr:row>
      <xdr:rowOff>207042</xdr:rowOff>
    </xdr:to>
    <xdr:sp macro="" textlink="">
      <xdr:nvSpPr>
        <xdr:cNvPr id="35" name="34 Flecha arriba"/>
        <xdr:cNvSpPr/>
      </xdr:nvSpPr>
      <xdr:spPr>
        <a:xfrm>
          <a:off x="5725205" y="13096874"/>
          <a:ext cx="141084" cy="159418"/>
        </a:xfrm>
        <a:prstGeom prst="upArrow">
          <a:avLst/>
        </a:prstGeom>
        <a:solidFill>
          <a:srgbClr val="FF00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35718</xdr:colOff>
      <xdr:row>26</xdr:row>
      <xdr:rowOff>47624</xdr:rowOff>
    </xdr:from>
    <xdr:to>
      <xdr:col>6</xdr:col>
      <xdr:colOff>176802</xdr:colOff>
      <xdr:row>26</xdr:row>
      <xdr:rowOff>207042</xdr:rowOff>
    </xdr:to>
    <xdr:sp macro="" textlink="">
      <xdr:nvSpPr>
        <xdr:cNvPr id="36" name="35 Flecha arriba"/>
        <xdr:cNvSpPr/>
      </xdr:nvSpPr>
      <xdr:spPr>
        <a:xfrm flipV="1">
          <a:off x="8880361" y="13096874"/>
          <a:ext cx="141084" cy="159418"/>
        </a:xfrm>
        <a:prstGeom prst="upArrow">
          <a:avLst/>
        </a:prstGeom>
        <a:solidFill>
          <a:srgbClr val="00FF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35718</xdr:colOff>
      <xdr:row>30</xdr:row>
      <xdr:rowOff>47624</xdr:rowOff>
    </xdr:from>
    <xdr:to>
      <xdr:col>6</xdr:col>
      <xdr:colOff>176802</xdr:colOff>
      <xdr:row>30</xdr:row>
      <xdr:rowOff>207042</xdr:rowOff>
    </xdr:to>
    <xdr:sp macro="" textlink="">
      <xdr:nvSpPr>
        <xdr:cNvPr id="38" name="37 Flecha arriba"/>
        <xdr:cNvSpPr/>
      </xdr:nvSpPr>
      <xdr:spPr>
        <a:xfrm flipH="1">
          <a:off x="8880361" y="15219588"/>
          <a:ext cx="141084" cy="159418"/>
        </a:xfrm>
        <a:prstGeom prst="upArrow">
          <a:avLst/>
        </a:prstGeom>
        <a:solidFill>
          <a:srgbClr val="00FF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23812</xdr:colOff>
      <xdr:row>38</xdr:row>
      <xdr:rowOff>35718</xdr:rowOff>
    </xdr:from>
    <xdr:to>
      <xdr:col>6</xdr:col>
      <xdr:colOff>164896</xdr:colOff>
      <xdr:row>38</xdr:row>
      <xdr:rowOff>195136</xdr:rowOff>
    </xdr:to>
    <xdr:sp macro="" textlink="">
      <xdr:nvSpPr>
        <xdr:cNvPr id="39" name="38 Flecha arriba"/>
        <xdr:cNvSpPr/>
      </xdr:nvSpPr>
      <xdr:spPr>
        <a:xfrm>
          <a:off x="8868455" y="19453111"/>
          <a:ext cx="141084" cy="159418"/>
        </a:xfrm>
        <a:prstGeom prst="upArrow">
          <a:avLst/>
        </a:prstGeom>
        <a:solidFill>
          <a:srgbClr val="00FF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23812</xdr:colOff>
      <xdr:row>38</xdr:row>
      <xdr:rowOff>35718</xdr:rowOff>
    </xdr:from>
    <xdr:to>
      <xdr:col>5</xdr:col>
      <xdr:colOff>164896</xdr:colOff>
      <xdr:row>38</xdr:row>
      <xdr:rowOff>195136</xdr:rowOff>
    </xdr:to>
    <xdr:sp macro="" textlink="">
      <xdr:nvSpPr>
        <xdr:cNvPr id="40" name="39 Flecha arriba"/>
        <xdr:cNvSpPr/>
      </xdr:nvSpPr>
      <xdr:spPr>
        <a:xfrm flipV="1">
          <a:off x="5715000" y="3857624"/>
          <a:ext cx="141084" cy="159418"/>
        </a:xfrm>
        <a:prstGeom prst="upArrow">
          <a:avLst/>
        </a:prstGeom>
        <a:solidFill>
          <a:srgbClr val="FF00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47624</xdr:colOff>
      <xdr:row>44</xdr:row>
      <xdr:rowOff>35718</xdr:rowOff>
    </xdr:from>
    <xdr:to>
      <xdr:col>6</xdr:col>
      <xdr:colOff>188708</xdr:colOff>
      <xdr:row>44</xdr:row>
      <xdr:rowOff>195136</xdr:rowOff>
    </xdr:to>
    <xdr:sp macro="" textlink="">
      <xdr:nvSpPr>
        <xdr:cNvPr id="41" name="40 Flecha arriba"/>
        <xdr:cNvSpPr/>
      </xdr:nvSpPr>
      <xdr:spPr>
        <a:xfrm>
          <a:off x="8882062" y="4905374"/>
          <a:ext cx="141084" cy="159418"/>
        </a:xfrm>
        <a:prstGeom prst="upArrow">
          <a:avLst/>
        </a:prstGeom>
        <a:solidFill>
          <a:srgbClr val="00FF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55466</xdr:colOff>
      <xdr:row>24</xdr:row>
      <xdr:rowOff>44885</xdr:rowOff>
    </xdr:from>
    <xdr:to>
      <xdr:col>5</xdr:col>
      <xdr:colOff>214884</xdr:colOff>
      <xdr:row>24</xdr:row>
      <xdr:rowOff>185969</xdr:rowOff>
    </xdr:to>
    <xdr:sp macro="" textlink="">
      <xdr:nvSpPr>
        <xdr:cNvPr id="43" name="42 Flecha arriba"/>
        <xdr:cNvSpPr/>
      </xdr:nvSpPr>
      <xdr:spPr>
        <a:xfrm rot="16200000" flipH="1" flipV="1">
          <a:off x="5766026" y="12023611"/>
          <a:ext cx="141084" cy="159418"/>
        </a:xfrm>
        <a:prstGeom prst="upArrow">
          <a:avLst/>
        </a:prstGeom>
        <a:solidFill>
          <a:srgbClr val="00FF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67372</xdr:colOff>
      <xdr:row>24</xdr:row>
      <xdr:rowOff>56791</xdr:rowOff>
    </xdr:from>
    <xdr:to>
      <xdr:col>6</xdr:col>
      <xdr:colOff>226790</xdr:colOff>
      <xdr:row>24</xdr:row>
      <xdr:rowOff>197875</xdr:rowOff>
    </xdr:to>
    <xdr:sp macro="" textlink="">
      <xdr:nvSpPr>
        <xdr:cNvPr id="44" name="43 Flecha arriba"/>
        <xdr:cNvSpPr/>
      </xdr:nvSpPr>
      <xdr:spPr>
        <a:xfrm rot="16200000" flipH="1" flipV="1">
          <a:off x="8921182" y="12035517"/>
          <a:ext cx="141084" cy="159418"/>
        </a:xfrm>
        <a:prstGeom prst="upArrow">
          <a:avLst/>
        </a:prstGeom>
        <a:solidFill>
          <a:srgbClr val="00FF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23812</xdr:colOff>
      <xdr:row>28</xdr:row>
      <xdr:rowOff>47624</xdr:rowOff>
    </xdr:from>
    <xdr:to>
      <xdr:col>5</xdr:col>
      <xdr:colOff>164896</xdr:colOff>
      <xdr:row>28</xdr:row>
      <xdr:rowOff>207042</xdr:rowOff>
    </xdr:to>
    <xdr:sp macro="" textlink="">
      <xdr:nvSpPr>
        <xdr:cNvPr id="45" name="44 Flecha arriba"/>
        <xdr:cNvSpPr/>
      </xdr:nvSpPr>
      <xdr:spPr>
        <a:xfrm flipV="1">
          <a:off x="5725205" y="13096874"/>
          <a:ext cx="141084" cy="159418"/>
        </a:xfrm>
        <a:prstGeom prst="upArrow">
          <a:avLst/>
        </a:prstGeom>
        <a:solidFill>
          <a:srgbClr val="FF00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26551</xdr:colOff>
      <xdr:row>28</xdr:row>
      <xdr:rowOff>56791</xdr:rowOff>
    </xdr:from>
    <xdr:to>
      <xdr:col>6</xdr:col>
      <xdr:colOff>185969</xdr:colOff>
      <xdr:row>28</xdr:row>
      <xdr:rowOff>197875</xdr:rowOff>
    </xdr:to>
    <xdr:sp macro="" textlink="">
      <xdr:nvSpPr>
        <xdr:cNvPr id="46" name="45 Flecha arriba"/>
        <xdr:cNvSpPr/>
      </xdr:nvSpPr>
      <xdr:spPr>
        <a:xfrm rot="16200000" flipV="1">
          <a:off x="8880361" y="14158231"/>
          <a:ext cx="141084" cy="159418"/>
        </a:xfrm>
        <a:prstGeom prst="upArrow">
          <a:avLst/>
        </a:prstGeom>
        <a:solidFill>
          <a:srgbClr val="00FF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35718</xdr:colOff>
      <xdr:row>32</xdr:row>
      <xdr:rowOff>47624</xdr:rowOff>
    </xdr:from>
    <xdr:to>
      <xdr:col>6</xdr:col>
      <xdr:colOff>176802</xdr:colOff>
      <xdr:row>32</xdr:row>
      <xdr:rowOff>207042</xdr:rowOff>
    </xdr:to>
    <xdr:sp macro="" textlink="">
      <xdr:nvSpPr>
        <xdr:cNvPr id="48" name="47 Flecha arriba"/>
        <xdr:cNvSpPr/>
      </xdr:nvSpPr>
      <xdr:spPr>
        <a:xfrm flipV="1">
          <a:off x="8880361" y="15219588"/>
          <a:ext cx="141084" cy="159418"/>
        </a:xfrm>
        <a:prstGeom prst="upArrow">
          <a:avLst/>
        </a:prstGeom>
        <a:solidFill>
          <a:srgbClr val="00FF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23812</xdr:colOff>
      <xdr:row>34</xdr:row>
      <xdr:rowOff>35718</xdr:rowOff>
    </xdr:from>
    <xdr:to>
      <xdr:col>6</xdr:col>
      <xdr:colOff>164896</xdr:colOff>
      <xdr:row>34</xdr:row>
      <xdr:rowOff>195136</xdr:rowOff>
    </xdr:to>
    <xdr:sp macro="" textlink="">
      <xdr:nvSpPr>
        <xdr:cNvPr id="49" name="48 Flecha arriba"/>
        <xdr:cNvSpPr/>
      </xdr:nvSpPr>
      <xdr:spPr>
        <a:xfrm flipV="1">
          <a:off x="8868455" y="18963254"/>
          <a:ext cx="141084" cy="159418"/>
        </a:xfrm>
        <a:prstGeom prst="upArrow">
          <a:avLst/>
        </a:prstGeom>
        <a:solidFill>
          <a:srgbClr val="00FF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23812</xdr:colOff>
      <xdr:row>36</xdr:row>
      <xdr:rowOff>35718</xdr:rowOff>
    </xdr:from>
    <xdr:to>
      <xdr:col>6</xdr:col>
      <xdr:colOff>164896</xdr:colOff>
      <xdr:row>36</xdr:row>
      <xdr:rowOff>195136</xdr:rowOff>
    </xdr:to>
    <xdr:sp macro="" textlink="">
      <xdr:nvSpPr>
        <xdr:cNvPr id="51" name="50 Flecha arriba"/>
        <xdr:cNvSpPr/>
      </xdr:nvSpPr>
      <xdr:spPr>
        <a:xfrm flipV="1">
          <a:off x="8868455" y="20024611"/>
          <a:ext cx="141084" cy="159418"/>
        </a:xfrm>
        <a:prstGeom prst="upArrow">
          <a:avLst/>
        </a:prstGeom>
        <a:solidFill>
          <a:srgbClr val="00FF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23812</xdr:colOff>
      <xdr:row>36</xdr:row>
      <xdr:rowOff>35718</xdr:rowOff>
    </xdr:from>
    <xdr:to>
      <xdr:col>5</xdr:col>
      <xdr:colOff>164896</xdr:colOff>
      <xdr:row>36</xdr:row>
      <xdr:rowOff>195136</xdr:rowOff>
    </xdr:to>
    <xdr:sp macro="" textlink="">
      <xdr:nvSpPr>
        <xdr:cNvPr id="52" name="51 Flecha arriba"/>
        <xdr:cNvSpPr/>
      </xdr:nvSpPr>
      <xdr:spPr>
        <a:xfrm>
          <a:off x="5725205" y="18391754"/>
          <a:ext cx="141084" cy="159418"/>
        </a:xfrm>
        <a:prstGeom prst="upArrow">
          <a:avLst/>
        </a:prstGeom>
        <a:solidFill>
          <a:srgbClr val="FF00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47624</xdr:colOff>
      <xdr:row>40</xdr:row>
      <xdr:rowOff>35718</xdr:rowOff>
    </xdr:from>
    <xdr:to>
      <xdr:col>6</xdr:col>
      <xdr:colOff>188708</xdr:colOff>
      <xdr:row>40</xdr:row>
      <xdr:rowOff>195136</xdr:rowOff>
    </xdr:to>
    <xdr:sp macro="" textlink="">
      <xdr:nvSpPr>
        <xdr:cNvPr id="53" name="52 Flecha arriba"/>
        <xdr:cNvSpPr/>
      </xdr:nvSpPr>
      <xdr:spPr>
        <a:xfrm>
          <a:off x="8892267" y="22147325"/>
          <a:ext cx="141084" cy="159418"/>
        </a:xfrm>
        <a:prstGeom prst="upArrow">
          <a:avLst/>
        </a:prstGeom>
        <a:solidFill>
          <a:srgbClr val="00FF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47624</xdr:colOff>
      <xdr:row>40</xdr:row>
      <xdr:rowOff>35718</xdr:rowOff>
    </xdr:from>
    <xdr:to>
      <xdr:col>5</xdr:col>
      <xdr:colOff>188708</xdr:colOff>
      <xdr:row>40</xdr:row>
      <xdr:rowOff>195136</xdr:rowOff>
    </xdr:to>
    <xdr:sp macro="" textlink="">
      <xdr:nvSpPr>
        <xdr:cNvPr id="54" name="53 Flecha arriba"/>
        <xdr:cNvSpPr/>
      </xdr:nvSpPr>
      <xdr:spPr>
        <a:xfrm flipV="1">
          <a:off x="5749017" y="22147325"/>
          <a:ext cx="141084" cy="159418"/>
        </a:xfrm>
        <a:prstGeom prst="upArrow">
          <a:avLst/>
        </a:prstGeom>
        <a:solidFill>
          <a:srgbClr val="FF00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47624</xdr:colOff>
      <xdr:row>42</xdr:row>
      <xdr:rowOff>35718</xdr:rowOff>
    </xdr:from>
    <xdr:to>
      <xdr:col>6</xdr:col>
      <xdr:colOff>188708</xdr:colOff>
      <xdr:row>42</xdr:row>
      <xdr:rowOff>195136</xdr:rowOff>
    </xdr:to>
    <xdr:sp macro="" textlink="">
      <xdr:nvSpPr>
        <xdr:cNvPr id="55" name="54 Flecha arriba"/>
        <xdr:cNvSpPr/>
      </xdr:nvSpPr>
      <xdr:spPr>
        <a:xfrm flipV="1">
          <a:off x="8892267" y="21439754"/>
          <a:ext cx="141084" cy="159418"/>
        </a:xfrm>
        <a:prstGeom prst="upArrow">
          <a:avLst/>
        </a:prstGeom>
        <a:solidFill>
          <a:srgbClr val="FFFF47"/>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23812</xdr:colOff>
      <xdr:row>46</xdr:row>
      <xdr:rowOff>35718</xdr:rowOff>
    </xdr:from>
    <xdr:to>
      <xdr:col>5</xdr:col>
      <xdr:colOff>164896</xdr:colOff>
      <xdr:row>46</xdr:row>
      <xdr:rowOff>195136</xdr:rowOff>
    </xdr:to>
    <xdr:sp macro="" textlink="">
      <xdr:nvSpPr>
        <xdr:cNvPr id="57" name="56 Flecha arriba"/>
        <xdr:cNvSpPr/>
      </xdr:nvSpPr>
      <xdr:spPr>
        <a:xfrm>
          <a:off x="5725205" y="716075"/>
          <a:ext cx="141084" cy="159418"/>
        </a:xfrm>
        <a:prstGeom prst="upArrow">
          <a:avLst/>
        </a:prstGeom>
        <a:solidFill>
          <a:srgbClr val="00FF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35718</xdr:colOff>
      <xdr:row>46</xdr:row>
      <xdr:rowOff>47624</xdr:rowOff>
    </xdr:from>
    <xdr:to>
      <xdr:col>6</xdr:col>
      <xdr:colOff>176802</xdr:colOff>
      <xdr:row>46</xdr:row>
      <xdr:rowOff>207042</xdr:rowOff>
    </xdr:to>
    <xdr:sp macro="" textlink="">
      <xdr:nvSpPr>
        <xdr:cNvPr id="58" name="57 Flecha arriba"/>
        <xdr:cNvSpPr/>
      </xdr:nvSpPr>
      <xdr:spPr>
        <a:xfrm>
          <a:off x="8880361" y="727981"/>
          <a:ext cx="141084" cy="159418"/>
        </a:xfrm>
        <a:prstGeom prst="upArrow">
          <a:avLst/>
        </a:prstGeom>
        <a:solidFill>
          <a:srgbClr val="00FF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26551</xdr:colOff>
      <xdr:row>50</xdr:row>
      <xdr:rowOff>56791</xdr:rowOff>
    </xdr:from>
    <xdr:to>
      <xdr:col>6</xdr:col>
      <xdr:colOff>185969</xdr:colOff>
      <xdr:row>50</xdr:row>
      <xdr:rowOff>197875</xdr:rowOff>
    </xdr:to>
    <xdr:sp macro="" textlink="">
      <xdr:nvSpPr>
        <xdr:cNvPr id="62" name="61 Flecha arriba"/>
        <xdr:cNvSpPr/>
      </xdr:nvSpPr>
      <xdr:spPr>
        <a:xfrm rot="16200000" flipV="1">
          <a:off x="8880361" y="25424945"/>
          <a:ext cx="141084" cy="159418"/>
        </a:xfrm>
        <a:prstGeom prst="upArrow">
          <a:avLst/>
        </a:prstGeom>
        <a:solidFill>
          <a:srgbClr val="FFFF47"/>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41859</xdr:colOff>
      <xdr:row>52</xdr:row>
      <xdr:rowOff>44885</xdr:rowOff>
    </xdr:from>
    <xdr:to>
      <xdr:col>6</xdr:col>
      <xdr:colOff>201277</xdr:colOff>
      <xdr:row>52</xdr:row>
      <xdr:rowOff>185969</xdr:rowOff>
    </xdr:to>
    <xdr:sp macro="" textlink="">
      <xdr:nvSpPr>
        <xdr:cNvPr id="63" name="62 Flecha arriba"/>
        <xdr:cNvSpPr/>
      </xdr:nvSpPr>
      <xdr:spPr>
        <a:xfrm rot="16200000" flipV="1">
          <a:off x="8895669" y="26474397"/>
          <a:ext cx="141084" cy="159418"/>
        </a:xfrm>
        <a:prstGeom prst="upArrow">
          <a:avLst/>
        </a:prstGeom>
        <a:solidFill>
          <a:srgbClr val="00FF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41859</xdr:colOff>
      <xdr:row>52</xdr:row>
      <xdr:rowOff>44885</xdr:rowOff>
    </xdr:from>
    <xdr:to>
      <xdr:col>5</xdr:col>
      <xdr:colOff>201277</xdr:colOff>
      <xdr:row>52</xdr:row>
      <xdr:rowOff>185969</xdr:rowOff>
    </xdr:to>
    <xdr:sp macro="" textlink="">
      <xdr:nvSpPr>
        <xdr:cNvPr id="64" name="63 Flecha arriba"/>
        <xdr:cNvSpPr/>
      </xdr:nvSpPr>
      <xdr:spPr>
        <a:xfrm rot="16200000" flipV="1">
          <a:off x="5752419" y="26474397"/>
          <a:ext cx="141084" cy="159418"/>
        </a:xfrm>
        <a:prstGeom prst="upArrow">
          <a:avLst/>
        </a:prstGeom>
        <a:solidFill>
          <a:srgbClr val="00FF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81642</xdr:colOff>
      <xdr:row>12</xdr:row>
      <xdr:rowOff>27217</xdr:rowOff>
    </xdr:from>
    <xdr:to>
      <xdr:col>4</xdr:col>
      <xdr:colOff>40821</xdr:colOff>
      <xdr:row>13</xdr:row>
      <xdr:rowOff>27217</xdr:rowOff>
    </xdr:to>
    <xdr:grpSp>
      <xdr:nvGrpSpPr>
        <xdr:cNvPr id="70" name="69 Grupo"/>
        <xdr:cNvGrpSpPr/>
      </xdr:nvGrpSpPr>
      <xdr:grpSpPr>
        <a:xfrm>
          <a:off x="4408713" y="707574"/>
          <a:ext cx="707572" cy="244929"/>
          <a:chOff x="4218213" y="5878288"/>
          <a:chExt cx="707572" cy="244929"/>
        </a:xfrm>
      </xdr:grpSpPr>
      <xdr:sp macro="" textlink="">
        <xdr:nvSpPr>
          <xdr:cNvPr id="67" name="66 Elipse"/>
          <xdr:cNvSpPr/>
        </xdr:nvSpPr>
        <xdr:spPr>
          <a:xfrm>
            <a:off x="4286251" y="5905501"/>
            <a:ext cx="503463" cy="190500"/>
          </a:xfrm>
          <a:prstGeom prst="ellipse">
            <a:avLst/>
          </a:prstGeom>
          <a:solidFill>
            <a:schemeClr val="accent6">
              <a:lumMod val="40000"/>
              <a:lumOff val="60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lstStyle/>
          <a:p>
            <a:pPr algn="l"/>
            <a:endParaRPr lang="en-US" sz="1050">
              <a:solidFill>
                <a:sysClr val="windowText" lastClr="000000"/>
              </a:solidFill>
            </a:endParaRPr>
          </a:p>
        </xdr:txBody>
      </xdr:sp>
      <xdr:sp macro="" textlink="">
        <xdr:nvSpPr>
          <xdr:cNvPr id="69" name="68 CuadroTexto"/>
          <xdr:cNvSpPr txBox="1"/>
        </xdr:nvSpPr>
        <xdr:spPr>
          <a:xfrm>
            <a:off x="4218213" y="5878288"/>
            <a:ext cx="707572"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New KPI</a:t>
            </a:r>
            <a:endParaRPr lang="en-US">
              <a:effectLst/>
            </a:endParaRPr>
          </a:p>
          <a:p>
            <a:endParaRPr lang="en-US" sz="1100"/>
          </a:p>
        </xdr:txBody>
      </xdr:sp>
    </xdr:grpSp>
    <xdr:clientData/>
  </xdr:twoCellAnchor>
  <xdr:twoCellAnchor>
    <xdr:from>
      <xdr:col>3</xdr:col>
      <xdr:colOff>0</xdr:colOff>
      <xdr:row>14</xdr:row>
      <xdr:rowOff>0</xdr:rowOff>
    </xdr:from>
    <xdr:to>
      <xdr:col>3</xdr:col>
      <xdr:colOff>707572</xdr:colOff>
      <xdr:row>15</xdr:row>
      <xdr:rowOff>1</xdr:rowOff>
    </xdr:to>
    <xdr:grpSp>
      <xdr:nvGrpSpPr>
        <xdr:cNvPr id="71" name="70 Grupo"/>
        <xdr:cNvGrpSpPr/>
      </xdr:nvGrpSpPr>
      <xdr:grpSpPr>
        <a:xfrm>
          <a:off x="4327071" y="1932214"/>
          <a:ext cx="707572" cy="244930"/>
          <a:chOff x="4218213" y="5878288"/>
          <a:chExt cx="707572" cy="244929"/>
        </a:xfrm>
      </xdr:grpSpPr>
      <xdr:sp macro="" textlink="">
        <xdr:nvSpPr>
          <xdr:cNvPr id="72" name="71 Elipse"/>
          <xdr:cNvSpPr/>
        </xdr:nvSpPr>
        <xdr:spPr>
          <a:xfrm>
            <a:off x="4286251" y="5905501"/>
            <a:ext cx="503463" cy="190500"/>
          </a:xfrm>
          <a:prstGeom prst="ellipse">
            <a:avLst/>
          </a:prstGeom>
          <a:solidFill>
            <a:schemeClr val="accent6">
              <a:lumMod val="40000"/>
              <a:lumOff val="60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lstStyle/>
          <a:p>
            <a:pPr algn="l"/>
            <a:endParaRPr lang="en-US" sz="1050">
              <a:solidFill>
                <a:sysClr val="windowText" lastClr="000000"/>
              </a:solidFill>
            </a:endParaRPr>
          </a:p>
        </xdr:txBody>
      </xdr:sp>
      <xdr:sp macro="" textlink="">
        <xdr:nvSpPr>
          <xdr:cNvPr id="73" name="72 CuadroTexto"/>
          <xdr:cNvSpPr txBox="1"/>
        </xdr:nvSpPr>
        <xdr:spPr>
          <a:xfrm>
            <a:off x="4218213" y="5878288"/>
            <a:ext cx="707572"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New KPI</a:t>
            </a:r>
            <a:endParaRPr lang="en-US">
              <a:effectLst/>
            </a:endParaRPr>
          </a:p>
          <a:p>
            <a:endParaRPr lang="en-US" sz="1100"/>
          </a:p>
        </xdr:txBody>
      </xdr:sp>
    </xdr:grpSp>
    <xdr:clientData/>
  </xdr:twoCellAnchor>
  <xdr:twoCellAnchor>
    <xdr:from>
      <xdr:col>3</xdr:col>
      <xdr:colOff>0</xdr:colOff>
      <xdr:row>16</xdr:row>
      <xdr:rowOff>0</xdr:rowOff>
    </xdr:from>
    <xdr:to>
      <xdr:col>3</xdr:col>
      <xdr:colOff>707572</xdr:colOff>
      <xdr:row>17</xdr:row>
      <xdr:rowOff>0</xdr:rowOff>
    </xdr:to>
    <xdr:grpSp>
      <xdr:nvGrpSpPr>
        <xdr:cNvPr id="74" name="73 Grupo"/>
        <xdr:cNvGrpSpPr/>
      </xdr:nvGrpSpPr>
      <xdr:grpSpPr>
        <a:xfrm>
          <a:off x="4327071" y="2857500"/>
          <a:ext cx="707572" cy="244929"/>
          <a:chOff x="4218213" y="5878288"/>
          <a:chExt cx="707572" cy="244929"/>
        </a:xfrm>
      </xdr:grpSpPr>
      <xdr:sp macro="" textlink="">
        <xdr:nvSpPr>
          <xdr:cNvPr id="75" name="74 Elipse"/>
          <xdr:cNvSpPr/>
        </xdr:nvSpPr>
        <xdr:spPr>
          <a:xfrm>
            <a:off x="4286251" y="5905501"/>
            <a:ext cx="503463" cy="190500"/>
          </a:xfrm>
          <a:prstGeom prst="ellipse">
            <a:avLst/>
          </a:prstGeom>
          <a:solidFill>
            <a:schemeClr val="accent6">
              <a:lumMod val="40000"/>
              <a:lumOff val="60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lstStyle/>
          <a:p>
            <a:pPr algn="l"/>
            <a:endParaRPr lang="en-US" sz="1050">
              <a:solidFill>
                <a:sysClr val="windowText" lastClr="000000"/>
              </a:solidFill>
            </a:endParaRPr>
          </a:p>
        </xdr:txBody>
      </xdr:sp>
      <xdr:sp macro="" textlink="">
        <xdr:nvSpPr>
          <xdr:cNvPr id="76" name="75 CuadroTexto"/>
          <xdr:cNvSpPr txBox="1"/>
        </xdr:nvSpPr>
        <xdr:spPr>
          <a:xfrm>
            <a:off x="4218213" y="5878288"/>
            <a:ext cx="707572"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New KPI</a:t>
            </a:r>
            <a:endParaRPr lang="en-US">
              <a:effectLst/>
            </a:endParaRPr>
          </a:p>
          <a:p>
            <a:endParaRPr lang="en-US" sz="1100"/>
          </a:p>
        </xdr:txBody>
      </xdr:sp>
    </xdr:grpSp>
    <xdr:clientData/>
  </xdr:twoCellAnchor>
  <xdr:twoCellAnchor>
    <xdr:from>
      <xdr:col>3</xdr:col>
      <xdr:colOff>0</xdr:colOff>
      <xdr:row>24</xdr:row>
      <xdr:rowOff>0</xdr:rowOff>
    </xdr:from>
    <xdr:to>
      <xdr:col>3</xdr:col>
      <xdr:colOff>707572</xdr:colOff>
      <xdr:row>25</xdr:row>
      <xdr:rowOff>1</xdr:rowOff>
    </xdr:to>
    <xdr:grpSp>
      <xdr:nvGrpSpPr>
        <xdr:cNvPr id="77" name="76 Grupo"/>
        <xdr:cNvGrpSpPr/>
      </xdr:nvGrpSpPr>
      <xdr:grpSpPr>
        <a:xfrm>
          <a:off x="4327071" y="6817179"/>
          <a:ext cx="707572" cy="244929"/>
          <a:chOff x="4218213" y="5878288"/>
          <a:chExt cx="707572" cy="244929"/>
        </a:xfrm>
      </xdr:grpSpPr>
      <xdr:sp macro="" textlink="">
        <xdr:nvSpPr>
          <xdr:cNvPr id="78" name="77 Elipse"/>
          <xdr:cNvSpPr/>
        </xdr:nvSpPr>
        <xdr:spPr>
          <a:xfrm>
            <a:off x="4286251" y="5905501"/>
            <a:ext cx="503463" cy="190500"/>
          </a:xfrm>
          <a:prstGeom prst="ellipse">
            <a:avLst/>
          </a:prstGeom>
          <a:solidFill>
            <a:schemeClr val="accent6">
              <a:lumMod val="40000"/>
              <a:lumOff val="60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lstStyle/>
          <a:p>
            <a:pPr algn="l"/>
            <a:endParaRPr lang="en-US" sz="1050">
              <a:solidFill>
                <a:sysClr val="windowText" lastClr="000000"/>
              </a:solidFill>
            </a:endParaRPr>
          </a:p>
        </xdr:txBody>
      </xdr:sp>
      <xdr:sp macro="" textlink="">
        <xdr:nvSpPr>
          <xdr:cNvPr id="79" name="78 CuadroTexto"/>
          <xdr:cNvSpPr txBox="1"/>
        </xdr:nvSpPr>
        <xdr:spPr>
          <a:xfrm>
            <a:off x="4218213" y="5878288"/>
            <a:ext cx="707572"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New KPI</a:t>
            </a:r>
            <a:endParaRPr lang="en-US">
              <a:effectLst/>
            </a:endParaRPr>
          </a:p>
          <a:p>
            <a:endParaRPr lang="en-US" sz="1100"/>
          </a:p>
        </xdr:txBody>
      </xdr:sp>
    </xdr:grpSp>
    <xdr:clientData/>
  </xdr:twoCellAnchor>
  <xdr:twoCellAnchor>
    <xdr:from>
      <xdr:col>3</xdr:col>
      <xdr:colOff>0</xdr:colOff>
      <xdr:row>22</xdr:row>
      <xdr:rowOff>0</xdr:rowOff>
    </xdr:from>
    <xdr:to>
      <xdr:col>3</xdr:col>
      <xdr:colOff>707572</xdr:colOff>
      <xdr:row>23</xdr:row>
      <xdr:rowOff>1</xdr:rowOff>
    </xdr:to>
    <xdr:grpSp>
      <xdr:nvGrpSpPr>
        <xdr:cNvPr id="80" name="79 Grupo"/>
        <xdr:cNvGrpSpPr/>
      </xdr:nvGrpSpPr>
      <xdr:grpSpPr>
        <a:xfrm>
          <a:off x="4327071" y="5755821"/>
          <a:ext cx="707572" cy="244930"/>
          <a:chOff x="4218213" y="5878288"/>
          <a:chExt cx="707572" cy="244929"/>
        </a:xfrm>
      </xdr:grpSpPr>
      <xdr:sp macro="" textlink="">
        <xdr:nvSpPr>
          <xdr:cNvPr id="81" name="80 Elipse"/>
          <xdr:cNvSpPr/>
        </xdr:nvSpPr>
        <xdr:spPr>
          <a:xfrm>
            <a:off x="4286251" y="5905501"/>
            <a:ext cx="503463" cy="190500"/>
          </a:xfrm>
          <a:prstGeom prst="ellipse">
            <a:avLst/>
          </a:prstGeom>
          <a:solidFill>
            <a:schemeClr val="accent6">
              <a:lumMod val="40000"/>
              <a:lumOff val="60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lstStyle/>
          <a:p>
            <a:pPr algn="l"/>
            <a:endParaRPr lang="en-US" sz="1050">
              <a:solidFill>
                <a:sysClr val="windowText" lastClr="000000"/>
              </a:solidFill>
            </a:endParaRPr>
          </a:p>
        </xdr:txBody>
      </xdr:sp>
      <xdr:sp macro="" textlink="">
        <xdr:nvSpPr>
          <xdr:cNvPr id="82" name="81 CuadroTexto"/>
          <xdr:cNvSpPr txBox="1"/>
        </xdr:nvSpPr>
        <xdr:spPr>
          <a:xfrm>
            <a:off x="4218213" y="5878288"/>
            <a:ext cx="707572"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New KPI</a:t>
            </a:r>
            <a:endParaRPr lang="en-US">
              <a:effectLst/>
            </a:endParaRPr>
          </a:p>
          <a:p>
            <a:endParaRPr lang="en-US" sz="1100"/>
          </a:p>
        </xdr:txBody>
      </xdr:sp>
    </xdr:grpSp>
    <xdr:clientData/>
  </xdr:twoCellAnchor>
  <xdr:twoCellAnchor>
    <xdr:from>
      <xdr:col>3</xdr:col>
      <xdr:colOff>0</xdr:colOff>
      <xdr:row>20</xdr:row>
      <xdr:rowOff>0</xdr:rowOff>
    </xdr:from>
    <xdr:to>
      <xdr:col>3</xdr:col>
      <xdr:colOff>707572</xdr:colOff>
      <xdr:row>21</xdr:row>
      <xdr:rowOff>1</xdr:rowOff>
    </xdr:to>
    <xdr:grpSp>
      <xdr:nvGrpSpPr>
        <xdr:cNvPr id="83" name="82 Grupo"/>
        <xdr:cNvGrpSpPr/>
      </xdr:nvGrpSpPr>
      <xdr:grpSpPr>
        <a:xfrm>
          <a:off x="4327071" y="4980214"/>
          <a:ext cx="707572" cy="244930"/>
          <a:chOff x="4218213" y="5878288"/>
          <a:chExt cx="707572" cy="244929"/>
        </a:xfrm>
      </xdr:grpSpPr>
      <xdr:sp macro="" textlink="">
        <xdr:nvSpPr>
          <xdr:cNvPr id="84" name="83 Elipse"/>
          <xdr:cNvSpPr/>
        </xdr:nvSpPr>
        <xdr:spPr>
          <a:xfrm>
            <a:off x="4286251" y="5905501"/>
            <a:ext cx="503463" cy="190500"/>
          </a:xfrm>
          <a:prstGeom prst="ellipse">
            <a:avLst/>
          </a:prstGeom>
          <a:solidFill>
            <a:schemeClr val="accent6">
              <a:lumMod val="40000"/>
              <a:lumOff val="60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lstStyle/>
          <a:p>
            <a:pPr algn="l"/>
            <a:endParaRPr lang="en-US" sz="1050">
              <a:solidFill>
                <a:sysClr val="windowText" lastClr="000000"/>
              </a:solidFill>
            </a:endParaRPr>
          </a:p>
        </xdr:txBody>
      </xdr:sp>
      <xdr:sp macro="" textlink="">
        <xdr:nvSpPr>
          <xdr:cNvPr id="85" name="84 CuadroTexto"/>
          <xdr:cNvSpPr txBox="1"/>
        </xdr:nvSpPr>
        <xdr:spPr>
          <a:xfrm>
            <a:off x="4218213" y="5878288"/>
            <a:ext cx="707572"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New KPI</a:t>
            </a:r>
            <a:endParaRPr lang="en-US">
              <a:effectLst/>
            </a:endParaRPr>
          </a:p>
          <a:p>
            <a:endParaRPr lang="en-US" sz="1100"/>
          </a:p>
        </xdr:txBody>
      </xdr:sp>
    </xdr:grpSp>
    <xdr:clientData/>
  </xdr:twoCellAnchor>
  <xdr:twoCellAnchor>
    <xdr:from>
      <xdr:col>3</xdr:col>
      <xdr:colOff>0</xdr:colOff>
      <xdr:row>18</xdr:row>
      <xdr:rowOff>0</xdr:rowOff>
    </xdr:from>
    <xdr:to>
      <xdr:col>3</xdr:col>
      <xdr:colOff>707572</xdr:colOff>
      <xdr:row>19</xdr:row>
      <xdr:rowOff>0</xdr:rowOff>
    </xdr:to>
    <xdr:grpSp>
      <xdr:nvGrpSpPr>
        <xdr:cNvPr id="86" name="85 Grupo"/>
        <xdr:cNvGrpSpPr/>
      </xdr:nvGrpSpPr>
      <xdr:grpSpPr>
        <a:xfrm>
          <a:off x="4327071" y="3918857"/>
          <a:ext cx="707572" cy="244929"/>
          <a:chOff x="4218213" y="5878288"/>
          <a:chExt cx="707572" cy="244929"/>
        </a:xfrm>
      </xdr:grpSpPr>
      <xdr:sp macro="" textlink="">
        <xdr:nvSpPr>
          <xdr:cNvPr id="87" name="86 Elipse"/>
          <xdr:cNvSpPr/>
        </xdr:nvSpPr>
        <xdr:spPr>
          <a:xfrm>
            <a:off x="4286251" y="5905501"/>
            <a:ext cx="503463" cy="190500"/>
          </a:xfrm>
          <a:prstGeom prst="ellipse">
            <a:avLst/>
          </a:prstGeom>
          <a:solidFill>
            <a:schemeClr val="accent6">
              <a:lumMod val="40000"/>
              <a:lumOff val="60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lstStyle/>
          <a:p>
            <a:pPr algn="l"/>
            <a:endParaRPr lang="en-US" sz="1050">
              <a:solidFill>
                <a:sysClr val="windowText" lastClr="000000"/>
              </a:solidFill>
            </a:endParaRPr>
          </a:p>
        </xdr:txBody>
      </xdr:sp>
      <xdr:sp macro="" textlink="">
        <xdr:nvSpPr>
          <xdr:cNvPr id="88" name="87 CuadroTexto"/>
          <xdr:cNvSpPr txBox="1"/>
        </xdr:nvSpPr>
        <xdr:spPr>
          <a:xfrm>
            <a:off x="4218213" y="5878288"/>
            <a:ext cx="707572"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New KPI</a:t>
            </a:r>
            <a:endParaRPr lang="en-US">
              <a:effectLst/>
            </a:endParaRPr>
          </a:p>
          <a:p>
            <a:endParaRPr lang="en-US" sz="1100"/>
          </a:p>
        </xdr:txBody>
      </xdr:sp>
    </xdr:grpSp>
    <xdr:clientData/>
  </xdr:twoCellAnchor>
  <xdr:twoCellAnchor>
    <xdr:from>
      <xdr:col>3</xdr:col>
      <xdr:colOff>0</xdr:colOff>
      <xdr:row>26</xdr:row>
      <xdr:rowOff>0</xdr:rowOff>
    </xdr:from>
    <xdr:to>
      <xdr:col>3</xdr:col>
      <xdr:colOff>707572</xdr:colOff>
      <xdr:row>27</xdr:row>
      <xdr:rowOff>0</xdr:rowOff>
    </xdr:to>
    <xdr:grpSp>
      <xdr:nvGrpSpPr>
        <xdr:cNvPr id="89" name="88 Grupo"/>
        <xdr:cNvGrpSpPr/>
      </xdr:nvGrpSpPr>
      <xdr:grpSpPr>
        <a:xfrm>
          <a:off x="4327071" y="7878536"/>
          <a:ext cx="707572" cy="244928"/>
          <a:chOff x="4218213" y="5878288"/>
          <a:chExt cx="707572" cy="244929"/>
        </a:xfrm>
      </xdr:grpSpPr>
      <xdr:sp macro="" textlink="">
        <xdr:nvSpPr>
          <xdr:cNvPr id="90" name="89 Elipse"/>
          <xdr:cNvSpPr/>
        </xdr:nvSpPr>
        <xdr:spPr>
          <a:xfrm>
            <a:off x="4286251" y="5905501"/>
            <a:ext cx="503463" cy="190500"/>
          </a:xfrm>
          <a:prstGeom prst="ellipse">
            <a:avLst/>
          </a:prstGeom>
          <a:solidFill>
            <a:schemeClr val="accent6">
              <a:lumMod val="40000"/>
              <a:lumOff val="60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lstStyle/>
          <a:p>
            <a:pPr algn="l"/>
            <a:endParaRPr lang="en-US" sz="1050">
              <a:solidFill>
                <a:sysClr val="windowText" lastClr="000000"/>
              </a:solidFill>
            </a:endParaRPr>
          </a:p>
        </xdr:txBody>
      </xdr:sp>
      <xdr:sp macro="" textlink="">
        <xdr:nvSpPr>
          <xdr:cNvPr id="91" name="90 CuadroTexto"/>
          <xdr:cNvSpPr txBox="1"/>
        </xdr:nvSpPr>
        <xdr:spPr>
          <a:xfrm>
            <a:off x="4218213" y="5878288"/>
            <a:ext cx="707572"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New KPI</a:t>
            </a:r>
            <a:endParaRPr lang="en-US">
              <a:effectLst/>
            </a:endParaRPr>
          </a:p>
          <a:p>
            <a:endParaRPr lang="en-US" sz="1100"/>
          </a:p>
        </xdr:txBody>
      </xdr:sp>
    </xdr:grpSp>
    <xdr:clientData/>
  </xdr:twoCellAnchor>
  <xdr:twoCellAnchor>
    <xdr:from>
      <xdr:col>3</xdr:col>
      <xdr:colOff>0</xdr:colOff>
      <xdr:row>28</xdr:row>
      <xdr:rowOff>0</xdr:rowOff>
    </xdr:from>
    <xdr:to>
      <xdr:col>3</xdr:col>
      <xdr:colOff>707572</xdr:colOff>
      <xdr:row>29</xdr:row>
      <xdr:rowOff>0</xdr:rowOff>
    </xdr:to>
    <xdr:grpSp>
      <xdr:nvGrpSpPr>
        <xdr:cNvPr id="92" name="91 Grupo"/>
        <xdr:cNvGrpSpPr/>
      </xdr:nvGrpSpPr>
      <xdr:grpSpPr>
        <a:xfrm>
          <a:off x="4327071" y="8939893"/>
          <a:ext cx="707572" cy="244928"/>
          <a:chOff x="4218213" y="5878288"/>
          <a:chExt cx="707572" cy="244929"/>
        </a:xfrm>
      </xdr:grpSpPr>
      <xdr:sp macro="" textlink="">
        <xdr:nvSpPr>
          <xdr:cNvPr id="93" name="92 Elipse"/>
          <xdr:cNvSpPr/>
        </xdr:nvSpPr>
        <xdr:spPr>
          <a:xfrm>
            <a:off x="4286251" y="5905501"/>
            <a:ext cx="503463" cy="190500"/>
          </a:xfrm>
          <a:prstGeom prst="ellipse">
            <a:avLst/>
          </a:prstGeom>
          <a:solidFill>
            <a:schemeClr val="accent6">
              <a:lumMod val="40000"/>
              <a:lumOff val="60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lstStyle/>
          <a:p>
            <a:pPr algn="l"/>
            <a:endParaRPr lang="en-US" sz="1050">
              <a:solidFill>
                <a:sysClr val="windowText" lastClr="000000"/>
              </a:solidFill>
            </a:endParaRPr>
          </a:p>
        </xdr:txBody>
      </xdr:sp>
      <xdr:sp macro="" textlink="">
        <xdr:nvSpPr>
          <xdr:cNvPr id="94" name="93 CuadroTexto"/>
          <xdr:cNvSpPr txBox="1"/>
        </xdr:nvSpPr>
        <xdr:spPr>
          <a:xfrm>
            <a:off x="4218213" y="5878288"/>
            <a:ext cx="707572"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New KPI</a:t>
            </a:r>
            <a:endParaRPr lang="en-US">
              <a:effectLst/>
            </a:endParaRPr>
          </a:p>
          <a:p>
            <a:endParaRPr lang="en-US" sz="1100"/>
          </a:p>
        </xdr:txBody>
      </xdr:sp>
    </xdr:grpSp>
    <xdr:clientData/>
  </xdr:twoCellAnchor>
  <xdr:twoCellAnchor>
    <xdr:from>
      <xdr:col>3</xdr:col>
      <xdr:colOff>0</xdr:colOff>
      <xdr:row>30</xdr:row>
      <xdr:rowOff>0</xdr:rowOff>
    </xdr:from>
    <xdr:to>
      <xdr:col>3</xdr:col>
      <xdr:colOff>707572</xdr:colOff>
      <xdr:row>31</xdr:row>
      <xdr:rowOff>0</xdr:rowOff>
    </xdr:to>
    <xdr:grpSp>
      <xdr:nvGrpSpPr>
        <xdr:cNvPr id="95" name="94 Grupo"/>
        <xdr:cNvGrpSpPr/>
      </xdr:nvGrpSpPr>
      <xdr:grpSpPr>
        <a:xfrm>
          <a:off x="4327071" y="10001250"/>
          <a:ext cx="707572" cy="244929"/>
          <a:chOff x="4218213" y="5878288"/>
          <a:chExt cx="707572" cy="244929"/>
        </a:xfrm>
      </xdr:grpSpPr>
      <xdr:sp macro="" textlink="">
        <xdr:nvSpPr>
          <xdr:cNvPr id="96" name="95 Elipse"/>
          <xdr:cNvSpPr/>
        </xdr:nvSpPr>
        <xdr:spPr>
          <a:xfrm>
            <a:off x="4286251" y="5905501"/>
            <a:ext cx="503463" cy="190500"/>
          </a:xfrm>
          <a:prstGeom prst="ellipse">
            <a:avLst/>
          </a:prstGeom>
          <a:solidFill>
            <a:schemeClr val="accent6">
              <a:lumMod val="40000"/>
              <a:lumOff val="60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lstStyle/>
          <a:p>
            <a:pPr algn="l"/>
            <a:endParaRPr lang="en-US" sz="1050">
              <a:solidFill>
                <a:sysClr val="windowText" lastClr="000000"/>
              </a:solidFill>
            </a:endParaRPr>
          </a:p>
        </xdr:txBody>
      </xdr:sp>
      <xdr:sp macro="" textlink="">
        <xdr:nvSpPr>
          <xdr:cNvPr id="97" name="96 CuadroTexto"/>
          <xdr:cNvSpPr txBox="1"/>
        </xdr:nvSpPr>
        <xdr:spPr>
          <a:xfrm>
            <a:off x="4218213" y="5878288"/>
            <a:ext cx="707572"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New KPI</a:t>
            </a:r>
            <a:endParaRPr lang="en-US">
              <a:effectLst/>
            </a:endParaRPr>
          </a:p>
          <a:p>
            <a:endParaRPr lang="en-US" sz="1100"/>
          </a:p>
        </xdr:txBody>
      </xdr:sp>
    </xdr:grpSp>
    <xdr:clientData/>
  </xdr:twoCellAnchor>
  <xdr:twoCellAnchor>
    <xdr:from>
      <xdr:col>3</xdr:col>
      <xdr:colOff>0</xdr:colOff>
      <xdr:row>32</xdr:row>
      <xdr:rowOff>0</xdr:rowOff>
    </xdr:from>
    <xdr:to>
      <xdr:col>3</xdr:col>
      <xdr:colOff>707572</xdr:colOff>
      <xdr:row>33</xdr:row>
      <xdr:rowOff>0</xdr:rowOff>
    </xdr:to>
    <xdr:grpSp>
      <xdr:nvGrpSpPr>
        <xdr:cNvPr id="98" name="97 Grupo"/>
        <xdr:cNvGrpSpPr/>
      </xdr:nvGrpSpPr>
      <xdr:grpSpPr>
        <a:xfrm>
          <a:off x="4327071" y="11062607"/>
          <a:ext cx="707572" cy="244929"/>
          <a:chOff x="4218213" y="5878288"/>
          <a:chExt cx="707572" cy="244929"/>
        </a:xfrm>
      </xdr:grpSpPr>
      <xdr:sp macro="" textlink="">
        <xdr:nvSpPr>
          <xdr:cNvPr id="99" name="98 Elipse"/>
          <xdr:cNvSpPr/>
        </xdr:nvSpPr>
        <xdr:spPr>
          <a:xfrm>
            <a:off x="4286251" y="5905501"/>
            <a:ext cx="503463" cy="190500"/>
          </a:xfrm>
          <a:prstGeom prst="ellipse">
            <a:avLst/>
          </a:prstGeom>
          <a:solidFill>
            <a:schemeClr val="accent6">
              <a:lumMod val="40000"/>
              <a:lumOff val="60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lstStyle/>
          <a:p>
            <a:pPr algn="l"/>
            <a:endParaRPr lang="en-US" sz="1050">
              <a:solidFill>
                <a:sysClr val="windowText" lastClr="000000"/>
              </a:solidFill>
            </a:endParaRPr>
          </a:p>
        </xdr:txBody>
      </xdr:sp>
      <xdr:sp macro="" textlink="">
        <xdr:nvSpPr>
          <xdr:cNvPr id="100" name="99 CuadroTexto"/>
          <xdr:cNvSpPr txBox="1"/>
        </xdr:nvSpPr>
        <xdr:spPr>
          <a:xfrm>
            <a:off x="4218213" y="5878288"/>
            <a:ext cx="707572"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New KPI</a:t>
            </a:r>
            <a:endParaRPr lang="en-US">
              <a:effectLst/>
            </a:endParaRPr>
          </a:p>
          <a:p>
            <a:endParaRPr lang="en-US" sz="1100"/>
          </a:p>
        </xdr:txBody>
      </xdr:sp>
    </xdr:grpSp>
    <xdr:clientData/>
  </xdr:twoCellAnchor>
  <xdr:twoCellAnchor>
    <xdr:from>
      <xdr:col>3</xdr:col>
      <xdr:colOff>0</xdr:colOff>
      <xdr:row>34</xdr:row>
      <xdr:rowOff>0</xdr:rowOff>
    </xdr:from>
    <xdr:to>
      <xdr:col>3</xdr:col>
      <xdr:colOff>707572</xdr:colOff>
      <xdr:row>35</xdr:row>
      <xdr:rowOff>1</xdr:rowOff>
    </xdr:to>
    <xdr:grpSp>
      <xdr:nvGrpSpPr>
        <xdr:cNvPr id="101" name="100 Grupo"/>
        <xdr:cNvGrpSpPr/>
      </xdr:nvGrpSpPr>
      <xdr:grpSpPr>
        <a:xfrm>
          <a:off x="4327071" y="12123964"/>
          <a:ext cx="707572" cy="244930"/>
          <a:chOff x="4218213" y="5878288"/>
          <a:chExt cx="707572" cy="244929"/>
        </a:xfrm>
      </xdr:grpSpPr>
      <xdr:sp macro="" textlink="">
        <xdr:nvSpPr>
          <xdr:cNvPr id="102" name="101 Elipse"/>
          <xdr:cNvSpPr/>
        </xdr:nvSpPr>
        <xdr:spPr>
          <a:xfrm>
            <a:off x="4286251" y="5905501"/>
            <a:ext cx="503463" cy="190500"/>
          </a:xfrm>
          <a:prstGeom prst="ellipse">
            <a:avLst/>
          </a:prstGeom>
          <a:solidFill>
            <a:schemeClr val="accent6">
              <a:lumMod val="40000"/>
              <a:lumOff val="60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lstStyle/>
          <a:p>
            <a:pPr algn="l"/>
            <a:endParaRPr lang="en-US" sz="1050">
              <a:solidFill>
                <a:sysClr val="windowText" lastClr="000000"/>
              </a:solidFill>
            </a:endParaRPr>
          </a:p>
        </xdr:txBody>
      </xdr:sp>
      <xdr:sp macro="" textlink="">
        <xdr:nvSpPr>
          <xdr:cNvPr id="103" name="102 CuadroTexto"/>
          <xdr:cNvSpPr txBox="1"/>
        </xdr:nvSpPr>
        <xdr:spPr>
          <a:xfrm>
            <a:off x="4218213" y="5878288"/>
            <a:ext cx="707572"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New KPI</a:t>
            </a:r>
            <a:endParaRPr lang="en-US">
              <a:effectLst/>
            </a:endParaRPr>
          </a:p>
          <a:p>
            <a:endParaRPr lang="en-US" sz="1100"/>
          </a:p>
        </xdr:txBody>
      </xdr:sp>
    </xdr:grpSp>
    <xdr:clientData/>
  </xdr:twoCellAnchor>
  <xdr:twoCellAnchor>
    <xdr:from>
      <xdr:col>3</xdr:col>
      <xdr:colOff>0</xdr:colOff>
      <xdr:row>36</xdr:row>
      <xdr:rowOff>0</xdr:rowOff>
    </xdr:from>
    <xdr:to>
      <xdr:col>3</xdr:col>
      <xdr:colOff>707572</xdr:colOff>
      <xdr:row>37</xdr:row>
      <xdr:rowOff>1</xdr:rowOff>
    </xdr:to>
    <xdr:grpSp>
      <xdr:nvGrpSpPr>
        <xdr:cNvPr id="104" name="103 Grupo"/>
        <xdr:cNvGrpSpPr/>
      </xdr:nvGrpSpPr>
      <xdr:grpSpPr>
        <a:xfrm>
          <a:off x="4327071" y="13185321"/>
          <a:ext cx="707572" cy="244930"/>
          <a:chOff x="4218213" y="5878288"/>
          <a:chExt cx="707572" cy="244929"/>
        </a:xfrm>
      </xdr:grpSpPr>
      <xdr:sp macro="" textlink="">
        <xdr:nvSpPr>
          <xdr:cNvPr id="105" name="104 Elipse"/>
          <xdr:cNvSpPr/>
        </xdr:nvSpPr>
        <xdr:spPr>
          <a:xfrm>
            <a:off x="4286251" y="5905501"/>
            <a:ext cx="503463" cy="190500"/>
          </a:xfrm>
          <a:prstGeom prst="ellipse">
            <a:avLst/>
          </a:prstGeom>
          <a:solidFill>
            <a:schemeClr val="accent6">
              <a:lumMod val="40000"/>
              <a:lumOff val="60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lstStyle/>
          <a:p>
            <a:pPr algn="l"/>
            <a:endParaRPr lang="en-US" sz="1050">
              <a:solidFill>
                <a:sysClr val="windowText" lastClr="000000"/>
              </a:solidFill>
            </a:endParaRPr>
          </a:p>
        </xdr:txBody>
      </xdr:sp>
      <xdr:sp macro="" textlink="">
        <xdr:nvSpPr>
          <xdr:cNvPr id="106" name="105 CuadroTexto"/>
          <xdr:cNvSpPr txBox="1"/>
        </xdr:nvSpPr>
        <xdr:spPr>
          <a:xfrm>
            <a:off x="4218213" y="5878288"/>
            <a:ext cx="707572"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New KPI</a:t>
            </a:r>
            <a:endParaRPr lang="en-US">
              <a:effectLst/>
            </a:endParaRPr>
          </a:p>
          <a:p>
            <a:endParaRPr lang="en-US" sz="1100"/>
          </a:p>
        </xdr:txBody>
      </xdr:sp>
    </xdr:grpSp>
    <xdr:clientData/>
  </xdr:twoCellAnchor>
  <xdr:twoCellAnchor>
    <xdr:from>
      <xdr:col>3</xdr:col>
      <xdr:colOff>0</xdr:colOff>
      <xdr:row>38</xdr:row>
      <xdr:rowOff>0</xdr:rowOff>
    </xdr:from>
    <xdr:to>
      <xdr:col>3</xdr:col>
      <xdr:colOff>707572</xdr:colOff>
      <xdr:row>39</xdr:row>
      <xdr:rowOff>1</xdr:rowOff>
    </xdr:to>
    <xdr:grpSp>
      <xdr:nvGrpSpPr>
        <xdr:cNvPr id="107" name="106 Grupo"/>
        <xdr:cNvGrpSpPr/>
      </xdr:nvGrpSpPr>
      <xdr:grpSpPr>
        <a:xfrm>
          <a:off x="4327071" y="14246679"/>
          <a:ext cx="707572" cy="244929"/>
          <a:chOff x="4218213" y="5878288"/>
          <a:chExt cx="707572" cy="244929"/>
        </a:xfrm>
      </xdr:grpSpPr>
      <xdr:sp macro="" textlink="">
        <xdr:nvSpPr>
          <xdr:cNvPr id="108" name="107 Elipse"/>
          <xdr:cNvSpPr/>
        </xdr:nvSpPr>
        <xdr:spPr>
          <a:xfrm>
            <a:off x="4286251" y="5905501"/>
            <a:ext cx="503463" cy="190500"/>
          </a:xfrm>
          <a:prstGeom prst="ellipse">
            <a:avLst/>
          </a:prstGeom>
          <a:solidFill>
            <a:schemeClr val="accent6">
              <a:lumMod val="40000"/>
              <a:lumOff val="60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lstStyle/>
          <a:p>
            <a:pPr algn="l"/>
            <a:endParaRPr lang="en-US" sz="1050">
              <a:solidFill>
                <a:sysClr val="windowText" lastClr="000000"/>
              </a:solidFill>
            </a:endParaRPr>
          </a:p>
        </xdr:txBody>
      </xdr:sp>
      <xdr:sp macro="" textlink="">
        <xdr:nvSpPr>
          <xdr:cNvPr id="109" name="108 CuadroTexto"/>
          <xdr:cNvSpPr txBox="1"/>
        </xdr:nvSpPr>
        <xdr:spPr>
          <a:xfrm>
            <a:off x="4218213" y="5878288"/>
            <a:ext cx="707572"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New KPI</a:t>
            </a:r>
            <a:endParaRPr lang="en-US">
              <a:effectLst/>
            </a:endParaRPr>
          </a:p>
          <a:p>
            <a:endParaRPr lang="en-US" sz="1100"/>
          </a:p>
        </xdr:txBody>
      </xdr:sp>
    </xdr:grpSp>
    <xdr:clientData/>
  </xdr:twoCellAnchor>
  <xdr:twoCellAnchor>
    <xdr:from>
      <xdr:col>3</xdr:col>
      <xdr:colOff>0</xdr:colOff>
      <xdr:row>40</xdr:row>
      <xdr:rowOff>0</xdr:rowOff>
    </xdr:from>
    <xdr:to>
      <xdr:col>3</xdr:col>
      <xdr:colOff>707572</xdr:colOff>
      <xdr:row>41</xdr:row>
      <xdr:rowOff>0</xdr:rowOff>
    </xdr:to>
    <xdr:grpSp>
      <xdr:nvGrpSpPr>
        <xdr:cNvPr id="110" name="109 Grupo"/>
        <xdr:cNvGrpSpPr/>
      </xdr:nvGrpSpPr>
      <xdr:grpSpPr>
        <a:xfrm>
          <a:off x="4327071" y="15308036"/>
          <a:ext cx="707572" cy="244928"/>
          <a:chOff x="4218213" y="5878288"/>
          <a:chExt cx="707572" cy="244929"/>
        </a:xfrm>
      </xdr:grpSpPr>
      <xdr:sp macro="" textlink="">
        <xdr:nvSpPr>
          <xdr:cNvPr id="111" name="110 Elipse"/>
          <xdr:cNvSpPr/>
        </xdr:nvSpPr>
        <xdr:spPr>
          <a:xfrm>
            <a:off x="4286251" y="5905501"/>
            <a:ext cx="503463" cy="190500"/>
          </a:xfrm>
          <a:prstGeom prst="ellipse">
            <a:avLst/>
          </a:prstGeom>
          <a:solidFill>
            <a:schemeClr val="accent6">
              <a:lumMod val="40000"/>
              <a:lumOff val="60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lstStyle/>
          <a:p>
            <a:pPr algn="l"/>
            <a:endParaRPr lang="en-US" sz="1050">
              <a:solidFill>
                <a:sysClr val="windowText" lastClr="000000"/>
              </a:solidFill>
            </a:endParaRPr>
          </a:p>
        </xdr:txBody>
      </xdr:sp>
      <xdr:sp macro="" textlink="">
        <xdr:nvSpPr>
          <xdr:cNvPr id="112" name="111 CuadroTexto"/>
          <xdr:cNvSpPr txBox="1"/>
        </xdr:nvSpPr>
        <xdr:spPr>
          <a:xfrm>
            <a:off x="4218213" y="5878288"/>
            <a:ext cx="707572"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New KPI</a:t>
            </a:r>
            <a:endParaRPr lang="en-US">
              <a:effectLst/>
            </a:endParaRPr>
          </a:p>
          <a:p>
            <a:endParaRPr lang="en-US" sz="1100"/>
          </a:p>
        </xdr:txBody>
      </xdr:sp>
    </xdr:grpSp>
    <xdr:clientData/>
  </xdr:twoCellAnchor>
  <xdr:twoCellAnchor>
    <xdr:from>
      <xdr:col>3</xdr:col>
      <xdr:colOff>0</xdr:colOff>
      <xdr:row>42</xdr:row>
      <xdr:rowOff>0</xdr:rowOff>
    </xdr:from>
    <xdr:to>
      <xdr:col>3</xdr:col>
      <xdr:colOff>707572</xdr:colOff>
      <xdr:row>43</xdr:row>
      <xdr:rowOff>1</xdr:rowOff>
    </xdr:to>
    <xdr:grpSp>
      <xdr:nvGrpSpPr>
        <xdr:cNvPr id="113" name="112 Grupo"/>
        <xdr:cNvGrpSpPr/>
      </xdr:nvGrpSpPr>
      <xdr:grpSpPr>
        <a:xfrm>
          <a:off x="4327071" y="16233321"/>
          <a:ext cx="707572" cy="244930"/>
          <a:chOff x="4218213" y="5878288"/>
          <a:chExt cx="707572" cy="244929"/>
        </a:xfrm>
      </xdr:grpSpPr>
      <xdr:sp macro="" textlink="">
        <xdr:nvSpPr>
          <xdr:cNvPr id="114" name="113 Elipse"/>
          <xdr:cNvSpPr/>
        </xdr:nvSpPr>
        <xdr:spPr>
          <a:xfrm>
            <a:off x="4286251" y="5905501"/>
            <a:ext cx="503463" cy="190500"/>
          </a:xfrm>
          <a:prstGeom prst="ellipse">
            <a:avLst/>
          </a:prstGeom>
          <a:solidFill>
            <a:schemeClr val="accent6">
              <a:lumMod val="40000"/>
              <a:lumOff val="60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lstStyle/>
          <a:p>
            <a:pPr algn="l"/>
            <a:endParaRPr lang="en-US" sz="1050">
              <a:solidFill>
                <a:sysClr val="windowText" lastClr="000000"/>
              </a:solidFill>
            </a:endParaRPr>
          </a:p>
        </xdr:txBody>
      </xdr:sp>
      <xdr:sp macro="" textlink="">
        <xdr:nvSpPr>
          <xdr:cNvPr id="115" name="114 CuadroTexto"/>
          <xdr:cNvSpPr txBox="1"/>
        </xdr:nvSpPr>
        <xdr:spPr>
          <a:xfrm>
            <a:off x="4218213" y="5878288"/>
            <a:ext cx="707572"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New KPI</a:t>
            </a:r>
            <a:endParaRPr lang="en-US">
              <a:effectLst/>
            </a:endParaRPr>
          </a:p>
          <a:p>
            <a:endParaRPr lang="en-US" sz="1100"/>
          </a:p>
        </xdr:txBody>
      </xdr:sp>
    </xdr:grpSp>
    <xdr:clientData/>
  </xdr:twoCellAnchor>
  <xdr:twoCellAnchor>
    <xdr:from>
      <xdr:col>3</xdr:col>
      <xdr:colOff>0</xdr:colOff>
      <xdr:row>44</xdr:row>
      <xdr:rowOff>0</xdr:rowOff>
    </xdr:from>
    <xdr:to>
      <xdr:col>3</xdr:col>
      <xdr:colOff>707572</xdr:colOff>
      <xdr:row>45</xdr:row>
      <xdr:rowOff>0</xdr:rowOff>
    </xdr:to>
    <xdr:grpSp>
      <xdr:nvGrpSpPr>
        <xdr:cNvPr id="116" name="115 Grupo"/>
        <xdr:cNvGrpSpPr/>
      </xdr:nvGrpSpPr>
      <xdr:grpSpPr>
        <a:xfrm>
          <a:off x="4327071" y="17158607"/>
          <a:ext cx="707572" cy="244929"/>
          <a:chOff x="4218213" y="5878288"/>
          <a:chExt cx="707572" cy="244929"/>
        </a:xfrm>
      </xdr:grpSpPr>
      <xdr:sp macro="" textlink="">
        <xdr:nvSpPr>
          <xdr:cNvPr id="117" name="116 Elipse"/>
          <xdr:cNvSpPr/>
        </xdr:nvSpPr>
        <xdr:spPr>
          <a:xfrm>
            <a:off x="4286251" y="5905501"/>
            <a:ext cx="503463" cy="190500"/>
          </a:xfrm>
          <a:prstGeom prst="ellipse">
            <a:avLst/>
          </a:prstGeom>
          <a:solidFill>
            <a:schemeClr val="accent6">
              <a:lumMod val="40000"/>
              <a:lumOff val="60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lstStyle/>
          <a:p>
            <a:pPr algn="l"/>
            <a:endParaRPr lang="en-US" sz="1050">
              <a:solidFill>
                <a:sysClr val="windowText" lastClr="000000"/>
              </a:solidFill>
            </a:endParaRPr>
          </a:p>
        </xdr:txBody>
      </xdr:sp>
      <xdr:sp macro="" textlink="">
        <xdr:nvSpPr>
          <xdr:cNvPr id="118" name="117 CuadroTexto"/>
          <xdr:cNvSpPr txBox="1"/>
        </xdr:nvSpPr>
        <xdr:spPr>
          <a:xfrm>
            <a:off x="4218213" y="5878288"/>
            <a:ext cx="707572"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New KPI</a:t>
            </a:r>
            <a:endParaRPr lang="en-US">
              <a:effectLst/>
            </a:endParaRPr>
          </a:p>
          <a:p>
            <a:endParaRPr lang="en-US" sz="1100"/>
          </a:p>
        </xdr:txBody>
      </xdr:sp>
    </xdr:grpSp>
    <xdr:clientData/>
  </xdr:twoCellAnchor>
  <xdr:twoCellAnchor>
    <xdr:from>
      <xdr:col>3</xdr:col>
      <xdr:colOff>0</xdr:colOff>
      <xdr:row>46</xdr:row>
      <xdr:rowOff>0</xdr:rowOff>
    </xdr:from>
    <xdr:to>
      <xdr:col>3</xdr:col>
      <xdr:colOff>707572</xdr:colOff>
      <xdr:row>47</xdr:row>
      <xdr:rowOff>0</xdr:rowOff>
    </xdr:to>
    <xdr:grpSp>
      <xdr:nvGrpSpPr>
        <xdr:cNvPr id="119" name="118 Grupo"/>
        <xdr:cNvGrpSpPr/>
      </xdr:nvGrpSpPr>
      <xdr:grpSpPr>
        <a:xfrm>
          <a:off x="4327071" y="18083893"/>
          <a:ext cx="707572" cy="244928"/>
          <a:chOff x="4218213" y="5878288"/>
          <a:chExt cx="707572" cy="244929"/>
        </a:xfrm>
      </xdr:grpSpPr>
      <xdr:sp macro="" textlink="">
        <xdr:nvSpPr>
          <xdr:cNvPr id="120" name="119 Elipse"/>
          <xdr:cNvSpPr/>
        </xdr:nvSpPr>
        <xdr:spPr>
          <a:xfrm>
            <a:off x="4286251" y="5905501"/>
            <a:ext cx="503463" cy="190500"/>
          </a:xfrm>
          <a:prstGeom prst="ellipse">
            <a:avLst/>
          </a:prstGeom>
          <a:solidFill>
            <a:schemeClr val="accent6">
              <a:lumMod val="40000"/>
              <a:lumOff val="60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lstStyle/>
          <a:p>
            <a:pPr algn="l"/>
            <a:endParaRPr lang="en-US" sz="1050">
              <a:solidFill>
                <a:sysClr val="windowText" lastClr="000000"/>
              </a:solidFill>
            </a:endParaRPr>
          </a:p>
        </xdr:txBody>
      </xdr:sp>
      <xdr:sp macro="" textlink="">
        <xdr:nvSpPr>
          <xdr:cNvPr id="121" name="120 CuadroTexto"/>
          <xdr:cNvSpPr txBox="1"/>
        </xdr:nvSpPr>
        <xdr:spPr>
          <a:xfrm>
            <a:off x="4218213" y="5878288"/>
            <a:ext cx="707572"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New KPI</a:t>
            </a:r>
            <a:endParaRPr lang="en-US">
              <a:effectLst/>
            </a:endParaRPr>
          </a:p>
          <a:p>
            <a:endParaRPr lang="en-US" sz="1100"/>
          </a:p>
        </xdr:txBody>
      </xdr:sp>
    </xdr:grpSp>
    <xdr:clientData/>
  </xdr:twoCellAnchor>
  <xdr:twoCellAnchor>
    <xdr:from>
      <xdr:col>3</xdr:col>
      <xdr:colOff>0</xdr:colOff>
      <xdr:row>48</xdr:row>
      <xdr:rowOff>0</xdr:rowOff>
    </xdr:from>
    <xdr:to>
      <xdr:col>3</xdr:col>
      <xdr:colOff>707572</xdr:colOff>
      <xdr:row>49</xdr:row>
      <xdr:rowOff>0</xdr:rowOff>
    </xdr:to>
    <xdr:grpSp>
      <xdr:nvGrpSpPr>
        <xdr:cNvPr id="122" name="121 Grupo"/>
        <xdr:cNvGrpSpPr/>
      </xdr:nvGrpSpPr>
      <xdr:grpSpPr>
        <a:xfrm>
          <a:off x="4327071" y="19145250"/>
          <a:ext cx="707572" cy="244929"/>
          <a:chOff x="4218213" y="5878288"/>
          <a:chExt cx="707572" cy="244929"/>
        </a:xfrm>
      </xdr:grpSpPr>
      <xdr:sp macro="" textlink="">
        <xdr:nvSpPr>
          <xdr:cNvPr id="123" name="122 Elipse"/>
          <xdr:cNvSpPr/>
        </xdr:nvSpPr>
        <xdr:spPr>
          <a:xfrm>
            <a:off x="4286251" y="5905501"/>
            <a:ext cx="503463" cy="190500"/>
          </a:xfrm>
          <a:prstGeom prst="ellipse">
            <a:avLst/>
          </a:prstGeom>
          <a:solidFill>
            <a:schemeClr val="accent6">
              <a:lumMod val="40000"/>
              <a:lumOff val="60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lstStyle/>
          <a:p>
            <a:pPr algn="l"/>
            <a:endParaRPr lang="en-US" sz="1050">
              <a:solidFill>
                <a:sysClr val="windowText" lastClr="000000"/>
              </a:solidFill>
            </a:endParaRPr>
          </a:p>
        </xdr:txBody>
      </xdr:sp>
      <xdr:sp macro="" textlink="">
        <xdr:nvSpPr>
          <xdr:cNvPr id="124" name="123 CuadroTexto"/>
          <xdr:cNvSpPr txBox="1"/>
        </xdr:nvSpPr>
        <xdr:spPr>
          <a:xfrm>
            <a:off x="4218213" y="5878288"/>
            <a:ext cx="707572"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New KPI</a:t>
            </a:r>
            <a:endParaRPr lang="en-US">
              <a:effectLst/>
            </a:endParaRPr>
          </a:p>
          <a:p>
            <a:endParaRPr lang="en-US" sz="1100"/>
          </a:p>
        </xdr:txBody>
      </xdr:sp>
    </xdr:grpSp>
    <xdr:clientData/>
  </xdr:twoCellAnchor>
  <xdr:twoCellAnchor>
    <xdr:from>
      <xdr:col>3</xdr:col>
      <xdr:colOff>0</xdr:colOff>
      <xdr:row>50</xdr:row>
      <xdr:rowOff>0</xdr:rowOff>
    </xdr:from>
    <xdr:to>
      <xdr:col>3</xdr:col>
      <xdr:colOff>707572</xdr:colOff>
      <xdr:row>51</xdr:row>
      <xdr:rowOff>0</xdr:rowOff>
    </xdr:to>
    <xdr:grpSp>
      <xdr:nvGrpSpPr>
        <xdr:cNvPr id="125" name="124 Grupo"/>
        <xdr:cNvGrpSpPr/>
      </xdr:nvGrpSpPr>
      <xdr:grpSpPr>
        <a:xfrm>
          <a:off x="4327071" y="20206607"/>
          <a:ext cx="707572" cy="244929"/>
          <a:chOff x="4218213" y="5878288"/>
          <a:chExt cx="707572" cy="244929"/>
        </a:xfrm>
      </xdr:grpSpPr>
      <xdr:sp macro="" textlink="">
        <xdr:nvSpPr>
          <xdr:cNvPr id="126" name="125 Elipse"/>
          <xdr:cNvSpPr/>
        </xdr:nvSpPr>
        <xdr:spPr>
          <a:xfrm>
            <a:off x="4286251" y="5905501"/>
            <a:ext cx="503463" cy="190500"/>
          </a:xfrm>
          <a:prstGeom prst="ellipse">
            <a:avLst/>
          </a:prstGeom>
          <a:solidFill>
            <a:schemeClr val="accent6">
              <a:lumMod val="40000"/>
              <a:lumOff val="60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lstStyle/>
          <a:p>
            <a:pPr algn="l"/>
            <a:endParaRPr lang="en-US" sz="1050">
              <a:solidFill>
                <a:sysClr val="windowText" lastClr="000000"/>
              </a:solidFill>
            </a:endParaRPr>
          </a:p>
        </xdr:txBody>
      </xdr:sp>
      <xdr:sp macro="" textlink="">
        <xdr:nvSpPr>
          <xdr:cNvPr id="127" name="126 CuadroTexto"/>
          <xdr:cNvSpPr txBox="1"/>
        </xdr:nvSpPr>
        <xdr:spPr>
          <a:xfrm>
            <a:off x="4218213" y="5878288"/>
            <a:ext cx="707572"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New KPI</a:t>
            </a:r>
            <a:endParaRPr lang="en-US">
              <a:effectLst/>
            </a:endParaRPr>
          </a:p>
          <a:p>
            <a:endParaRPr lang="en-US" sz="1100"/>
          </a:p>
        </xdr:txBody>
      </xdr:sp>
    </xdr:grpSp>
    <xdr:clientData/>
  </xdr:twoCellAnchor>
  <xdr:twoCellAnchor>
    <xdr:from>
      <xdr:col>3</xdr:col>
      <xdr:colOff>0</xdr:colOff>
      <xdr:row>52</xdr:row>
      <xdr:rowOff>0</xdr:rowOff>
    </xdr:from>
    <xdr:to>
      <xdr:col>3</xdr:col>
      <xdr:colOff>707572</xdr:colOff>
      <xdr:row>53</xdr:row>
      <xdr:rowOff>1</xdr:rowOff>
    </xdr:to>
    <xdr:grpSp>
      <xdr:nvGrpSpPr>
        <xdr:cNvPr id="128" name="127 Grupo"/>
        <xdr:cNvGrpSpPr/>
      </xdr:nvGrpSpPr>
      <xdr:grpSpPr>
        <a:xfrm>
          <a:off x="4327071" y="21267964"/>
          <a:ext cx="707572" cy="244930"/>
          <a:chOff x="4218213" y="5878288"/>
          <a:chExt cx="707572" cy="244929"/>
        </a:xfrm>
      </xdr:grpSpPr>
      <xdr:sp macro="" textlink="">
        <xdr:nvSpPr>
          <xdr:cNvPr id="129" name="128 Elipse"/>
          <xdr:cNvSpPr/>
        </xdr:nvSpPr>
        <xdr:spPr>
          <a:xfrm>
            <a:off x="4286251" y="5905501"/>
            <a:ext cx="503463" cy="190500"/>
          </a:xfrm>
          <a:prstGeom prst="ellipse">
            <a:avLst/>
          </a:prstGeom>
          <a:solidFill>
            <a:schemeClr val="accent6">
              <a:lumMod val="40000"/>
              <a:lumOff val="60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lstStyle/>
          <a:p>
            <a:pPr algn="l"/>
            <a:endParaRPr lang="en-US" sz="1050">
              <a:solidFill>
                <a:sysClr val="windowText" lastClr="000000"/>
              </a:solidFill>
            </a:endParaRPr>
          </a:p>
        </xdr:txBody>
      </xdr:sp>
      <xdr:sp macro="" textlink="">
        <xdr:nvSpPr>
          <xdr:cNvPr id="130" name="129 CuadroTexto"/>
          <xdr:cNvSpPr txBox="1"/>
        </xdr:nvSpPr>
        <xdr:spPr>
          <a:xfrm>
            <a:off x="4218213" y="5878288"/>
            <a:ext cx="707572"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New KPI</a:t>
            </a:r>
            <a:endParaRPr lang="en-US">
              <a:effectLst/>
            </a:endParaRPr>
          </a:p>
          <a:p>
            <a:endParaRPr lang="en-US" sz="1100"/>
          </a:p>
        </xdr:txBody>
      </xdr:sp>
    </xdr:grpSp>
    <xdr:clientData/>
  </xdr:twoCellAnchor>
  <xdr:twoCellAnchor>
    <xdr:from>
      <xdr:col>5</xdr:col>
      <xdr:colOff>27214</xdr:colOff>
      <xdr:row>34</xdr:row>
      <xdr:rowOff>40821</xdr:rowOff>
    </xdr:from>
    <xdr:to>
      <xdr:col>5</xdr:col>
      <xdr:colOff>168298</xdr:colOff>
      <xdr:row>34</xdr:row>
      <xdr:rowOff>200239</xdr:rowOff>
    </xdr:to>
    <xdr:sp macro="" textlink="">
      <xdr:nvSpPr>
        <xdr:cNvPr id="134" name="133 Flecha arriba"/>
        <xdr:cNvSpPr/>
      </xdr:nvSpPr>
      <xdr:spPr>
        <a:xfrm>
          <a:off x="5728607" y="17335500"/>
          <a:ext cx="141084" cy="159418"/>
        </a:xfrm>
        <a:prstGeom prst="upArrow">
          <a:avLst/>
        </a:prstGeom>
        <a:solidFill>
          <a:srgbClr val="FF00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23812</xdr:colOff>
      <xdr:row>48</xdr:row>
      <xdr:rowOff>35718</xdr:rowOff>
    </xdr:from>
    <xdr:to>
      <xdr:col>5</xdr:col>
      <xdr:colOff>164896</xdr:colOff>
      <xdr:row>48</xdr:row>
      <xdr:rowOff>195136</xdr:rowOff>
    </xdr:to>
    <xdr:sp macro="" textlink="">
      <xdr:nvSpPr>
        <xdr:cNvPr id="135" name="134 Flecha arriba"/>
        <xdr:cNvSpPr/>
      </xdr:nvSpPr>
      <xdr:spPr>
        <a:xfrm>
          <a:off x="5725205" y="23290325"/>
          <a:ext cx="141084" cy="159418"/>
        </a:xfrm>
        <a:prstGeom prst="upArrow">
          <a:avLst/>
        </a:prstGeom>
        <a:solidFill>
          <a:srgbClr val="00FF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35718</xdr:colOff>
      <xdr:row>48</xdr:row>
      <xdr:rowOff>47624</xdr:rowOff>
    </xdr:from>
    <xdr:to>
      <xdr:col>6</xdr:col>
      <xdr:colOff>176802</xdr:colOff>
      <xdr:row>48</xdr:row>
      <xdr:rowOff>207042</xdr:rowOff>
    </xdr:to>
    <xdr:sp macro="" textlink="">
      <xdr:nvSpPr>
        <xdr:cNvPr id="136" name="135 Flecha arriba"/>
        <xdr:cNvSpPr/>
      </xdr:nvSpPr>
      <xdr:spPr>
        <a:xfrm>
          <a:off x="8880361" y="23302231"/>
          <a:ext cx="141084" cy="159418"/>
        </a:xfrm>
        <a:prstGeom prst="upArrow">
          <a:avLst/>
        </a:prstGeom>
        <a:solidFill>
          <a:srgbClr val="00FF00"/>
        </a:solidFill>
        <a:ln w="3175">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845006</xdr:colOff>
      <xdr:row>7</xdr:row>
      <xdr:rowOff>149678</xdr:rowOff>
    </xdr:from>
    <xdr:to>
      <xdr:col>0</xdr:col>
      <xdr:colOff>2521406</xdr:colOff>
      <xdr:row>7</xdr:row>
      <xdr:rowOff>435428</xdr:rowOff>
    </xdr:to>
    <xdr:pic>
      <xdr:nvPicPr>
        <xdr:cNvPr id="2"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1778453"/>
          <a:ext cx="0" cy="114300"/>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3"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045153"/>
          <a:ext cx="0" cy="114300"/>
        </a:xfrm>
        <a:prstGeom prst="rect">
          <a:avLst/>
        </a:prstGeom>
        <a:noFill/>
      </xdr:spPr>
    </xdr:pic>
    <xdr:clientData/>
  </xdr:twoCellAnchor>
  <xdr:twoCellAnchor>
    <xdr:from>
      <xdr:col>0</xdr:col>
      <xdr:colOff>0</xdr:colOff>
      <xdr:row>17</xdr:row>
      <xdr:rowOff>36807</xdr:rowOff>
    </xdr:from>
    <xdr:to>
      <xdr:col>6</xdr:col>
      <xdr:colOff>717176</xdr:colOff>
      <xdr:row>33</xdr:row>
      <xdr:rowOff>67236</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171451</xdr:colOff>
      <xdr:row>10</xdr:row>
      <xdr:rowOff>57150</xdr:rowOff>
    </xdr:from>
    <xdr:to>
      <xdr:col>0</xdr:col>
      <xdr:colOff>571501</xdr:colOff>
      <xdr:row>15</xdr:row>
      <xdr:rowOff>144780</xdr:rowOff>
    </xdr:to>
    <xdr:pic>
      <xdr:nvPicPr>
        <xdr:cNvPr id="5" name="4 Imagen" descr="http://www.sabercurioso.es/wp-content/semaforo.jpg"/>
        <xdr:cNvPicPr/>
      </xdr:nvPicPr>
      <xdr:blipFill>
        <a:blip xmlns:r="http://schemas.openxmlformats.org/officeDocument/2006/relationships" r:embed="rId3" cstate="print">
          <a:clrChange>
            <a:clrFrom>
              <a:srgbClr val="FBFFFD"/>
            </a:clrFrom>
            <a:clrTo>
              <a:srgbClr val="FBFFFD">
                <a:alpha val="0"/>
              </a:srgbClr>
            </a:clrTo>
          </a:clrChange>
        </a:blip>
        <a:srcRect/>
        <a:stretch>
          <a:fillRect/>
        </a:stretch>
      </xdr:blipFill>
      <xdr:spPr bwMode="auto">
        <a:xfrm rot="10800000">
          <a:off x="171451" y="2486025"/>
          <a:ext cx="400050" cy="1040130"/>
        </a:xfrm>
        <a:prstGeom prst="rect">
          <a:avLst/>
        </a:prstGeom>
        <a:noFill/>
        <a:ln w="9525">
          <a:noFill/>
          <a:miter lim="800000"/>
          <a:headEnd/>
          <a:tailEnd/>
        </a:ln>
      </xdr:spPr>
    </xdr:pic>
    <xdr:clientData/>
  </xdr:twoCellAnchor>
  <xdr:twoCellAnchor>
    <xdr:from>
      <xdr:col>3</xdr:col>
      <xdr:colOff>257736</xdr:colOff>
      <xdr:row>5</xdr:row>
      <xdr:rowOff>56030</xdr:rowOff>
    </xdr:from>
    <xdr:to>
      <xdr:col>5</xdr:col>
      <xdr:colOff>257736</xdr:colOff>
      <xdr:row>6</xdr:row>
      <xdr:rowOff>151280</xdr:rowOff>
    </xdr:to>
    <xdr:pic>
      <xdr:nvPicPr>
        <xdr:cNvPr id="6" name="Picture 41"/>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2543736" y="1303805"/>
          <a:ext cx="1524000" cy="285750"/>
        </a:xfrm>
        <a:prstGeom prst="rect">
          <a:avLst/>
        </a:prstGeom>
        <a:noFill/>
      </xdr:spPr>
    </xdr:pic>
    <xdr:clientData/>
  </xdr:twoCellAnchor>
</xdr:wsDr>
</file>

<file path=xl/drawings/drawing21.xml><?xml version="1.0" encoding="utf-8"?>
<c:userShapes xmlns:c="http://schemas.openxmlformats.org/drawingml/2006/chart">
  <cdr:relSizeAnchor xmlns:cdr="http://schemas.openxmlformats.org/drawingml/2006/chartDrawing">
    <cdr:from>
      <cdr:x>0.91657</cdr:x>
      <cdr:y>0.78753</cdr:y>
    </cdr:from>
    <cdr:to>
      <cdr:x>0.97057</cdr:x>
      <cdr:y>0.88339</cdr:y>
    </cdr:to>
    <cdr:pic>
      <cdr:nvPicPr>
        <cdr:cNvPr id="2" name="1 Imagen" descr="img_1210030781022_191.jpg"/>
        <cdr:cNvPicPr>
          <a:picLocks xmlns:a="http://schemas.openxmlformats.org/drawingml/2006/main" noChangeAspect="1"/>
        </cdr:cNvPicPr>
      </cdr:nvPicPr>
      <cdr:blipFill>
        <a:blip xmlns:a="http://schemas.openxmlformats.org/drawingml/2006/main" xmlns:r="http://schemas.openxmlformats.org/officeDocument/2006/relationships" r:embed="rId1">
          <a:clrChange>
            <a:clrFrom>
              <a:srgbClr val="FFFFFF"/>
            </a:clrFrom>
            <a:clrTo>
              <a:srgbClr val="FFFFFF">
                <a:alpha val="0"/>
              </a:srgbClr>
            </a:clrTo>
          </a:clrChange>
        </a:blip>
        <a:srcRect xmlns:a="http://schemas.openxmlformats.org/drawingml/2006/main" r="50463"/>
        <a:stretch xmlns:a="http://schemas.openxmlformats.org/drawingml/2006/main">
          <a:fillRect/>
        </a:stretch>
      </cdr:blipFill>
      <cdr:spPr>
        <a:xfrm xmlns:a="http://schemas.openxmlformats.org/drawingml/2006/main">
          <a:off x="5831852" y="2860187"/>
          <a:ext cx="343586" cy="348147"/>
        </a:xfrm>
        <a:prstGeom xmlns:a="http://schemas.openxmlformats.org/drawingml/2006/main" prst="rect">
          <a:avLst/>
        </a:prstGeom>
      </cdr:spPr>
    </cdr:pic>
  </cdr:relSizeAnchor>
  <cdr:relSizeAnchor xmlns:cdr="http://schemas.openxmlformats.org/drawingml/2006/chartDrawing">
    <cdr:from>
      <cdr:x>0.01441</cdr:x>
      <cdr:y>0.004</cdr:y>
    </cdr:from>
    <cdr:to>
      <cdr:x>0.07743</cdr:x>
      <cdr:y>0.09453</cdr:y>
    </cdr:to>
    <cdr:pic>
      <cdr:nvPicPr>
        <cdr:cNvPr id="4" name="13 Imagen" descr="C:\Users\Owner\Desktop\Profrutas SIAL\LOGOS\LOGO-DE-LA-EMPRESA-PROFRUTAS-CIA-LTDA-95-X-105-CM.gif"/>
        <cdr:cNvPicPr/>
      </cdr:nvPicPr>
      <cdr:blipFill>
        <a:blip xmlns:a="http://schemas.openxmlformats.org/drawingml/2006/main" xmlns:r="http://schemas.openxmlformats.org/officeDocument/2006/relationships" r:embed="rId2" cstate="print"/>
        <a:srcRect xmlns:a="http://schemas.openxmlformats.org/drawingml/2006/main"/>
        <a:stretch xmlns:a="http://schemas.openxmlformats.org/drawingml/2006/main">
          <a:fillRect/>
        </a:stretch>
      </cdr:blipFill>
      <cdr:spPr bwMode="auto">
        <a:xfrm xmlns:a="http://schemas.openxmlformats.org/drawingml/2006/main">
          <a:off x="114300" y="19050"/>
          <a:ext cx="500099" cy="430982"/>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0.92273</cdr:x>
      <cdr:y>0.05718</cdr:y>
    </cdr:from>
    <cdr:to>
      <cdr:x>0.97117</cdr:x>
      <cdr:y>0.80134</cdr:y>
    </cdr:to>
    <cdr:grpSp>
      <cdr:nvGrpSpPr>
        <cdr:cNvPr id="11" name="11 Grupo"/>
        <cdr:cNvGrpSpPr/>
      </cdr:nvGrpSpPr>
      <cdr:grpSpPr>
        <a:xfrm xmlns:a="http://schemas.openxmlformats.org/drawingml/2006/main">
          <a:off x="4880481" y="176025"/>
          <a:ext cx="256208" cy="2290843"/>
          <a:chOff x="-18029" y="0"/>
          <a:chExt cx="308232" cy="2702630"/>
        </a:xfrm>
      </cdr:grpSpPr>
      <cdr:sp macro="" textlink="">
        <cdr:nvSpPr>
          <cdr:cNvPr id="12" name="1 Flecha arriba"/>
          <cdr:cNvSpPr/>
        </cdr:nvSpPr>
        <cdr:spPr>
          <a:xfrm xmlns:a="http://schemas.openxmlformats.org/drawingml/2006/main" flipV="1">
            <a:off x="0" y="0"/>
            <a:ext cx="290203" cy="2607942"/>
          </a:xfrm>
          <a:prstGeom xmlns:a="http://schemas.openxmlformats.org/drawingml/2006/main" prst="upArrow">
            <a:avLst/>
          </a:prstGeom>
          <a:solidFill xmlns:a="http://schemas.openxmlformats.org/drawingml/2006/main">
            <a:sysClr val="window" lastClr="FFFFFF"/>
          </a:solidFill>
          <a:ln xmlns:a="http://schemas.openxmlformats.org/drawingml/2006/main" w="3175"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wordArtVert" wrap="square"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endParaRPr lang="en-US" sz="900"/>
          </a:p>
        </cdr:txBody>
      </cdr:sp>
      <cdr:sp macro="" textlink="">
        <cdr:nvSpPr>
          <cdr:cNvPr id="13" name="3 CuadroTexto"/>
          <cdr:cNvSpPr txBox="1"/>
        </cdr:nvSpPr>
        <cdr:spPr>
          <a:xfrm xmlns:a="http://schemas.openxmlformats.org/drawingml/2006/main">
            <a:off x="-18029" y="181307"/>
            <a:ext cx="224118" cy="252132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algn="l"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mn-lt"/>
                <a:ea typeface="+mn-ea"/>
                <a:cs typeface="+mn-cs"/>
              </a:rPr>
              <a:t>MENOS ES MEJOR</a:t>
            </a:r>
            <a:endParaRPr lang="en-US" sz="900">
              <a:effectLst/>
            </a:endParaRPr>
          </a:p>
          <a:p xmlns:a="http://schemas.openxmlformats.org/drawingml/2006/main">
            <a:pPr algn="l"/>
            <a:endParaRPr lang="en-US" sz="900"/>
          </a:p>
        </cdr:txBody>
      </cdr:sp>
    </cdr:grpSp>
  </cdr:relSizeAnchor>
  <cdr:relSizeAnchor xmlns:cdr="http://schemas.openxmlformats.org/drawingml/2006/chartDrawing">
    <cdr:from>
      <cdr:x>0.91657</cdr:x>
      <cdr:y>0.78753</cdr:y>
    </cdr:from>
    <cdr:to>
      <cdr:x>0.97057</cdr:x>
      <cdr:y>0.88339</cdr:y>
    </cdr:to>
    <cdr:pic>
      <cdr:nvPicPr>
        <cdr:cNvPr id="3" name="1 Imagen" descr="img_1210030781022_191.jpg"/>
        <cdr:cNvPicPr>
          <a:picLocks xmlns:a="http://schemas.openxmlformats.org/drawingml/2006/main" noChangeAspect="1"/>
        </cdr:cNvPicPr>
      </cdr:nvPicPr>
      <cdr:blipFill>
        <a:blip xmlns:a="http://schemas.openxmlformats.org/drawingml/2006/main" xmlns:r="http://schemas.openxmlformats.org/officeDocument/2006/relationships" r:embed="rId1">
          <a:clrChange>
            <a:clrFrom>
              <a:srgbClr val="FFFFFF"/>
            </a:clrFrom>
            <a:clrTo>
              <a:srgbClr val="FFFFFF">
                <a:alpha val="0"/>
              </a:srgbClr>
            </a:clrTo>
          </a:clrChange>
        </a:blip>
        <a:srcRect xmlns:a="http://schemas.openxmlformats.org/drawingml/2006/main" r="50463"/>
        <a:stretch xmlns:a="http://schemas.openxmlformats.org/drawingml/2006/main">
          <a:fillRect/>
        </a:stretch>
      </cdr:blipFill>
      <cdr:spPr>
        <a:xfrm xmlns:a="http://schemas.openxmlformats.org/drawingml/2006/main">
          <a:off x="5831852" y="2860187"/>
          <a:ext cx="343586" cy="348147"/>
        </a:xfrm>
        <a:prstGeom xmlns:a="http://schemas.openxmlformats.org/drawingml/2006/main" prst="rect">
          <a:avLst/>
        </a:prstGeom>
      </cdr:spPr>
    </cdr:pic>
  </cdr:relSizeAnchor>
  <cdr:relSizeAnchor xmlns:cdr="http://schemas.openxmlformats.org/drawingml/2006/chartDrawing">
    <cdr:from>
      <cdr:x>0.01441</cdr:x>
      <cdr:y>0.004</cdr:y>
    </cdr:from>
    <cdr:to>
      <cdr:x>0.07743</cdr:x>
      <cdr:y>0.09453</cdr:y>
    </cdr:to>
    <cdr:pic>
      <cdr:nvPicPr>
        <cdr:cNvPr id="5" name="13 Imagen" descr="C:\Users\Owner\Desktop\Profrutas SIAL\LOGOS\LOGO-DE-LA-EMPRESA-PROFRUTAS-CIA-LTDA-95-X-105-CM.gif"/>
        <cdr:cNvPicPr/>
      </cdr:nvPicPr>
      <cdr:blipFill>
        <a:blip xmlns:a="http://schemas.openxmlformats.org/drawingml/2006/main" xmlns:r="http://schemas.openxmlformats.org/officeDocument/2006/relationships" r:embed="rId2" cstate="print"/>
        <a:srcRect xmlns:a="http://schemas.openxmlformats.org/drawingml/2006/main"/>
        <a:stretch xmlns:a="http://schemas.openxmlformats.org/drawingml/2006/main">
          <a:fillRect/>
        </a:stretch>
      </cdr:blipFill>
      <cdr:spPr bwMode="auto">
        <a:xfrm xmlns:a="http://schemas.openxmlformats.org/drawingml/2006/main">
          <a:off x="114300" y="19050"/>
          <a:ext cx="500099" cy="430982"/>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0.10835</cdr:x>
      <cdr:y>0.85672</cdr:y>
    </cdr:from>
    <cdr:to>
      <cdr:x>0.86918</cdr:x>
      <cdr:y>0.85672</cdr:y>
    </cdr:to>
    <cdr:cxnSp macro="">
      <cdr:nvCxnSpPr>
        <cdr:cNvPr id="7" name="5 Conector recto"/>
        <cdr:cNvCxnSpPr/>
      </cdr:nvCxnSpPr>
      <cdr:spPr>
        <a:xfrm xmlns:a="http://schemas.openxmlformats.org/drawingml/2006/main" flipH="1">
          <a:off x="689399" y="3111459"/>
          <a:ext cx="4840933" cy="0"/>
        </a:xfrm>
        <a:prstGeom xmlns:a="http://schemas.openxmlformats.org/drawingml/2006/main" prst="line">
          <a:avLst/>
        </a:prstGeom>
        <a:ln xmlns:a="http://schemas.openxmlformats.org/drawingml/2006/main">
          <a:solidFill>
            <a:schemeClr val="accent3">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2.xml><?xml version="1.0" encoding="utf-8"?>
<xdr:wsDr xmlns:xdr="http://schemas.openxmlformats.org/drawingml/2006/spreadsheetDrawing" xmlns:a="http://schemas.openxmlformats.org/drawingml/2006/main">
  <xdr:twoCellAnchor>
    <xdr:from>
      <xdr:col>0</xdr:col>
      <xdr:colOff>845006</xdr:colOff>
      <xdr:row>7</xdr:row>
      <xdr:rowOff>149678</xdr:rowOff>
    </xdr:from>
    <xdr:to>
      <xdr:col>0</xdr:col>
      <xdr:colOff>2521406</xdr:colOff>
      <xdr:row>7</xdr:row>
      <xdr:rowOff>435428</xdr:rowOff>
    </xdr:to>
    <xdr:pic>
      <xdr:nvPicPr>
        <xdr:cNvPr id="2"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1778453"/>
          <a:ext cx="0" cy="114300"/>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3"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045153"/>
          <a:ext cx="0" cy="114300"/>
        </a:xfrm>
        <a:prstGeom prst="rect">
          <a:avLst/>
        </a:prstGeom>
        <a:noFill/>
      </xdr:spPr>
    </xdr:pic>
    <xdr:clientData/>
  </xdr:twoCellAnchor>
  <xdr:twoCellAnchor>
    <xdr:from>
      <xdr:col>0</xdr:col>
      <xdr:colOff>0</xdr:colOff>
      <xdr:row>17</xdr:row>
      <xdr:rowOff>48014</xdr:rowOff>
    </xdr:from>
    <xdr:to>
      <xdr:col>6</xdr:col>
      <xdr:colOff>717176</xdr:colOff>
      <xdr:row>33</xdr:row>
      <xdr:rowOff>134472</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171451</xdr:colOff>
      <xdr:row>10</xdr:row>
      <xdr:rowOff>57150</xdr:rowOff>
    </xdr:from>
    <xdr:to>
      <xdr:col>0</xdr:col>
      <xdr:colOff>571501</xdr:colOff>
      <xdr:row>15</xdr:row>
      <xdr:rowOff>144780</xdr:rowOff>
    </xdr:to>
    <xdr:pic>
      <xdr:nvPicPr>
        <xdr:cNvPr id="5" name="4 Imagen" descr="http://www.sabercurioso.es/wp-content/semaforo.jpg"/>
        <xdr:cNvPicPr/>
      </xdr:nvPicPr>
      <xdr:blipFill>
        <a:blip xmlns:r="http://schemas.openxmlformats.org/officeDocument/2006/relationships" r:embed="rId3" cstate="print">
          <a:clrChange>
            <a:clrFrom>
              <a:srgbClr val="FBFFFD"/>
            </a:clrFrom>
            <a:clrTo>
              <a:srgbClr val="FBFFFD">
                <a:alpha val="0"/>
              </a:srgbClr>
            </a:clrTo>
          </a:clrChange>
        </a:blip>
        <a:srcRect/>
        <a:stretch>
          <a:fillRect/>
        </a:stretch>
      </xdr:blipFill>
      <xdr:spPr bwMode="auto">
        <a:xfrm rot="10800000">
          <a:off x="171451" y="2486025"/>
          <a:ext cx="400050" cy="1040130"/>
        </a:xfrm>
        <a:prstGeom prst="rect">
          <a:avLst/>
        </a:prstGeom>
        <a:noFill/>
        <a:ln w="9525">
          <a:noFill/>
          <a:miter lim="800000"/>
          <a:headEnd/>
          <a:tailEnd/>
        </a:ln>
      </xdr:spPr>
    </xdr:pic>
    <xdr:clientData/>
  </xdr:twoCellAnchor>
  <xdr:twoCellAnchor>
    <xdr:from>
      <xdr:col>2</xdr:col>
      <xdr:colOff>201706</xdr:colOff>
      <xdr:row>5</xdr:row>
      <xdr:rowOff>11206</xdr:rowOff>
    </xdr:from>
    <xdr:to>
      <xdr:col>6</xdr:col>
      <xdr:colOff>535081</xdr:colOff>
      <xdr:row>6</xdr:row>
      <xdr:rowOff>163606</xdr:rowOff>
    </xdr:to>
    <xdr:pic>
      <xdr:nvPicPr>
        <xdr:cNvPr id="7169" name="Picture 1"/>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1725706" y="1255059"/>
          <a:ext cx="3381375" cy="342900"/>
        </a:xfrm>
        <a:prstGeom prst="rect">
          <a:avLst/>
        </a:prstGeom>
        <a:noFill/>
      </xdr:spPr>
    </xdr:pic>
    <xdr:clientData/>
  </xdr:twoCellAnchor>
</xdr:wsDr>
</file>

<file path=xl/drawings/drawing23.xml><?xml version="1.0" encoding="utf-8"?>
<c:userShapes xmlns:c="http://schemas.openxmlformats.org/drawingml/2006/chart">
  <cdr:relSizeAnchor xmlns:cdr="http://schemas.openxmlformats.org/drawingml/2006/chartDrawing">
    <cdr:from>
      <cdr:x>0.91833</cdr:x>
      <cdr:y>0.03468</cdr:y>
    </cdr:from>
    <cdr:to>
      <cdr:x>0.97233</cdr:x>
      <cdr:y>0.13054</cdr:y>
    </cdr:to>
    <cdr:pic>
      <cdr:nvPicPr>
        <cdr:cNvPr id="2" name="1 Imagen" descr="img_1210030781022_191.jpg"/>
        <cdr:cNvPicPr>
          <a:picLocks xmlns:a="http://schemas.openxmlformats.org/drawingml/2006/main" noChangeAspect="1"/>
        </cdr:cNvPicPr>
      </cdr:nvPicPr>
      <cdr:blipFill>
        <a:blip xmlns:a="http://schemas.openxmlformats.org/drawingml/2006/main" xmlns:r="http://schemas.openxmlformats.org/officeDocument/2006/relationships" r:embed="rId1">
          <a:clrChange>
            <a:clrFrom>
              <a:srgbClr val="FFFFFF"/>
            </a:clrFrom>
            <a:clrTo>
              <a:srgbClr val="FFFFFF">
                <a:alpha val="0"/>
              </a:srgbClr>
            </a:clrTo>
          </a:clrChange>
        </a:blip>
        <a:srcRect xmlns:a="http://schemas.openxmlformats.org/drawingml/2006/main" r="50463"/>
        <a:stretch xmlns:a="http://schemas.openxmlformats.org/drawingml/2006/main">
          <a:fillRect/>
        </a:stretch>
      </cdr:blipFill>
      <cdr:spPr>
        <a:xfrm xmlns:a="http://schemas.openxmlformats.org/drawingml/2006/main">
          <a:off x="5843084" y="114301"/>
          <a:ext cx="343557" cy="315903"/>
        </a:xfrm>
        <a:prstGeom xmlns:a="http://schemas.openxmlformats.org/drawingml/2006/main" prst="rect">
          <a:avLst/>
        </a:prstGeom>
      </cdr:spPr>
    </cdr:pic>
  </cdr:relSizeAnchor>
  <cdr:relSizeAnchor xmlns:cdr="http://schemas.openxmlformats.org/drawingml/2006/chartDrawing">
    <cdr:from>
      <cdr:x>0.9251</cdr:x>
      <cdr:y>0.15606</cdr:y>
    </cdr:from>
    <cdr:to>
      <cdr:x>0.97071</cdr:x>
      <cdr:y>0.87414</cdr:y>
    </cdr:to>
    <cdr:sp macro="" textlink="">
      <cdr:nvSpPr>
        <cdr:cNvPr id="3" name="1 Flecha arriba"/>
        <cdr:cNvSpPr/>
      </cdr:nvSpPr>
      <cdr:spPr>
        <a:xfrm xmlns:a="http://schemas.openxmlformats.org/drawingml/2006/main">
          <a:off x="6661533" y="649575"/>
          <a:ext cx="328481" cy="2988976"/>
        </a:xfrm>
        <a:prstGeom xmlns:a="http://schemas.openxmlformats.org/drawingml/2006/main" prst="upArrow">
          <a:avLst/>
        </a:prstGeom>
        <a:solidFill xmlns:a="http://schemas.openxmlformats.org/drawingml/2006/main">
          <a:sysClr val="window" lastClr="FFFFFF"/>
        </a:solidFill>
        <a:ln xmlns:a="http://schemas.openxmlformats.org/drawingml/2006/main" w="3175"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wordArtVert" wrap="square"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900"/>
            <a:t>MÁS ES MEJOR</a:t>
          </a:r>
        </a:p>
      </cdr:txBody>
    </cdr:sp>
  </cdr:relSizeAnchor>
  <cdr:relSizeAnchor xmlns:cdr="http://schemas.openxmlformats.org/drawingml/2006/chartDrawing">
    <cdr:from>
      <cdr:x>0.01441</cdr:x>
      <cdr:y>0.004</cdr:y>
    </cdr:from>
    <cdr:to>
      <cdr:x>0.07743</cdr:x>
      <cdr:y>0.09453</cdr:y>
    </cdr:to>
    <cdr:pic>
      <cdr:nvPicPr>
        <cdr:cNvPr id="4" name="13 Imagen" descr="C:\Users\Owner\Desktop\Profrutas SIAL\LOGOS\LOGO-DE-LA-EMPRESA-PROFRUTAS-CIA-LTDA-95-X-105-CM.gif"/>
        <cdr:cNvPicPr/>
      </cdr:nvPicPr>
      <cdr:blipFill>
        <a:blip xmlns:a="http://schemas.openxmlformats.org/drawingml/2006/main" xmlns:r="http://schemas.openxmlformats.org/officeDocument/2006/relationships" r:embed="rId2" cstate="print"/>
        <a:srcRect xmlns:a="http://schemas.openxmlformats.org/drawingml/2006/main"/>
        <a:stretch xmlns:a="http://schemas.openxmlformats.org/drawingml/2006/main">
          <a:fillRect/>
        </a:stretch>
      </cdr:blipFill>
      <cdr:spPr bwMode="auto">
        <a:xfrm xmlns:a="http://schemas.openxmlformats.org/drawingml/2006/main">
          <a:off x="114300" y="19050"/>
          <a:ext cx="500099" cy="430982"/>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0.12514</cdr:x>
      <cdr:y>0.48808</cdr:y>
    </cdr:from>
    <cdr:to>
      <cdr:x>0.88597</cdr:x>
      <cdr:y>0.48808</cdr:y>
    </cdr:to>
    <cdr:cxnSp macro="">
      <cdr:nvCxnSpPr>
        <cdr:cNvPr id="6" name="1 Conector recto"/>
        <cdr:cNvCxnSpPr/>
      </cdr:nvCxnSpPr>
      <cdr:spPr>
        <a:xfrm xmlns:a="http://schemas.openxmlformats.org/drawingml/2006/main" flipH="1">
          <a:off x="796228" y="1772635"/>
          <a:ext cx="4840933" cy="0"/>
        </a:xfrm>
        <a:prstGeom xmlns:a="http://schemas.openxmlformats.org/drawingml/2006/main" prst="line">
          <a:avLst/>
        </a:prstGeom>
        <a:ln xmlns:a="http://schemas.openxmlformats.org/drawingml/2006/main">
          <a:solidFill>
            <a:schemeClr val="accent3">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4.xml><?xml version="1.0" encoding="utf-8"?>
<xdr:wsDr xmlns:xdr="http://schemas.openxmlformats.org/drawingml/2006/spreadsheetDrawing" xmlns:a="http://schemas.openxmlformats.org/drawingml/2006/main">
  <xdr:twoCellAnchor>
    <xdr:from>
      <xdr:col>0</xdr:col>
      <xdr:colOff>845006</xdr:colOff>
      <xdr:row>7</xdr:row>
      <xdr:rowOff>149678</xdr:rowOff>
    </xdr:from>
    <xdr:to>
      <xdr:col>0</xdr:col>
      <xdr:colOff>2521406</xdr:colOff>
      <xdr:row>7</xdr:row>
      <xdr:rowOff>435428</xdr:rowOff>
    </xdr:to>
    <xdr:pic>
      <xdr:nvPicPr>
        <xdr:cNvPr id="2"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1778453"/>
          <a:ext cx="0" cy="114300"/>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3"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045153"/>
          <a:ext cx="0" cy="114300"/>
        </a:xfrm>
        <a:prstGeom prst="rect">
          <a:avLst/>
        </a:prstGeom>
        <a:noFill/>
      </xdr:spPr>
    </xdr:pic>
    <xdr:clientData/>
  </xdr:twoCellAnchor>
  <xdr:twoCellAnchor>
    <xdr:from>
      <xdr:col>0</xdr:col>
      <xdr:colOff>0</xdr:colOff>
      <xdr:row>17</xdr:row>
      <xdr:rowOff>56030</xdr:rowOff>
    </xdr:from>
    <xdr:to>
      <xdr:col>6</xdr:col>
      <xdr:colOff>705971</xdr:colOff>
      <xdr:row>33</xdr:row>
      <xdr:rowOff>112059</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171451</xdr:colOff>
      <xdr:row>10</xdr:row>
      <xdr:rowOff>57150</xdr:rowOff>
    </xdr:from>
    <xdr:to>
      <xdr:col>0</xdr:col>
      <xdr:colOff>571501</xdr:colOff>
      <xdr:row>15</xdr:row>
      <xdr:rowOff>144780</xdr:rowOff>
    </xdr:to>
    <xdr:pic>
      <xdr:nvPicPr>
        <xdr:cNvPr id="5" name="4 Imagen" descr="http://www.sabercurioso.es/wp-content/semaforo.jpg"/>
        <xdr:cNvPicPr/>
      </xdr:nvPicPr>
      <xdr:blipFill>
        <a:blip xmlns:r="http://schemas.openxmlformats.org/officeDocument/2006/relationships" r:embed="rId3" cstate="print">
          <a:clrChange>
            <a:clrFrom>
              <a:srgbClr val="FBFFFD"/>
            </a:clrFrom>
            <a:clrTo>
              <a:srgbClr val="FBFFFD">
                <a:alpha val="0"/>
              </a:srgbClr>
            </a:clrTo>
          </a:clrChange>
        </a:blip>
        <a:srcRect/>
        <a:stretch>
          <a:fillRect/>
        </a:stretch>
      </xdr:blipFill>
      <xdr:spPr bwMode="auto">
        <a:xfrm rot="10800000">
          <a:off x="171451" y="2486025"/>
          <a:ext cx="400050" cy="1040130"/>
        </a:xfrm>
        <a:prstGeom prst="rect">
          <a:avLst/>
        </a:prstGeom>
        <a:noFill/>
        <a:ln w="9525">
          <a:noFill/>
          <a:miter lim="800000"/>
          <a:headEnd/>
          <a:tailEnd/>
        </a:ln>
      </xdr:spPr>
    </xdr:pic>
    <xdr:clientData/>
  </xdr:twoCellAnchor>
  <xdr:twoCellAnchor>
    <xdr:from>
      <xdr:col>3</xdr:col>
      <xdr:colOff>302559</xdr:colOff>
      <xdr:row>5</xdr:row>
      <xdr:rowOff>44823</xdr:rowOff>
    </xdr:from>
    <xdr:to>
      <xdr:col>5</xdr:col>
      <xdr:colOff>407334</xdr:colOff>
      <xdr:row>6</xdr:row>
      <xdr:rowOff>140073</xdr:rowOff>
    </xdr:to>
    <xdr:pic>
      <xdr:nvPicPr>
        <xdr:cNvPr id="6" name="Picture 45"/>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2664759" y="1292598"/>
          <a:ext cx="1628775" cy="285750"/>
        </a:xfrm>
        <a:prstGeom prst="rect">
          <a:avLst/>
        </a:prstGeom>
        <a:noFill/>
      </xdr:spPr>
    </xdr:pic>
    <xdr:clientData/>
  </xdr:twoCellAnchor>
</xdr:wsDr>
</file>

<file path=xl/drawings/drawing25.xml><?xml version="1.0" encoding="utf-8"?>
<c:userShapes xmlns:c="http://schemas.openxmlformats.org/drawingml/2006/chart">
  <cdr:relSizeAnchor xmlns:cdr="http://schemas.openxmlformats.org/drawingml/2006/chartDrawing">
    <cdr:from>
      <cdr:x>0.91833</cdr:x>
      <cdr:y>0.03468</cdr:y>
    </cdr:from>
    <cdr:to>
      <cdr:x>0.97233</cdr:x>
      <cdr:y>0.13054</cdr:y>
    </cdr:to>
    <cdr:pic>
      <cdr:nvPicPr>
        <cdr:cNvPr id="2" name="1 Imagen" descr="img_1210030781022_191.jpg"/>
        <cdr:cNvPicPr>
          <a:picLocks xmlns:a="http://schemas.openxmlformats.org/drawingml/2006/main" noChangeAspect="1"/>
        </cdr:cNvPicPr>
      </cdr:nvPicPr>
      <cdr:blipFill>
        <a:blip xmlns:a="http://schemas.openxmlformats.org/drawingml/2006/main" xmlns:r="http://schemas.openxmlformats.org/officeDocument/2006/relationships" r:embed="rId1">
          <a:clrChange>
            <a:clrFrom>
              <a:srgbClr val="FFFFFF"/>
            </a:clrFrom>
            <a:clrTo>
              <a:srgbClr val="FFFFFF">
                <a:alpha val="0"/>
              </a:srgbClr>
            </a:clrTo>
          </a:clrChange>
        </a:blip>
        <a:srcRect xmlns:a="http://schemas.openxmlformats.org/drawingml/2006/main" r="50463"/>
        <a:stretch xmlns:a="http://schemas.openxmlformats.org/drawingml/2006/main">
          <a:fillRect/>
        </a:stretch>
      </cdr:blipFill>
      <cdr:spPr>
        <a:xfrm xmlns:a="http://schemas.openxmlformats.org/drawingml/2006/main">
          <a:off x="5843084" y="114301"/>
          <a:ext cx="343557" cy="315903"/>
        </a:xfrm>
        <a:prstGeom xmlns:a="http://schemas.openxmlformats.org/drawingml/2006/main" prst="rect">
          <a:avLst/>
        </a:prstGeom>
      </cdr:spPr>
    </cdr:pic>
  </cdr:relSizeAnchor>
  <cdr:relSizeAnchor xmlns:cdr="http://schemas.openxmlformats.org/drawingml/2006/chartDrawing">
    <cdr:from>
      <cdr:x>0.9251</cdr:x>
      <cdr:y>0.15606</cdr:y>
    </cdr:from>
    <cdr:to>
      <cdr:x>0.97071</cdr:x>
      <cdr:y>0.87414</cdr:y>
    </cdr:to>
    <cdr:sp macro="" textlink="">
      <cdr:nvSpPr>
        <cdr:cNvPr id="3" name="1 Flecha arriba"/>
        <cdr:cNvSpPr/>
      </cdr:nvSpPr>
      <cdr:spPr>
        <a:xfrm xmlns:a="http://schemas.openxmlformats.org/drawingml/2006/main">
          <a:off x="6661533" y="649575"/>
          <a:ext cx="328481" cy="2988976"/>
        </a:xfrm>
        <a:prstGeom xmlns:a="http://schemas.openxmlformats.org/drawingml/2006/main" prst="upArrow">
          <a:avLst/>
        </a:prstGeom>
        <a:solidFill xmlns:a="http://schemas.openxmlformats.org/drawingml/2006/main">
          <a:sysClr val="window" lastClr="FFFFFF"/>
        </a:solidFill>
        <a:ln xmlns:a="http://schemas.openxmlformats.org/drawingml/2006/main" w="3175"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wordArtVert" wrap="square"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900"/>
            <a:t>MÁS ES MEJOR</a:t>
          </a:r>
        </a:p>
      </cdr:txBody>
    </cdr:sp>
  </cdr:relSizeAnchor>
  <cdr:relSizeAnchor xmlns:cdr="http://schemas.openxmlformats.org/drawingml/2006/chartDrawing">
    <cdr:from>
      <cdr:x>0.01441</cdr:x>
      <cdr:y>0.004</cdr:y>
    </cdr:from>
    <cdr:to>
      <cdr:x>0.07743</cdr:x>
      <cdr:y>0.09453</cdr:y>
    </cdr:to>
    <cdr:pic>
      <cdr:nvPicPr>
        <cdr:cNvPr id="4" name="13 Imagen" descr="C:\Users\Owner\Desktop\Profrutas SIAL\LOGOS\LOGO-DE-LA-EMPRESA-PROFRUTAS-CIA-LTDA-95-X-105-CM.gif"/>
        <cdr:cNvPicPr/>
      </cdr:nvPicPr>
      <cdr:blipFill>
        <a:blip xmlns:a="http://schemas.openxmlformats.org/drawingml/2006/main" xmlns:r="http://schemas.openxmlformats.org/officeDocument/2006/relationships" r:embed="rId2" cstate="print"/>
        <a:srcRect xmlns:a="http://schemas.openxmlformats.org/drawingml/2006/main"/>
        <a:stretch xmlns:a="http://schemas.openxmlformats.org/drawingml/2006/main">
          <a:fillRect/>
        </a:stretch>
      </cdr:blipFill>
      <cdr:spPr bwMode="auto">
        <a:xfrm xmlns:a="http://schemas.openxmlformats.org/drawingml/2006/main">
          <a:off x="114300" y="19050"/>
          <a:ext cx="500099" cy="430982"/>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0.11986</cdr:x>
      <cdr:y>0.1888</cdr:y>
    </cdr:from>
    <cdr:to>
      <cdr:x>0.88069</cdr:x>
      <cdr:y>0.1888</cdr:y>
    </cdr:to>
    <cdr:cxnSp macro="">
      <cdr:nvCxnSpPr>
        <cdr:cNvPr id="6" name="1 Conector recto"/>
        <cdr:cNvCxnSpPr/>
      </cdr:nvCxnSpPr>
      <cdr:spPr>
        <a:xfrm xmlns:a="http://schemas.openxmlformats.org/drawingml/2006/main" flipH="1">
          <a:off x="762641" y="685681"/>
          <a:ext cx="4840933" cy="0"/>
        </a:xfrm>
        <a:prstGeom xmlns:a="http://schemas.openxmlformats.org/drawingml/2006/main" prst="line">
          <a:avLst/>
        </a:prstGeom>
        <a:ln xmlns:a="http://schemas.openxmlformats.org/drawingml/2006/main">
          <a:solidFill>
            <a:schemeClr val="accent3">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6.xml><?xml version="1.0" encoding="utf-8"?>
<xdr:wsDr xmlns:xdr="http://schemas.openxmlformats.org/drawingml/2006/spreadsheetDrawing" xmlns:a="http://schemas.openxmlformats.org/drawingml/2006/main">
  <xdr:twoCellAnchor>
    <xdr:from>
      <xdr:col>0</xdr:col>
      <xdr:colOff>845006</xdr:colOff>
      <xdr:row>7</xdr:row>
      <xdr:rowOff>149678</xdr:rowOff>
    </xdr:from>
    <xdr:to>
      <xdr:col>0</xdr:col>
      <xdr:colOff>2521406</xdr:colOff>
      <xdr:row>7</xdr:row>
      <xdr:rowOff>435428</xdr:rowOff>
    </xdr:to>
    <xdr:pic>
      <xdr:nvPicPr>
        <xdr:cNvPr id="2"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1968953"/>
          <a:ext cx="0" cy="114300"/>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3"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235653"/>
          <a:ext cx="0" cy="114300"/>
        </a:xfrm>
        <a:prstGeom prst="rect">
          <a:avLst/>
        </a:prstGeom>
        <a:noFill/>
      </xdr:spPr>
    </xdr:pic>
    <xdr:clientData/>
  </xdr:twoCellAnchor>
  <xdr:twoCellAnchor>
    <xdr:from>
      <xdr:col>0</xdr:col>
      <xdr:colOff>0</xdr:colOff>
      <xdr:row>17</xdr:row>
      <xdr:rowOff>59220</xdr:rowOff>
    </xdr:from>
    <xdr:to>
      <xdr:col>6</xdr:col>
      <xdr:colOff>739588</xdr:colOff>
      <xdr:row>33</xdr:row>
      <xdr:rowOff>134472</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171451</xdr:colOff>
      <xdr:row>10</xdr:row>
      <xdr:rowOff>57150</xdr:rowOff>
    </xdr:from>
    <xdr:to>
      <xdr:col>0</xdr:col>
      <xdr:colOff>571501</xdr:colOff>
      <xdr:row>15</xdr:row>
      <xdr:rowOff>144780</xdr:rowOff>
    </xdr:to>
    <xdr:pic>
      <xdr:nvPicPr>
        <xdr:cNvPr id="5" name="4 Imagen" descr="http://www.sabercurioso.es/wp-content/semaforo.jpg"/>
        <xdr:cNvPicPr/>
      </xdr:nvPicPr>
      <xdr:blipFill>
        <a:blip xmlns:r="http://schemas.openxmlformats.org/officeDocument/2006/relationships" r:embed="rId3" cstate="print">
          <a:clrChange>
            <a:clrFrom>
              <a:srgbClr val="FBFFFD"/>
            </a:clrFrom>
            <a:clrTo>
              <a:srgbClr val="FBFFFD">
                <a:alpha val="0"/>
              </a:srgbClr>
            </a:clrTo>
          </a:clrChange>
        </a:blip>
        <a:srcRect/>
        <a:stretch>
          <a:fillRect/>
        </a:stretch>
      </xdr:blipFill>
      <xdr:spPr bwMode="auto">
        <a:xfrm rot="10800000">
          <a:off x="171451" y="2676525"/>
          <a:ext cx="400050" cy="1040130"/>
        </a:xfrm>
        <a:prstGeom prst="rect">
          <a:avLst/>
        </a:prstGeom>
        <a:noFill/>
        <a:ln w="9525">
          <a:noFill/>
          <a:miter lim="800000"/>
          <a:headEnd/>
          <a:tailEnd/>
        </a:ln>
      </xdr:spPr>
    </xdr:pic>
    <xdr:clientData/>
  </xdr:twoCellAnchor>
  <xdr:twoCellAnchor>
    <xdr:from>
      <xdr:col>3</xdr:col>
      <xdr:colOff>246529</xdr:colOff>
      <xdr:row>5</xdr:row>
      <xdr:rowOff>44823</xdr:rowOff>
    </xdr:from>
    <xdr:to>
      <xdr:col>5</xdr:col>
      <xdr:colOff>208429</xdr:colOff>
      <xdr:row>6</xdr:row>
      <xdr:rowOff>140073</xdr:rowOff>
    </xdr:to>
    <xdr:pic>
      <xdr:nvPicPr>
        <xdr:cNvPr id="6" name="Picture 46"/>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2637304" y="1483098"/>
          <a:ext cx="1485900" cy="285750"/>
        </a:xfrm>
        <a:prstGeom prst="rect">
          <a:avLst/>
        </a:prstGeom>
        <a:noFill/>
      </xdr:spPr>
    </xdr:pic>
    <xdr:clientData/>
  </xdr:twoCellAnchor>
</xdr:wsDr>
</file>

<file path=xl/drawings/drawing27.xml><?xml version="1.0" encoding="utf-8"?>
<c:userShapes xmlns:c="http://schemas.openxmlformats.org/drawingml/2006/chart">
  <cdr:relSizeAnchor xmlns:cdr="http://schemas.openxmlformats.org/drawingml/2006/chartDrawing">
    <cdr:from>
      <cdr:x>0.91657</cdr:x>
      <cdr:y>0.78753</cdr:y>
    </cdr:from>
    <cdr:to>
      <cdr:x>0.97057</cdr:x>
      <cdr:y>0.88339</cdr:y>
    </cdr:to>
    <cdr:pic>
      <cdr:nvPicPr>
        <cdr:cNvPr id="2" name="1 Imagen" descr="img_1210030781022_191.jpg"/>
        <cdr:cNvPicPr>
          <a:picLocks xmlns:a="http://schemas.openxmlformats.org/drawingml/2006/main" noChangeAspect="1"/>
        </cdr:cNvPicPr>
      </cdr:nvPicPr>
      <cdr:blipFill>
        <a:blip xmlns:a="http://schemas.openxmlformats.org/drawingml/2006/main" xmlns:r="http://schemas.openxmlformats.org/officeDocument/2006/relationships" r:embed="rId1">
          <a:clrChange>
            <a:clrFrom>
              <a:srgbClr val="FFFFFF"/>
            </a:clrFrom>
            <a:clrTo>
              <a:srgbClr val="FFFFFF">
                <a:alpha val="0"/>
              </a:srgbClr>
            </a:clrTo>
          </a:clrChange>
        </a:blip>
        <a:srcRect xmlns:a="http://schemas.openxmlformats.org/drawingml/2006/main" r="50463"/>
        <a:stretch xmlns:a="http://schemas.openxmlformats.org/drawingml/2006/main">
          <a:fillRect/>
        </a:stretch>
      </cdr:blipFill>
      <cdr:spPr>
        <a:xfrm xmlns:a="http://schemas.openxmlformats.org/drawingml/2006/main">
          <a:off x="5831852" y="2860187"/>
          <a:ext cx="343586" cy="348147"/>
        </a:xfrm>
        <a:prstGeom xmlns:a="http://schemas.openxmlformats.org/drawingml/2006/main" prst="rect">
          <a:avLst/>
        </a:prstGeom>
      </cdr:spPr>
    </cdr:pic>
  </cdr:relSizeAnchor>
  <cdr:relSizeAnchor xmlns:cdr="http://schemas.openxmlformats.org/drawingml/2006/chartDrawing">
    <cdr:from>
      <cdr:x>0.01441</cdr:x>
      <cdr:y>0.004</cdr:y>
    </cdr:from>
    <cdr:to>
      <cdr:x>0.07743</cdr:x>
      <cdr:y>0.09453</cdr:y>
    </cdr:to>
    <cdr:pic>
      <cdr:nvPicPr>
        <cdr:cNvPr id="4" name="13 Imagen" descr="C:\Users\Owner\Desktop\Profrutas SIAL\LOGOS\LOGO-DE-LA-EMPRESA-PROFRUTAS-CIA-LTDA-95-X-105-CM.gif"/>
        <cdr:cNvPicPr/>
      </cdr:nvPicPr>
      <cdr:blipFill>
        <a:blip xmlns:a="http://schemas.openxmlformats.org/drawingml/2006/main" xmlns:r="http://schemas.openxmlformats.org/officeDocument/2006/relationships" r:embed="rId2" cstate="print"/>
        <a:srcRect xmlns:a="http://schemas.openxmlformats.org/drawingml/2006/main"/>
        <a:stretch xmlns:a="http://schemas.openxmlformats.org/drawingml/2006/main">
          <a:fillRect/>
        </a:stretch>
      </cdr:blipFill>
      <cdr:spPr bwMode="auto">
        <a:xfrm xmlns:a="http://schemas.openxmlformats.org/drawingml/2006/main">
          <a:off x="114300" y="19050"/>
          <a:ext cx="500099" cy="430982"/>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0.13301</cdr:x>
      <cdr:y>0.85672</cdr:y>
    </cdr:from>
    <cdr:to>
      <cdr:x>0.89384</cdr:x>
      <cdr:y>0.85672</cdr:y>
    </cdr:to>
    <cdr:cxnSp macro="">
      <cdr:nvCxnSpPr>
        <cdr:cNvPr id="6" name="5 Conector recto"/>
        <cdr:cNvCxnSpPr/>
      </cdr:nvCxnSpPr>
      <cdr:spPr>
        <a:xfrm xmlns:a="http://schemas.openxmlformats.org/drawingml/2006/main" flipH="1">
          <a:off x="846292" y="3111448"/>
          <a:ext cx="4840933" cy="0"/>
        </a:xfrm>
        <a:prstGeom xmlns:a="http://schemas.openxmlformats.org/drawingml/2006/main" prst="line">
          <a:avLst/>
        </a:prstGeom>
        <a:ln xmlns:a="http://schemas.openxmlformats.org/drawingml/2006/main">
          <a:solidFill>
            <a:schemeClr val="accent3">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0.92494</cdr:x>
      <cdr:y>0.05718</cdr:y>
    </cdr:from>
    <cdr:to>
      <cdr:x>0.97117</cdr:x>
      <cdr:y>0.7977</cdr:y>
    </cdr:to>
    <cdr:grpSp>
      <cdr:nvGrpSpPr>
        <cdr:cNvPr id="11" name="11 Grupo"/>
        <cdr:cNvGrpSpPr/>
      </cdr:nvGrpSpPr>
      <cdr:grpSpPr>
        <a:xfrm xmlns:a="http://schemas.openxmlformats.org/drawingml/2006/main">
          <a:off x="5006183" y="178588"/>
          <a:ext cx="250217" cy="2312830"/>
          <a:chOff x="-3933" y="0"/>
          <a:chExt cx="294136" cy="2689409"/>
        </a:xfrm>
      </cdr:grpSpPr>
      <cdr:sp macro="" textlink="">
        <cdr:nvSpPr>
          <cdr:cNvPr id="12" name="1 Flecha arriba"/>
          <cdr:cNvSpPr/>
        </cdr:nvSpPr>
        <cdr:spPr>
          <a:xfrm xmlns:a="http://schemas.openxmlformats.org/drawingml/2006/main" flipV="1">
            <a:off x="0" y="0"/>
            <a:ext cx="290203" cy="2607942"/>
          </a:xfrm>
          <a:prstGeom xmlns:a="http://schemas.openxmlformats.org/drawingml/2006/main" prst="upArrow">
            <a:avLst/>
          </a:prstGeom>
          <a:solidFill xmlns:a="http://schemas.openxmlformats.org/drawingml/2006/main">
            <a:sysClr val="window" lastClr="FFFFFF"/>
          </a:solidFill>
          <a:ln xmlns:a="http://schemas.openxmlformats.org/drawingml/2006/main" w="3175"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wordArtVert" wrap="square"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endParaRPr lang="en-US" sz="900"/>
          </a:p>
        </cdr:txBody>
      </cdr:sp>
      <cdr:sp macro="" textlink="">
        <cdr:nvSpPr>
          <cdr:cNvPr id="13" name="3 CuadroTexto"/>
          <cdr:cNvSpPr txBox="1"/>
        </cdr:nvSpPr>
        <cdr:spPr>
          <a:xfrm xmlns:a="http://schemas.openxmlformats.org/drawingml/2006/main">
            <a:off x="-3933" y="168086"/>
            <a:ext cx="224118" cy="252132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algn="l"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mn-lt"/>
                <a:ea typeface="+mn-ea"/>
                <a:cs typeface="+mn-cs"/>
              </a:rPr>
              <a:t>MENOS ES MEJOR</a:t>
            </a:r>
            <a:endParaRPr lang="en-US" sz="900">
              <a:effectLst/>
            </a:endParaRPr>
          </a:p>
          <a:p xmlns:a="http://schemas.openxmlformats.org/drawingml/2006/main">
            <a:pPr algn="l"/>
            <a:endParaRPr lang="en-US" sz="900"/>
          </a:p>
        </cdr:txBody>
      </cdr:sp>
    </cdr:grpSp>
  </cdr:relSizeAnchor>
</c:userShapes>
</file>

<file path=xl/drawings/drawing28.xml><?xml version="1.0" encoding="utf-8"?>
<xdr:wsDr xmlns:xdr="http://schemas.openxmlformats.org/drawingml/2006/spreadsheetDrawing" xmlns:a="http://schemas.openxmlformats.org/drawingml/2006/main">
  <xdr:twoCellAnchor>
    <xdr:from>
      <xdr:col>0</xdr:col>
      <xdr:colOff>845006</xdr:colOff>
      <xdr:row>7</xdr:row>
      <xdr:rowOff>149678</xdr:rowOff>
    </xdr:from>
    <xdr:to>
      <xdr:col>0</xdr:col>
      <xdr:colOff>2521406</xdr:colOff>
      <xdr:row>7</xdr:row>
      <xdr:rowOff>435428</xdr:rowOff>
    </xdr:to>
    <xdr:pic>
      <xdr:nvPicPr>
        <xdr:cNvPr id="2"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1854653"/>
          <a:ext cx="0" cy="114300"/>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3"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121353"/>
          <a:ext cx="0" cy="114300"/>
        </a:xfrm>
        <a:prstGeom prst="rect">
          <a:avLst/>
        </a:prstGeom>
        <a:noFill/>
      </xdr:spPr>
    </xdr:pic>
    <xdr:clientData/>
  </xdr:twoCellAnchor>
  <xdr:twoCellAnchor>
    <xdr:from>
      <xdr:col>0</xdr:col>
      <xdr:colOff>0</xdr:colOff>
      <xdr:row>17</xdr:row>
      <xdr:rowOff>48013</xdr:rowOff>
    </xdr:from>
    <xdr:to>
      <xdr:col>6</xdr:col>
      <xdr:colOff>728383</xdr:colOff>
      <xdr:row>33</xdr:row>
      <xdr:rowOff>134471</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171451</xdr:colOff>
      <xdr:row>10</xdr:row>
      <xdr:rowOff>57150</xdr:rowOff>
    </xdr:from>
    <xdr:to>
      <xdr:col>0</xdr:col>
      <xdr:colOff>571501</xdr:colOff>
      <xdr:row>15</xdr:row>
      <xdr:rowOff>144780</xdr:rowOff>
    </xdr:to>
    <xdr:pic>
      <xdr:nvPicPr>
        <xdr:cNvPr id="5" name="4 Imagen" descr="http://www.sabercurioso.es/wp-content/semaforo.jpg"/>
        <xdr:cNvPicPr/>
      </xdr:nvPicPr>
      <xdr:blipFill>
        <a:blip xmlns:r="http://schemas.openxmlformats.org/officeDocument/2006/relationships" r:embed="rId3" cstate="print">
          <a:clrChange>
            <a:clrFrom>
              <a:srgbClr val="FBFFFD"/>
            </a:clrFrom>
            <a:clrTo>
              <a:srgbClr val="FBFFFD">
                <a:alpha val="0"/>
              </a:srgbClr>
            </a:clrTo>
          </a:clrChange>
        </a:blip>
        <a:srcRect/>
        <a:stretch>
          <a:fillRect/>
        </a:stretch>
      </xdr:blipFill>
      <xdr:spPr bwMode="auto">
        <a:xfrm rot="10800000">
          <a:off x="171451" y="2562225"/>
          <a:ext cx="400050" cy="1040130"/>
        </a:xfrm>
        <a:prstGeom prst="rect">
          <a:avLst/>
        </a:prstGeom>
        <a:noFill/>
        <a:ln w="9525">
          <a:noFill/>
          <a:miter lim="800000"/>
          <a:headEnd/>
          <a:tailEnd/>
        </a:ln>
      </xdr:spPr>
    </xdr:pic>
    <xdr:clientData/>
  </xdr:twoCellAnchor>
  <xdr:twoCellAnchor>
    <xdr:from>
      <xdr:col>3</xdr:col>
      <xdr:colOff>302559</xdr:colOff>
      <xdr:row>5</xdr:row>
      <xdr:rowOff>44823</xdr:rowOff>
    </xdr:from>
    <xdr:to>
      <xdr:col>5</xdr:col>
      <xdr:colOff>254934</xdr:colOff>
      <xdr:row>6</xdr:row>
      <xdr:rowOff>140073</xdr:rowOff>
    </xdr:to>
    <xdr:pic>
      <xdr:nvPicPr>
        <xdr:cNvPr id="6" name="Picture 47"/>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2655234" y="1368798"/>
          <a:ext cx="1476375" cy="285750"/>
        </a:xfrm>
        <a:prstGeom prst="rect">
          <a:avLst/>
        </a:prstGeom>
        <a:noFill/>
      </xdr:spPr>
    </xdr:pic>
    <xdr:clientData/>
  </xdr:twoCellAnchor>
</xdr:wsDr>
</file>

<file path=xl/drawings/drawing29.xml><?xml version="1.0" encoding="utf-8"?>
<c:userShapes xmlns:c="http://schemas.openxmlformats.org/drawingml/2006/chart">
  <cdr:relSizeAnchor xmlns:cdr="http://schemas.openxmlformats.org/drawingml/2006/chartDrawing">
    <cdr:from>
      <cdr:x>0.91657</cdr:x>
      <cdr:y>0.78753</cdr:y>
    </cdr:from>
    <cdr:to>
      <cdr:x>0.97057</cdr:x>
      <cdr:y>0.88339</cdr:y>
    </cdr:to>
    <cdr:pic>
      <cdr:nvPicPr>
        <cdr:cNvPr id="2" name="1 Imagen" descr="img_1210030781022_191.jpg"/>
        <cdr:cNvPicPr>
          <a:picLocks xmlns:a="http://schemas.openxmlformats.org/drawingml/2006/main" noChangeAspect="1"/>
        </cdr:cNvPicPr>
      </cdr:nvPicPr>
      <cdr:blipFill>
        <a:blip xmlns:a="http://schemas.openxmlformats.org/drawingml/2006/main" xmlns:r="http://schemas.openxmlformats.org/officeDocument/2006/relationships" r:embed="rId1">
          <a:clrChange>
            <a:clrFrom>
              <a:srgbClr val="FFFFFF"/>
            </a:clrFrom>
            <a:clrTo>
              <a:srgbClr val="FFFFFF">
                <a:alpha val="0"/>
              </a:srgbClr>
            </a:clrTo>
          </a:clrChange>
        </a:blip>
        <a:srcRect xmlns:a="http://schemas.openxmlformats.org/drawingml/2006/main" r="50463"/>
        <a:stretch xmlns:a="http://schemas.openxmlformats.org/drawingml/2006/main">
          <a:fillRect/>
        </a:stretch>
      </cdr:blipFill>
      <cdr:spPr>
        <a:xfrm xmlns:a="http://schemas.openxmlformats.org/drawingml/2006/main">
          <a:off x="5831852" y="2860187"/>
          <a:ext cx="343586" cy="348147"/>
        </a:xfrm>
        <a:prstGeom xmlns:a="http://schemas.openxmlformats.org/drawingml/2006/main" prst="rect">
          <a:avLst/>
        </a:prstGeom>
      </cdr:spPr>
    </cdr:pic>
  </cdr:relSizeAnchor>
  <cdr:relSizeAnchor xmlns:cdr="http://schemas.openxmlformats.org/drawingml/2006/chartDrawing">
    <cdr:from>
      <cdr:x>0.01441</cdr:x>
      <cdr:y>0.004</cdr:y>
    </cdr:from>
    <cdr:to>
      <cdr:x>0.07743</cdr:x>
      <cdr:y>0.09453</cdr:y>
    </cdr:to>
    <cdr:pic>
      <cdr:nvPicPr>
        <cdr:cNvPr id="4" name="13 Imagen" descr="C:\Users\Owner\Desktop\Profrutas SIAL\LOGOS\LOGO-DE-LA-EMPRESA-PROFRUTAS-CIA-LTDA-95-X-105-CM.gif"/>
        <cdr:cNvPicPr/>
      </cdr:nvPicPr>
      <cdr:blipFill>
        <a:blip xmlns:a="http://schemas.openxmlformats.org/drawingml/2006/main" xmlns:r="http://schemas.openxmlformats.org/officeDocument/2006/relationships" r:embed="rId2" cstate="print"/>
        <a:srcRect xmlns:a="http://schemas.openxmlformats.org/drawingml/2006/main"/>
        <a:stretch xmlns:a="http://schemas.openxmlformats.org/drawingml/2006/main">
          <a:fillRect/>
        </a:stretch>
      </cdr:blipFill>
      <cdr:spPr bwMode="auto">
        <a:xfrm xmlns:a="http://schemas.openxmlformats.org/drawingml/2006/main">
          <a:off x="114300" y="19050"/>
          <a:ext cx="500099" cy="430982"/>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0.13301</cdr:x>
      <cdr:y>0.85672</cdr:y>
    </cdr:from>
    <cdr:to>
      <cdr:x>0.89384</cdr:x>
      <cdr:y>0.85672</cdr:y>
    </cdr:to>
    <cdr:cxnSp macro="">
      <cdr:nvCxnSpPr>
        <cdr:cNvPr id="6" name="5 Conector recto"/>
        <cdr:cNvCxnSpPr/>
      </cdr:nvCxnSpPr>
      <cdr:spPr>
        <a:xfrm xmlns:a="http://schemas.openxmlformats.org/drawingml/2006/main" flipH="1">
          <a:off x="846292" y="3111448"/>
          <a:ext cx="4840933" cy="0"/>
        </a:xfrm>
        <a:prstGeom xmlns:a="http://schemas.openxmlformats.org/drawingml/2006/main" prst="line">
          <a:avLst/>
        </a:prstGeom>
        <a:ln xmlns:a="http://schemas.openxmlformats.org/drawingml/2006/main">
          <a:solidFill>
            <a:schemeClr val="accent3">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0.92282</cdr:x>
      <cdr:y>0.05718</cdr:y>
    </cdr:from>
    <cdr:to>
      <cdr:x>0.97117</cdr:x>
      <cdr:y>0.7977</cdr:y>
    </cdr:to>
    <cdr:grpSp>
      <cdr:nvGrpSpPr>
        <cdr:cNvPr id="11" name="11 Grupo"/>
        <cdr:cNvGrpSpPr/>
      </cdr:nvGrpSpPr>
      <cdr:grpSpPr>
        <a:xfrm xmlns:a="http://schemas.openxmlformats.org/drawingml/2006/main">
          <a:off x="4953345" y="179228"/>
          <a:ext cx="259525" cy="2321129"/>
          <a:chOff x="-17438" y="0"/>
          <a:chExt cx="307641" cy="2689409"/>
        </a:xfrm>
      </cdr:grpSpPr>
      <cdr:sp macro="" textlink="">
        <cdr:nvSpPr>
          <cdr:cNvPr id="12" name="1 Flecha arriba"/>
          <cdr:cNvSpPr/>
        </cdr:nvSpPr>
        <cdr:spPr>
          <a:xfrm xmlns:a="http://schemas.openxmlformats.org/drawingml/2006/main" flipV="1">
            <a:off x="0" y="0"/>
            <a:ext cx="290203" cy="2607942"/>
          </a:xfrm>
          <a:prstGeom xmlns:a="http://schemas.openxmlformats.org/drawingml/2006/main" prst="upArrow">
            <a:avLst/>
          </a:prstGeom>
          <a:solidFill xmlns:a="http://schemas.openxmlformats.org/drawingml/2006/main">
            <a:sysClr val="window" lastClr="FFFFFF"/>
          </a:solidFill>
          <a:ln xmlns:a="http://schemas.openxmlformats.org/drawingml/2006/main" w="3175"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wordArtVert" wrap="square"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endParaRPr lang="en-US" sz="900"/>
          </a:p>
        </cdr:txBody>
      </cdr:sp>
      <cdr:sp macro="" textlink="">
        <cdr:nvSpPr>
          <cdr:cNvPr id="13" name="3 CuadroTexto"/>
          <cdr:cNvSpPr txBox="1"/>
        </cdr:nvSpPr>
        <cdr:spPr>
          <a:xfrm xmlns:a="http://schemas.openxmlformats.org/drawingml/2006/main">
            <a:off x="-17438" y="168086"/>
            <a:ext cx="224118" cy="252132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algn="l"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mn-lt"/>
                <a:ea typeface="+mn-ea"/>
                <a:cs typeface="+mn-cs"/>
              </a:rPr>
              <a:t>MENOS ES MEJOR</a:t>
            </a:r>
            <a:endParaRPr lang="en-US" sz="900">
              <a:effectLst/>
            </a:endParaRPr>
          </a:p>
          <a:p xmlns:a="http://schemas.openxmlformats.org/drawingml/2006/main">
            <a:pPr algn="l"/>
            <a:endParaRPr lang="en-US" sz="900"/>
          </a:p>
        </cdr:txBody>
      </cdr:sp>
    </cdr:grpSp>
  </cdr:relSizeAnchor>
</c:userShapes>
</file>

<file path=xl/drawings/drawing3.xml><?xml version="1.0" encoding="utf-8"?>
<xdr:wsDr xmlns:xdr="http://schemas.openxmlformats.org/drawingml/2006/spreadsheetDrawing" xmlns:a="http://schemas.openxmlformats.org/drawingml/2006/main">
  <xdr:twoCellAnchor>
    <xdr:from>
      <xdr:col>0</xdr:col>
      <xdr:colOff>845006</xdr:colOff>
      <xdr:row>7</xdr:row>
      <xdr:rowOff>149678</xdr:rowOff>
    </xdr:from>
    <xdr:to>
      <xdr:col>0</xdr:col>
      <xdr:colOff>2521406</xdr:colOff>
      <xdr:row>7</xdr:row>
      <xdr:rowOff>435428</xdr:rowOff>
    </xdr:to>
    <xdr:pic>
      <xdr:nvPicPr>
        <xdr:cNvPr id="2"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1530803"/>
          <a:ext cx="0" cy="38100"/>
        </a:xfrm>
        <a:prstGeom prst="rect">
          <a:avLst/>
        </a:prstGeom>
        <a:noFill/>
      </xdr:spPr>
    </xdr:pic>
    <xdr:clientData/>
  </xdr:twoCellAnchor>
  <xdr:twoCellAnchor>
    <xdr:from>
      <xdr:col>3</xdr:col>
      <xdr:colOff>266700</xdr:colOff>
      <xdr:row>5</xdr:row>
      <xdr:rowOff>47625</xdr:rowOff>
    </xdr:from>
    <xdr:to>
      <xdr:col>5</xdr:col>
      <xdr:colOff>419100</xdr:colOff>
      <xdr:row>6</xdr:row>
      <xdr:rowOff>142875</xdr:rowOff>
    </xdr:to>
    <xdr:pic>
      <xdr:nvPicPr>
        <xdr:cNvPr id="3"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2552700" y="1047750"/>
          <a:ext cx="1676400" cy="285750"/>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4"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1721303"/>
          <a:ext cx="0" cy="38100"/>
        </a:xfrm>
        <a:prstGeom prst="rect">
          <a:avLst/>
        </a:prstGeom>
        <a:noFill/>
      </xdr:spPr>
    </xdr:pic>
    <xdr:clientData/>
  </xdr:twoCellAnchor>
  <xdr:twoCellAnchor>
    <xdr:from>
      <xdr:col>0</xdr:col>
      <xdr:colOff>0</xdr:colOff>
      <xdr:row>16</xdr:row>
      <xdr:rowOff>224692</xdr:rowOff>
    </xdr:from>
    <xdr:to>
      <xdr:col>7</xdr:col>
      <xdr:colOff>0</xdr:colOff>
      <xdr:row>33</xdr:row>
      <xdr:rowOff>91343</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171451</xdr:colOff>
      <xdr:row>10</xdr:row>
      <xdr:rowOff>57150</xdr:rowOff>
    </xdr:from>
    <xdr:to>
      <xdr:col>0</xdr:col>
      <xdr:colOff>571501</xdr:colOff>
      <xdr:row>15</xdr:row>
      <xdr:rowOff>144780</xdr:rowOff>
    </xdr:to>
    <xdr:pic>
      <xdr:nvPicPr>
        <xdr:cNvPr id="6" name="5 Imagen" descr="http://www.sabercurioso.es/wp-content/semaforo.jpg"/>
        <xdr:cNvPicPr/>
      </xdr:nvPicPr>
      <xdr:blipFill>
        <a:blip xmlns:r="http://schemas.openxmlformats.org/officeDocument/2006/relationships" r:embed="rId3" cstate="print">
          <a:clrChange>
            <a:clrFrom>
              <a:srgbClr val="FBFFFD"/>
            </a:clrFrom>
            <a:clrTo>
              <a:srgbClr val="FBFFFD">
                <a:alpha val="0"/>
              </a:srgbClr>
            </a:clrTo>
          </a:clrChange>
        </a:blip>
        <a:srcRect/>
        <a:stretch>
          <a:fillRect/>
        </a:stretch>
      </xdr:blipFill>
      <xdr:spPr bwMode="auto">
        <a:xfrm rot="10800000">
          <a:off x="171451" y="2009775"/>
          <a:ext cx="400050" cy="1040130"/>
        </a:xfrm>
        <a:prstGeom prst="rect">
          <a:avLst/>
        </a:prstGeom>
        <a:noFill/>
        <a:ln w="9525">
          <a:noFill/>
          <a:miter lim="800000"/>
          <a:headEnd/>
          <a:tailEnd/>
        </a:ln>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845006</xdr:colOff>
      <xdr:row>7</xdr:row>
      <xdr:rowOff>149678</xdr:rowOff>
    </xdr:from>
    <xdr:to>
      <xdr:col>0</xdr:col>
      <xdr:colOff>2521406</xdr:colOff>
      <xdr:row>7</xdr:row>
      <xdr:rowOff>435428</xdr:rowOff>
    </xdr:to>
    <xdr:pic>
      <xdr:nvPicPr>
        <xdr:cNvPr id="2"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1883228"/>
          <a:ext cx="0" cy="114300"/>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3"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149928"/>
          <a:ext cx="0" cy="114300"/>
        </a:xfrm>
        <a:prstGeom prst="rect">
          <a:avLst/>
        </a:prstGeom>
        <a:noFill/>
      </xdr:spPr>
    </xdr:pic>
    <xdr:clientData/>
  </xdr:twoCellAnchor>
  <xdr:twoCellAnchor>
    <xdr:from>
      <xdr:col>0</xdr:col>
      <xdr:colOff>0</xdr:colOff>
      <xdr:row>17</xdr:row>
      <xdr:rowOff>70424</xdr:rowOff>
    </xdr:from>
    <xdr:to>
      <xdr:col>6</xdr:col>
      <xdr:colOff>717176</xdr:colOff>
      <xdr:row>33</xdr:row>
      <xdr:rowOff>112059</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171451</xdr:colOff>
      <xdr:row>10</xdr:row>
      <xdr:rowOff>57150</xdr:rowOff>
    </xdr:from>
    <xdr:to>
      <xdr:col>0</xdr:col>
      <xdr:colOff>571501</xdr:colOff>
      <xdr:row>15</xdr:row>
      <xdr:rowOff>144780</xdr:rowOff>
    </xdr:to>
    <xdr:pic>
      <xdr:nvPicPr>
        <xdr:cNvPr id="5" name="4 Imagen" descr="http://www.sabercurioso.es/wp-content/semaforo.jpg"/>
        <xdr:cNvPicPr/>
      </xdr:nvPicPr>
      <xdr:blipFill>
        <a:blip xmlns:r="http://schemas.openxmlformats.org/officeDocument/2006/relationships" r:embed="rId3" cstate="print">
          <a:clrChange>
            <a:clrFrom>
              <a:srgbClr val="FBFFFD"/>
            </a:clrFrom>
            <a:clrTo>
              <a:srgbClr val="FBFFFD">
                <a:alpha val="0"/>
              </a:srgbClr>
            </a:clrTo>
          </a:clrChange>
        </a:blip>
        <a:srcRect/>
        <a:stretch>
          <a:fillRect/>
        </a:stretch>
      </xdr:blipFill>
      <xdr:spPr bwMode="auto">
        <a:xfrm rot="10800000">
          <a:off x="171451" y="2590800"/>
          <a:ext cx="400050" cy="1040130"/>
        </a:xfrm>
        <a:prstGeom prst="rect">
          <a:avLst/>
        </a:prstGeom>
        <a:noFill/>
        <a:ln w="9525">
          <a:noFill/>
          <a:miter lim="800000"/>
          <a:headEnd/>
          <a:tailEnd/>
        </a:ln>
      </xdr:spPr>
    </xdr:pic>
    <xdr:clientData/>
  </xdr:twoCellAnchor>
  <xdr:twoCellAnchor>
    <xdr:from>
      <xdr:col>2</xdr:col>
      <xdr:colOff>728383</xdr:colOff>
      <xdr:row>5</xdr:row>
      <xdr:rowOff>22411</xdr:rowOff>
    </xdr:from>
    <xdr:to>
      <xdr:col>5</xdr:col>
      <xdr:colOff>721659</xdr:colOff>
      <xdr:row>6</xdr:row>
      <xdr:rowOff>184336</xdr:rowOff>
    </xdr:to>
    <xdr:pic>
      <xdr:nvPicPr>
        <xdr:cNvPr id="6" name="Picture 48"/>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2252383" y="1374961"/>
          <a:ext cx="2326901" cy="352425"/>
        </a:xfrm>
        <a:prstGeom prst="rect">
          <a:avLst/>
        </a:prstGeom>
        <a:noFill/>
      </xdr:spPr>
    </xdr:pic>
    <xdr:clientData/>
  </xdr:twoCellAnchor>
</xdr:wsDr>
</file>

<file path=xl/drawings/drawing31.xml><?xml version="1.0" encoding="utf-8"?>
<c:userShapes xmlns:c="http://schemas.openxmlformats.org/drawingml/2006/chart">
  <cdr:relSizeAnchor xmlns:cdr="http://schemas.openxmlformats.org/drawingml/2006/chartDrawing">
    <cdr:from>
      <cdr:x>0.91608</cdr:x>
      <cdr:y>0.81017</cdr:y>
    </cdr:from>
    <cdr:to>
      <cdr:x>0.98515</cdr:x>
      <cdr:y>0.9328</cdr:y>
    </cdr:to>
    <cdr:pic>
      <cdr:nvPicPr>
        <cdr:cNvPr id="2" name="1 Imagen" descr="img_1210030781022_191.jpg"/>
        <cdr:cNvPicPr>
          <a:picLocks xmlns:a="http://schemas.openxmlformats.org/drawingml/2006/main" noChangeAspect="1"/>
        </cdr:cNvPicPr>
      </cdr:nvPicPr>
      <cdr:blipFill>
        <a:blip xmlns:a="http://schemas.openxmlformats.org/drawingml/2006/main" xmlns:r="http://schemas.openxmlformats.org/officeDocument/2006/relationships" r:embed="rId1">
          <a:clrChange>
            <a:clrFrom>
              <a:srgbClr val="FFFFFF"/>
            </a:clrFrom>
            <a:clrTo>
              <a:srgbClr val="FFFFFF">
                <a:alpha val="0"/>
              </a:srgbClr>
            </a:clrTo>
          </a:clrChange>
        </a:blip>
        <a:srcRect xmlns:a="http://schemas.openxmlformats.org/drawingml/2006/main" r="50463"/>
        <a:stretch xmlns:a="http://schemas.openxmlformats.org/drawingml/2006/main">
          <a:fillRect/>
        </a:stretch>
      </cdr:blipFill>
      <cdr:spPr>
        <a:xfrm xmlns:a="http://schemas.openxmlformats.org/drawingml/2006/main" flipH="1">
          <a:off x="5828712" y="3024110"/>
          <a:ext cx="439528" cy="457732"/>
        </a:xfrm>
        <a:prstGeom xmlns:a="http://schemas.openxmlformats.org/drawingml/2006/main" prst="rect">
          <a:avLst/>
        </a:prstGeom>
      </cdr:spPr>
    </cdr:pic>
  </cdr:relSizeAnchor>
  <cdr:relSizeAnchor xmlns:cdr="http://schemas.openxmlformats.org/drawingml/2006/chartDrawing">
    <cdr:from>
      <cdr:x>0.01441</cdr:x>
      <cdr:y>0.004</cdr:y>
    </cdr:from>
    <cdr:to>
      <cdr:x>0.07743</cdr:x>
      <cdr:y>0.09453</cdr:y>
    </cdr:to>
    <cdr:pic>
      <cdr:nvPicPr>
        <cdr:cNvPr id="4" name="13 Imagen" descr="C:\Users\Owner\Desktop\Profrutas SIAL\LOGOS\LOGO-DE-LA-EMPRESA-PROFRUTAS-CIA-LTDA-95-X-105-CM.gif"/>
        <cdr:cNvPicPr/>
      </cdr:nvPicPr>
      <cdr:blipFill>
        <a:blip xmlns:a="http://schemas.openxmlformats.org/drawingml/2006/main" xmlns:r="http://schemas.openxmlformats.org/officeDocument/2006/relationships" r:embed="rId2" cstate="print"/>
        <a:srcRect xmlns:a="http://schemas.openxmlformats.org/drawingml/2006/main"/>
        <a:stretch xmlns:a="http://schemas.openxmlformats.org/drawingml/2006/main">
          <a:fillRect/>
        </a:stretch>
      </cdr:blipFill>
      <cdr:spPr bwMode="auto">
        <a:xfrm xmlns:a="http://schemas.openxmlformats.org/drawingml/2006/main">
          <a:off x="114300" y="19050"/>
          <a:ext cx="500099" cy="430982"/>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0.11187</cdr:x>
      <cdr:y>0.3944</cdr:y>
    </cdr:from>
    <cdr:to>
      <cdr:x>0.8727</cdr:x>
      <cdr:y>0.3944</cdr:y>
    </cdr:to>
    <cdr:cxnSp macro="">
      <cdr:nvCxnSpPr>
        <cdr:cNvPr id="6" name="5 Conector recto"/>
        <cdr:cNvCxnSpPr/>
      </cdr:nvCxnSpPr>
      <cdr:spPr>
        <a:xfrm xmlns:a="http://schemas.openxmlformats.org/drawingml/2006/main" flipH="1">
          <a:off x="711822" y="1472161"/>
          <a:ext cx="4840933" cy="0"/>
        </a:xfrm>
        <a:prstGeom xmlns:a="http://schemas.openxmlformats.org/drawingml/2006/main" prst="line">
          <a:avLst/>
        </a:prstGeom>
        <a:ln xmlns:a="http://schemas.openxmlformats.org/drawingml/2006/main">
          <a:solidFill>
            <a:schemeClr val="accent3">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0.92556</cdr:x>
      <cdr:y>0.1007</cdr:y>
    </cdr:from>
    <cdr:to>
      <cdr:x>0.97117</cdr:x>
      <cdr:y>0.83397</cdr:y>
    </cdr:to>
    <cdr:grpSp>
      <cdr:nvGrpSpPr>
        <cdr:cNvPr id="11" name="11 Grupo"/>
        <cdr:cNvGrpSpPr/>
      </cdr:nvGrpSpPr>
      <cdr:grpSpPr>
        <a:xfrm xmlns:a="http://schemas.openxmlformats.org/drawingml/2006/main">
          <a:off x="4936937" y="311126"/>
          <a:ext cx="243284" cy="2265537"/>
          <a:chOff x="0" y="0"/>
          <a:chExt cx="290203" cy="2663064"/>
        </a:xfrm>
      </cdr:grpSpPr>
      <cdr:sp macro="" textlink="">
        <cdr:nvSpPr>
          <cdr:cNvPr id="12" name="1 Flecha arriba"/>
          <cdr:cNvSpPr/>
        </cdr:nvSpPr>
        <cdr:spPr>
          <a:xfrm xmlns:a="http://schemas.openxmlformats.org/drawingml/2006/main" flipV="1">
            <a:off x="0" y="0"/>
            <a:ext cx="290203" cy="2607942"/>
          </a:xfrm>
          <a:prstGeom xmlns:a="http://schemas.openxmlformats.org/drawingml/2006/main" prst="upArrow">
            <a:avLst/>
          </a:prstGeom>
          <a:solidFill xmlns:a="http://schemas.openxmlformats.org/drawingml/2006/main">
            <a:sysClr val="window" lastClr="FFFFFF"/>
          </a:solidFill>
          <a:ln xmlns:a="http://schemas.openxmlformats.org/drawingml/2006/main" w="3175"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wordArtVert" wrap="square"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endParaRPr lang="en-US" sz="900"/>
          </a:p>
        </cdr:txBody>
      </cdr:sp>
      <cdr:sp macro="" textlink="">
        <cdr:nvSpPr>
          <cdr:cNvPr id="13" name="3 CuadroTexto"/>
          <cdr:cNvSpPr txBox="1"/>
        </cdr:nvSpPr>
        <cdr:spPr>
          <a:xfrm xmlns:a="http://schemas.openxmlformats.org/drawingml/2006/main">
            <a:off x="9045" y="141741"/>
            <a:ext cx="224118" cy="252132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algn="l"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mn-lt"/>
                <a:ea typeface="+mn-ea"/>
                <a:cs typeface="+mn-cs"/>
              </a:rPr>
              <a:t>MENOS ES MEJOR</a:t>
            </a:r>
            <a:endParaRPr lang="en-US" sz="900">
              <a:effectLst/>
            </a:endParaRPr>
          </a:p>
          <a:p xmlns:a="http://schemas.openxmlformats.org/drawingml/2006/main">
            <a:pPr algn="l"/>
            <a:endParaRPr lang="en-US" sz="900"/>
          </a:p>
        </cdr:txBody>
      </cdr:sp>
    </cdr:grpSp>
  </cdr:relSizeAnchor>
</c:userShapes>
</file>

<file path=xl/drawings/drawing32.xml><?xml version="1.0" encoding="utf-8"?>
<xdr:wsDr xmlns:xdr="http://schemas.openxmlformats.org/drawingml/2006/spreadsheetDrawing" xmlns:a="http://schemas.openxmlformats.org/drawingml/2006/main">
  <xdr:twoCellAnchor>
    <xdr:from>
      <xdr:col>0</xdr:col>
      <xdr:colOff>845006</xdr:colOff>
      <xdr:row>7</xdr:row>
      <xdr:rowOff>149678</xdr:rowOff>
    </xdr:from>
    <xdr:to>
      <xdr:col>0</xdr:col>
      <xdr:colOff>2521406</xdr:colOff>
      <xdr:row>7</xdr:row>
      <xdr:rowOff>435428</xdr:rowOff>
    </xdr:to>
    <xdr:pic>
      <xdr:nvPicPr>
        <xdr:cNvPr id="2"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1778453"/>
          <a:ext cx="0" cy="114300"/>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3"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045153"/>
          <a:ext cx="0" cy="114300"/>
        </a:xfrm>
        <a:prstGeom prst="rect">
          <a:avLst/>
        </a:prstGeom>
        <a:noFill/>
      </xdr:spPr>
    </xdr:pic>
    <xdr:clientData/>
  </xdr:twoCellAnchor>
  <xdr:twoCellAnchor>
    <xdr:from>
      <xdr:col>0</xdr:col>
      <xdr:colOff>0</xdr:colOff>
      <xdr:row>17</xdr:row>
      <xdr:rowOff>78442</xdr:rowOff>
    </xdr:from>
    <xdr:to>
      <xdr:col>6</xdr:col>
      <xdr:colOff>694765</xdr:colOff>
      <xdr:row>33</xdr:row>
      <xdr:rowOff>149987</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171451</xdr:colOff>
      <xdr:row>10</xdr:row>
      <xdr:rowOff>57150</xdr:rowOff>
    </xdr:from>
    <xdr:to>
      <xdr:col>0</xdr:col>
      <xdr:colOff>571501</xdr:colOff>
      <xdr:row>15</xdr:row>
      <xdr:rowOff>144780</xdr:rowOff>
    </xdr:to>
    <xdr:pic>
      <xdr:nvPicPr>
        <xdr:cNvPr id="5" name="4 Imagen" descr="http://www.sabercurioso.es/wp-content/semaforo.jpg"/>
        <xdr:cNvPicPr/>
      </xdr:nvPicPr>
      <xdr:blipFill>
        <a:blip xmlns:r="http://schemas.openxmlformats.org/officeDocument/2006/relationships" r:embed="rId3" cstate="print">
          <a:clrChange>
            <a:clrFrom>
              <a:srgbClr val="FBFFFD"/>
            </a:clrFrom>
            <a:clrTo>
              <a:srgbClr val="FBFFFD">
                <a:alpha val="0"/>
              </a:srgbClr>
            </a:clrTo>
          </a:clrChange>
        </a:blip>
        <a:srcRect/>
        <a:stretch>
          <a:fillRect/>
        </a:stretch>
      </xdr:blipFill>
      <xdr:spPr bwMode="auto">
        <a:xfrm rot="10800000">
          <a:off x="171451" y="2486025"/>
          <a:ext cx="400050" cy="1040130"/>
        </a:xfrm>
        <a:prstGeom prst="rect">
          <a:avLst/>
        </a:prstGeom>
        <a:noFill/>
        <a:ln w="9525">
          <a:noFill/>
          <a:miter lim="800000"/>
          <a:headEnd/>
          <a:tailEnd/>
        </a:ln>
      </xdr:spPr>
    </xdr:pic>
    <xdr:clientData/>
  </xdr:twoCellAnchor>
  <xdr:twoCellAnchor>
    <xdr:from>
      <xdr:col>3</xdr:col>
      <xdr:colOff>246529</xdr:colOff>
      <xdr:row>5</xdr:row>
      <xdr:rowOff>44824</xdr:rowOff>
    </xdr:from>
    <xdr:to>
      <xdr:col>5</xdr:col>
      <xdr:colOff>313204</xdr:colOff>
      <xdr:row>6</xdr:row>
      <xdr:rowOff>140074</xdr:rowOff>
    </xdr:to>
    <xdr:pic>
      <xdr:nvPicPr>
        <xdr:cNvPr id="6" name="Picture 49"/>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2608729" y="1292599"/>
          <a:ext cx="1590675" cy="285750"/>
        </a:xfrm>
        <a:prstGeom prst="rect">
          <a:avLst/>
        </a:prstGeom>
        <a:noFill/>
      </xdr:spPr>
    </xdr:pic>
    <xdr:clientData/>
  </xdr:twoCellAnchor>
</xdr:wsDr>
</file>

<file path=xl/drawings/drawing33.xml><?xml version="1.0" encoding="utf-8"?>
<c:userShapes xmlns:c="http://schemas.openxmlformats.org/drawingml/2006/chart">
  <cdr:relSizeAnchor xmlns:cdr="http://schemas.openxmlformats.org/drawingml/2006/chartDrawing">
    <cdr:from>
      <cdr:x>0.91833</cdr:x>
      <cdr:y>0.03468</cdr:y>
    </cdr:from>
    <cdr:to>
      <cdr:x>0.97233</cdr:x>
      <cdr:y>0.13054</cdr:y>
    </cdr:to>
    <cdr:pic>
      <cdr:nvPicPr>
        <cdr:cNvPr id="2" name="1 Imagen" descr="img_1210030781022_191.jpg"/>
        <cdr:cNvPicPr>
          <a:picLocks xmlns:a="http://schemas.openxmlformats.org/drawingml/2006/main" noChangeAspect="1"/>
        </cdr:cNvPicPr>
      </cdr:nvPicPr>
      <cdr:blipFill>
        <a:blip xmlns:a="http://schemas.openxmlformats.org/drawingml/2006/main" xmlns:r="http://schemas.openxmlformats.org/officeDocument/2006/relationships" r:embed="rId1">
          <a:clrChange>
            <a:clrFrom>
              <a:srgbClr val="FFFFFF"/>
            </a:clrFrom>
            <a:clrTo>
              <a:srgbClr val="FFFFFF">
                <a:alpha val="0"/>
              </a:srgbClr>
            </a:clrTo>
          </a:clrChange>
        </a:blip>
        <a:srcRect xmlns:a="http://schemas.openxmlformats.org/drawingml/2006/main" r="50463"/>
        <a:stretch xmlns:a="http://schemas.openxmlformats.org/drawingml/2006/main">
          <a:fillRect/>
        </a:stretch>
      </cdr:blipFill>
      <cdr:spPr>
        <a:xfrm xmlns:a="http://schemas.openxmlformats.org/drawingml/2006/main">
          <a:off x="5843084" y="114301"/>
          <a:ext cx="343557" cy="315903"/>
        </a:xfrm>
        <a:prstGeom xmlns:a="http://schemas.openxmlformats.org/drawingml/2006/main" prst="rect">
          <a:avLst/>
        </a:prstGeom>
      </cdr:spPr>
    </cdr:pic>
  </cdr:relSizeAnchor>
  <cdr:relSizeAnchor xmlns:cdr="http://schemas.openxmlformats.org/drawingml/2006/chartDrawing">
    <cdr:from>
      <cdr:x>0.9251</cdr:x>
      <cdr:y>0.15606</cdr:y>
    </cdr:from>
    <cdr:to>
      <cdr:x>0.97071</cdr:x>
      <cdr:y>0.87414</cdr:y>
    </cdr:to>
    <cdr:sp macro="" textlink="">
      <cdr:nvSpPr>
        <cdr:cNvPr id="3" name="1 Flecha arriba"/>
        <cdr:cNvSpPr/>
      </cdr:nvSpPr>
      <cdr:spPr>
        <a:xfrm xmlns:a="http://schemas.openxmlformats.org/drawingml/2006/main">
          <a:off x="6661533" y="649575"/>
          <a:ext cx="328481" cy="2988976"/>
        </a:xfrm>
        <a:prstGeom xmlns:a="http://schemas.openxmlformats.org/drawingml/2006/main" prst="upArrow">
          <a:avLst/>
        </a:prstGeom>
        <a:solidFill xmlns:a="http://schemas.openxmlformats.org/drawingml/2006/main">
          <a:sysClr val="window" lastClr="FFFFFF"/>
        </a:solidFill>
        <a:ln xmlns:a="http://schemas.openxmlformats.org/drawingml/2006/main" w="3175"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wordArtVert" wrap="square"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900"/>
            <a:t>MÁS ES MEJOR</a:t>
          </a:r>
        </a:p>
      </cdr:txBody>
    </cdr:sp>
  </cdr:relSizeAnchor>
  <cdr:relSizeAnchor xmlns:cdr="http://schemas.openxmlformats.org/drawingml/2006/chartDrawing">
    <cdr:from>
      <cdr:x>0.01441</cdr:x>
      <cdr:y>0.004</cdr:y>
    </cdr:from>
    <cdr:to>
      <cdr:x>0.07743</cdr:x>
      <cdr:y>0.09453</cdr:y>
    </cdr:to>
    <cdr:pic>
      <cdr:nvPicPr>
        <cdr:cNvPr id="4" name="13 Imagen" descr="C:\Users\Owner\Desktop\Profrutas SIAL\LOGOS\LOGO-DE-LA-EMPRESA-PROFRUTAS-CIA-LTDA-95-X-105-CM.gif"/>
        <cdr:cNvPicPr/>
      </cdr:nvPicPr>
      <cdr:blipFill>
        <a:blip xmlns:a="http://schemas.openxmlformats.org/drawingml/2006/main" xmlns:r="http://schemas.openxmlformats.org/officeDocument/2006/relationships" r:embed="rId2" cstate="print"/>
        <a:srcRect xmlns:a="http://schemas.openxmlformats.org/drawingml/2006/main"/>
        <a:stretch xmlns:a="http://schemas.openxmlformats.org/drawingml/2006/main">
          <a:fillRect/>
        </a:stretch>
      </cdr:blipFill>
      <cdr:spPr bwMode="auto">
        <a:xfrm xmlns:a="http://schemas.openxmlformats.org/drawingml/2006/main">
          <a:off x="114300" y="19050"/>
          <a:ext cx="500099" cy="430982"/>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0.13923</cdr:x>
      <cdr:y>0.41404</cdr:y>
    </cdr:from>
    <cdr:to>
      <cdr:x>0.90006</cdr:x>
      <cdr:y>0.41404</cdr:y>
    </cdr:to>
    <cdr:cxnSp macro="">
      <cdr:nvCxnSpPr>
        <cdr:cNvPr id="6" name="1 Conector recto"/>
        <cdr:cNvCxnSpPr/>
      </cdr:nvCxnSpPr>
      <cdr:spPr>
        <a:xfrm xmlns:a="http://schemas.openxmlformats.org/drawingml/2006/main" flipH="1">
          <a:off x="885906" y="1503715"/>
          <a:ext cx="4840933" cy="0"/>
        </a:xfrm>
        <a:prstGeom xmlns:a="http://schemas.openxmlformats.org/drawingml/2006/main" prst="line">
          <a:avLst/>
        </a:prstGeom>
        <a:ln xmlns:a="http://schemas.openxmlformats.org/drawingml/2006/main">
          <a:solidFill>
            <a:schemeClr val="accent3">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4.xml><?xml version="1.0" encoding="utf-8"?>
<xdr:wsDr xmlns:xdr="http://schemas.openxmlformats.org/drawingml/2006/spreadsheetDrawing" xmlns:a="http://schemas.openxmlformats.org/drawingml/2006/main">
  <xdr:twoCellAnchor>
    <xdr:from>
      <xdr:col>0</xdr:col>
      <xdr:colOff>845006</xdr:colOff>
      <xdr:row>7</xdr:row>
      <xdr:rowOff>149678</xdr:rowOff>
    </xdr:from>
    <xdr:to>
      <xdr:col>0</xdr:col>
      <xdr:colOff>2521406</xdr:colOff>
      <xdr:row>7</xdr:row>
      <xdr:rowOff>435428</xdr:rowOff>
    </xdr:to>
    <xdr:pic>
      <xdr:nvPicPr>
        <xdr:cNvPr id="2"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1778453"/>
          <a:ext cx="0" cy="114300"/>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3"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045153"/>
          <a:ext cx="0" cy="114300"/>
        </a:xfrm>
        <a:prstGeom prst="rect">
          <a:avLst/>
        </a:prstGeom>
        <a:noFill/>
      </xdr:spPr>
    </xdr:pic>
    <xdr:clientData/>
  </xdr:twoCellAnchor>
  <xdr:twoCellAnchor>
    <xdr:from>
      <xdr:col>0</xdr:col>
      <xdr:colOff>0</xdr:colOff>
      <xdr:row>17</xdr:row>
      <xdr:rowOff>84993</xdr:rowOff>
    </xdr:from>
    <xdr:to>
      <xdr:col>6</xdr:col>
      <xdr:colOff>704850</xdr:colOff>
      <xdr:row>33</xdr:row>
      <xdr:rowOff>114301</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171451</xdr:colOff>
      <xdr:row>10</xdr:row>
      <xdr:rowOff>57150</xdr:rowOff>
    </xdr:from>
    <xdr:to>
      <xdr:col>0</xdr:col>
      <xdr:colOff>571501</xdr:colOff>
      <xdr:row>15</xdr:row>
      <xdr:rowOff>144780</xdr:rowOff>
    </xdr:to>
    <xdr:pic>
      <xdr:nvPicPr>
        <xdr:cNvPr id="5" name="4 Imagen" descr="http://www.sabercurioso.es/wp-content/semaforo.jpg"/>
        <xdr:cNvPicPr/>
      </xdr:nvPicPr>
      <xdr:blipFill>
        <a:blip xmlns:r="http://schemas.openxmlformats.org/officeDocument/2006/relationships" r:embed="rId3" cstate="print">
          <a:clrChange>
            <a:clrFrom>
              <a:srgbClr val="FBFFFD"/>
            </a:clrFrom>
            <a:clrTo>
              <a:srgbClr val="FBFFFD">
                <a:alpha val="0"/>
              </a:srgbClr>
            </a:clrTo>
          </a:clrChange>
        </a:blip>
        <a:srcRect/>
        <a:stretch>
          <a:fillRect/>
        </a:stretch>
      </xdr:blipFill>
      <xdr:spPr bwMode="auto">
        <a:xfrm rot="10800000">
          <a:off x="171451" y="2486025"/>
          <a:ext cx="400050" cy="1040130"/>
        </a:xfrm>
        <a:prstGeom prst="rect">
          <a:avLst/>
        </a:prstGeom>
        <a:noFill/>
        <a:ln w="9525">
          <a:noFill/>
          <a:miter lim="800000"/>
          <a:headEnd/>
          <a:tailEnd/>
        </a:ln>
      </xdr:spPr>
    </xdr:pic>
    <xdr:clientData/>
  </xdr:twoCellAnchor>
  <xdr:twoCellAnchor>
    <xdr:from>
      <xdr:col>3</xdr:col>
      <xdr:colOff>123265</xdr:colOff>
      <xdr:row>5</xdr:row>
      <xdr:rowOff>89647</xdr:rowOff>
    </xdr:from>
    <xdr:to>
      <xdr:col>5</xdr:col>
      <xdr:colOff>637615</xdr:colOff>
      <xdr:row>6</xdr:row>
      <xdr:rowOff>61072</xdr:rowOff>
    </xdr:to>
    <xdr:pic>
      <xdr:nvPicPr>
        <xdr:cNvPr id="6" name="Picture 50"/>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2711824" y="1333500"/>
          <a:ext cx="2340909" cy="161925"/>
        </a:xfrm>
        <a:prstGeom prst="rect">
          <a:avLst/>
        </a:prstGeom>
        <a:noFill/>
      </xdr:spPr>
    </xdr:pic>
    <xdr:clientData/>
  </xdr:twoCellAnchor>
</xdr:wsDr>
</file>

<file path=xl/drawings/drawing35.xml><?xml version="1.0" encoding="utf-8"?>
<c:userShapes xmlns:c="http://schemas.openxmlformats.org/drawingml/2006/chart">
  <cdr:relSizeAnchor xmlns:cdr="http://schemas.openxmlformats.org/drawingml/2006/chartDrawing">
    <cdr:from>
      <cdr:x>0.91833</cdr:x>
      <cdr:y>0.03468</cdr:y>
    </cdr:from>
    <cdr:to>
      <cdr:x>0.97233</cdr:x>
      <cdr:y>0.13054</cdr:y>
    </cdr:to>
    <cdr:pic>
      <cdr:nvPicPr>
        <cdr:cNvPr id="2" name="1 Imagen" descr="img_1210030781022_191.jpg"/>
        <cdr:cNvPicPr>
          <a:picLocks xmlns:a="http://schemas.openxmlformats.org/drawingml/2006/main" noChangeAspect="1"/>
        </cdr:cNvPicPr>
      </cdr:nvPicPr>
      <cdr:blipFill>
        <a:blip xmlns:a="http://schemas.openxmlformats.org/drawingml/2006/main" xmlns:r="http://schemas.openxmlformats.org/officeDocument/2006/relationships" r:embed="rId1">
          <a:clrChange>
            <a:clrFrom>
              <a:srgbClr val="FFFFFF"/>
            </a:clrFrom>
            <a:clrTo>
              <a:srgbClr val="FFFFFF">
                <a:alpha val="0"/>
              </a:srgbClr>
            </a:clrTo>
          </a:clrChange>
        </a:blip>
        <a:srcRect xmlns:a="http://schemas.openxmlformats.org/drawingml/2006/main" r="50463"/>
        <a:stretch xmlns:a="http://schemas.openxmlformats.org/drawingml/2006/main">
          <a:fillRect/>
        </a:stretch>
      </cdr:blipFill>
      <cdr:spPr>
        <a:xfrm xmlns:a="http://schemas.openxmlformats.org/drawingml/2006/main">
          <a:off x="5843084" y="114301"/>
          <a:ext cx="343557" cy="315903"/>
        </a:xfrm>
        <a:prstGeom xmlns:a="http://schemas.openxmlformats.org/drawingml/2006/main" prst="rect">
          <a:avLst/>
        </a:prstGeom>
      </cdr:spPr>
    </cdr:pic>
  </cdr:relSizeAnchor>
  <cdr:relSizeAnchor xmlns:cdr="http://schemas.openxmlformats.org/drawingml/2006/chartDrawing">
    <cdr:from>
      <cdr:x>0.9251</cdr:x>
      <cdr:y>0.15606</cdr:y>
    </cdr:from>
    <cdr:to>
      <cdr:x>0.97071</cdr:x>
      <cdr:y>0.87414</cdr:y>
    </cdr:to>
    <cdr:sp macro="" textlink="">
      <cdr:nvSpPr>
        <cdr:cNvPr id="3" name="1 Flecha arriba"/>
        <cdr:cNvSpPr/>
      </cdr:nvSpPr>
      <cdr:spPr>
        <a:xfrm xmlns:a="http://schemas.openxmlformats.org/drawingml/2006/main">
          <a:off x="6661533" y="649575"/>
          <a:ext cx="328481" cy="2988976"/>
        </a:xfrm>
        <a:prstGeom xmlns:a="http://schemas.openxmlformats.org/drawingml/2006/main" prst="upArrow">
          <a:avLst/>
        </a:prstGeom>
        <a:solidFill xmlns:a="http://schemas.openxmlformats.org/drawingml/2006/main">
          <a:sysClr val="window" lastClr="FFFFFF"/>
        </a:solidFill>
        <a:ln xmlns:a="http://schemas.openxmlformats.org/drawingml/2006/main" w="3175"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wordArtVert" wrap="square"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900"/>
            <a:t>MÁS ES MEJOR</a:t>
          </a:r>
        </a:p>
      </cdr:txBody>
    </cdr:sp>
  </cdr:relSizeAnchor>
  <cdr:relSizeAnchor xmlns:cdr="http://schemas.openxmlformats.org/drawingml/2006/chartDrawing">
    <cdr:from>
      <cdr:x>0.01441</cdr:x>
      <cdr:y>0.004</cdr:y>
    </cdr:from>
    <cdr:to>
      <cdr:x>0.07743</cdr:x>
      <cdr:y>0.09453</cdr:y>
    </cdr:to>
    <cdr:pic>
      <cdr:nvPicPr>
        <cdr:cNvPr id="4" name="13 Imagen" descr="C:\Users\Owner\Desktop\Profrutas SIAL\LOGOS\LOGO-DE-LA-EMPRESA-PROFRUTAS-CIA-LTDA-95-X-105-CM.gif"/>
        <cdr:cNvPicPr/>
      </cdr:nvPicPr>
      <cdr:blipFill>
        <a:blip xmlns:a="http://schemas.openxmlformats.org/drawingml/2006/main" xmlns:r="http://schemas.openxmlformats.org/officeDocument/2006/relationships" r:embed="rId2" cstate="print"/>
        <a:srcRect xmlns:a="http://schemas.openxmlformats.org/drawingml/2006/main"/>
        <a:stretch xmlns:a="http://schemas.openxmlformats.org/drawingml/2006/main">
          <a:fillRect/>
        </a:stretch>
      </cdr:blipFill>
      <cdr:spPr bwMode="auto">
        <a:xfrm xmlns:a="http://schemas.openxmlformats.org/drawingml/2006/main">
          <a:off x="114300" y="19050"/>
          <a:ext cx="500099" cy="430982"/>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0.1181</cdr:x>
      <cdr:y>0.36776</cdr:y>
    </cdr:from>
    <cdr:to>
      <cdr:x>0.87893</cdr:x>
      <cdr:y>0.36776</cdr:y>
    </cdr:to>
    <cdr:cxnSp macro="">
      <cdr:nvCxnSpPr>
        <cdr:cNvPr id="6" name="1 Conector recto"/>
        <cdr:cNvCxnSpPr/>
      </cdr:nvCxnSpPr>
      <cdr:spPr>
        <a:xfrm xmlns:a="http://schemas.openxmlformats.org/drawingml/2006/main" flipH="1">
          <a:off x="751435" y="1335627"/>
          <a:ext cx="4840933" cy="0"/>
        </a:xfrm>
        <a:prstGeom xmlns:a="http://schemas.openxmlformats.org/drawingml/2006/main" prst="line">
          <a:avLst/>
        </a:prstGeom>
        <a:ln xmlns:a="http://schemas.openxmlformats.org/drawingml/2006/main">
          <a:solidFill>
            <a:schemeClr val="accent3">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6.xml><?xml version="1.0" encoding="utf-8"?>
<xdr:wsDr xmlns:xdr="http://schemas.openxmlformats.org/drawingml/2006/spreadsheetDrawing" xmlns:a="http://schemas.openxmlformats.org/drawingml/2006/main">
  <xdr:twoCellAnchor>
    <xdr:from>
      <xdr:col>0</xdr:col>
      <xdr:colOff>845006</xdr:colOff>
      <xdr:row>7</xdr:row>
      <xdr:rowOff>149678</xdr:rowOff>
    </xdr:from>
    <xdr:to>
      <xdr:col>0</xdr:col>
      <xdr:colOff>2521406</xdr:colOff>
      <xdr:row>7</xdr:row>
      <xdr:rowOff>435428</xdr:rowOff>
    </xdr:to>
    <xdr:pic>
      <xdr:nvPicPr>
        <xdr:cNvPr id="2"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1778453"/>
          <a:ext cx="0" cy="114300"/>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3"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045153"/>
          <a:ext cx="0" cy="114300"/>
        </a:xfrm>
        <a:prstGeom prst="rect">
          <a:avLst/>
        </a:prstGeom>
        <a:noFill/>
      </xdr:spPr>
    </xdr:pic>
    <xdr:clientData/>
  </xdr:twoCellAnchor>
  <xdr:twoCellAnchor>
    <xdr:from>
      <xdr:col>0</xdr:col>
      <xdr:colOff>0</xdr:colOff>
      <xdr:row>17</xdr:row>
      <xdr:rowOff>63220</xdr:rowOff>
    </xdr:from>
    <xdr:to>
      <xdr:col>6</xdr:col>
      <xdr:colOff>707571</xdr:colOff>
      <xdr:row>33</xdr:row>
      <xdr:rowOff>108857</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171451</xdr:colOff>
      <xdr:row>10</xdr:row>
      <xdr:rowOff>57150</xdr:rowOff>
    </xdr:from>
    <xdr:to>
      <xdr:col>0</xdr:col>
      <xdr:colOff>571501</xdr:colOff>
      <xdr:row>15</xdr:row>
      <xdr:rowOff>144780</xdr:rowOff>
    </xdr:to>
    <xdr:pic>
      <xdr:nvPicPr>
        <xdr:cNvPr id="5" name="4 Imagen" descr="http://www.sabercurioso.es/wp-content/semaforo.jpg"/>
        <xdr:cNvPicPr/>
      </xdr:nvPicPr>
      <xdr:blipFill>
        <a:blip xmlns:r="http://schemas.openxmlformats.org/officeDocument/2006/relationships" r:embed="rId3" cstate="print">
          <a:clrChange>
            <a:clrFrom>
              <a:srgbClr val="FBFFFD"/>
            </a:clrFrom>
            <a:clrTo>
              <a:srgbClr val="FBFFFD">
                <a:alpha val="0"/>
              </a:srgbClr>
            </a:clrTo>
          </a:clrChange>
        </a:blip>
        <a:srcRect/>
        <a:stretch>
          <a:fillRect/>
        </a:stretch>
      </xdr:blipFill>
      <xdr:spPr bwMode="auto">
        <a:xfrm rot="10800000">
          <a:off x="171451" y="2486025"/>
          <a:ext cx="400050" cy="1040130"/>
        </a:xfrm>
        <a:prstGeom prst="rect">
          <a:avLst/>
        </a:prstGeom>
        <a:noFill/>
        <a:ln w="9525">
          <a:noFill/>
          <a:miter lim="800000"/>
          <a:headEnd/>
          <a:tailEnd/>
        </a:ln>
      </xdr:spPr>
    </xdr:pic>
    <xdr:clientData/>
  </xdr:twoCellAnchor>
  <xdr:twoCellAnchor>
    <xdr:from>
      <xdr:col>2</xdr:col>
      <xdr:colOff>750794</xdr:colOff>
      <xdr:row>5</xdr:row>
      <xdr:rowOff>100853</xdr:rowOff>
    </xdr:from>
    <xdr:to>
      <xdr:col>6</xdr:col>
      <xdr:colOff>196103</xdr:colOff>
      <xdr:row>6</xdr:row>
      <xdr:rowOff>72278</xdr:rowOff>
    </xdr:to>
    <xdr:pic>
      <xdr:nvPicPr>
        <xdr:cNvPr id="6" name="Picture 51"/>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2274794" y="1348628"/>
          <a:ext cx="2569509" cy="161925"/>
        </a:xfrm>
        <a:prstGeom prst="rect">
          <a:avLst/>
        </a:prstGeom>
        <a:noFill/>
      </xdr:spPr>
    </xdr:pic>
    <xdr:clientData/>
  </xdr:twoCellAnchor>
</xdr:wsDr>
</file>

<file path=xl/drawings/drawing37.xml><?xml version="1.0" encoding="utf-8"?>
<c:userShapes xmlns:c="http://schemas.openxmlformats.org/drawingml/2006/chart">
  <cdr:relSizeAnchor xmlns:cdr="http://schemas.openxmlformats.org/drawingml/2006/chartDrawing">
    <cdr:from>
      <cdr:x>0.91833</cdr:x>
      <cdr:y>0.03468</cdr:y>
    </cdr:from>
    <cdr:to>
      <cdr:x>0.97233</cdr:x>
      <cdr:y>0.13054</cdr:y>
    </cdr:to>
    <cdr:pic>
      <cdr:nvPicPr>
        <cdr:cNvPr id="2" name="1 Imagen" descr="img_1210030781022_191.jpg"/>
        <cdr:cNvPicPr>
          <a:picLocks xmlns:a="http://schemas.openxmlformats.org/drawingml/2006/main" noChangeAspect="1"/>
        </cdr:cNvPicPr>
      </cdr:nvPicPr>
      <cdr:blipFill>
        <a:blip xmlns:a="http://schemas.openxmlformats.org/drawingml/2006/main" xmlns:r="http://schemas.openxmlformats.org/officeDocument/2006/relationships" r:embed="rId1">
          <a:clrChange>
            <a:clrFrom>
              <a:srgbClr val="FFFFFF"/>
            </a:clrFrom>
            <a:clrTo>
              <a:srgbClr val="FFFFFF">
                <a:alpha val="0"/>
              </a:srgbClr>
            </a:clrTo>
          </a:clrChange>
        </a:blip>
        <a:srcRect xmlns:a="http://schemas.openxmlformats.org/drawingml/2006/main" r="50463"/>
        <a:stretch xmlns:a="http://schemas.openxmlformats.org/drawingml/2006/main">
          <a:fillRect/>
        </a:stretch>
      </cdr:blipFill>
      <cdr:spPr>
        <a:xfrm xmlns:a="http://schemas.openxmlformats.org/drawingml/2006/main">
          <a:off x="5843084" y="114301"/>
          <a:ext cx="343557" cy="315903"/>
        </a:xfrm>
        <a:prstGeom xmlns:a="http://schemas.openxmlformats.org/drawingml/2006/main" prst="rect">
          <a:avLst/>
        </a:prstGeom>
      </cdr:spPr>
    </cdr:pic>
  </cdr:relSizeAnchor>
  <cdr:relSizeAnchor xmlns:cdr="http://schemas.openxmlformats.org/drawingml/2006/chartDrawing">
    <cdr:from>
      <cdr:x>0.01441</cdr:x>
      <cdr:y>0.004</cdr:y>
    </cdr:from>
    <cdr:to>
      <cdr:x>0.07743</cdr:x>
      <cdr:y>0.09453</cdr:y>
    </cdr:to>
    <cdr:pic>
      <cdr:nvPicPr>
        <cdr:cNvPr id="4" name="13 Imagen" descr="C:\Users\Owner\Desktop\Profrutas SIAL\LOGOS\LOGO-DE-LA-EMPRESA-PROFRUTAS-CIA-LTDA-95-X-105-CM.gif"/>
        <cdr:cNvPicPr/>
      </cdr:nvPicPr>
      <cdr:blipFill>
        <a:blip xmlns:a="http://schemas.openxmlformats.org/drawingml/2006/main" xmlns:r="http://schemas.openxmlformats.org/officeDocument/2006/relationships" r:embed="rId2" cstate="print"/>
        <a:srcRect xmlns:a="http://schemas.openxmlformats.org/drawingml/2006/main"/>
        <a:stretch xmlns:a="http://schemas.openxmlformats.org/drawingml/2006/main">
          <a:fillRect/>
        </a:stretch>
      </cdr:blipFill>
      <cdr:spPr bwMode="auto">
        <a:xfrm xmlns:a="http://schemas.openxmlformats.org/drawingml/2006/main">
          <a:off x="114300" y="19050"/>
          <a:ext cx="500099" cy="430982"/>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0.12162</cdr:x>
      <cdr:y>0.46341</cdr:y>
    </cdr:from>
    <cdr:to>
      <cdr:x>0.88245</cdr:x>
      <cdr:y>0.46341</cdr:y>
    </cdr:to>
    <cdr:cxnSp macro="">
      <cdr:nvCxnSpPr>
        <cdr:cNvPr id="6" name="1 Conector recto"/>
        <cdr:cNvCxnSpPr/>
      </cdr:nvCxnSpPr>
      <cdr:spPr>
        <a:xfrm xmlns:a="http://schemas.openxmlformats.org/drawingml/2006/main" flipH="1">
          <a:off x="773847" y="1683023"/>
          <a:ext cx="4840933" cy="0"/>
        </a:xfrm>
        <a:prstGeom xmlns:a="http://schemas.openxmlformats.org/drawingml/2006/main" prst="line">
          <a:avLst/>
        </a:prstGeom>
        <a:ln xmlns:a="http://schemas.openxmlformats.org/drawingml/2006/main">
          <a:solidFill>
            <a:schemeClr val="accent3">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0.92556</cdr:x>
      <cdr:y>0.13741</cdr:y>
    </cdr:from>
    <cdr:to>
      <cdr:x>0.97117</cdr:x>
      <cdr:y>0.87792</cdr:y>
    </cdr:to>
    <cdr:grpSp>
      <cdr:nvGrpSpPr>
        <cdr:cNvPr id="7" name="11 Grupo"/>
        <cdr:cNvGrpSpPr/>
      </cdr:nvGrpSpPr>
      <cdr:grpSpPr>
        <a:xfrm xmlns:a="http://schemas.openxmlformats.org/drawingml/2006/main">
          <a:off x="4962125" y="425097"/>
          <a:ext cx="244525" cy="2290869"/>
          <a:chOff x="0" y="0"/>
          <a:chExt cx="290204" cy="2616714"/>
        </a:xfrm>
      </cdr:grpSpPr>
      <cdr:sp macro="" textlink="">
        <cdr:nvSpPr>
          <cdr:cNvPr id="8" name="1 Flecha arriba"/>
          <cdr:cNvSpPr/>
        </cdr:nvSpPr>
        <cdr:spPr>
          <a:xfrm xmlns:a="http://schemas.openxmlformats.org/drawingml/2006/main" flipV="1">
            <a:off x="0" y="0"/>
            <a:ext cx="290204" cy="2537449"/>
          </a:xfrm>
          <a:prstGeom xmlns:a="http://schemas.openxmlformats.org/drawingml/2006/main" prst="upArrow">
            <a:avLst/>
          </a:prstGeom>
          <a:solidFill xmlns:a="http://schemas.openxmlformats.org/drawingml/2006/main">
            <a:sysClr val="window" lastClr="FFFFFF"/>
          </a:solidFill>
          <a:ln xmlns:a="http://schemas.openxmlformats.org/drawingml/2006/main" w="3175"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wordArtVert" wrap="square"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endParaRPr lang="en-US" sz="900"/>
          </a:p>
        </cdr:txBody>
      </cdr:sp>
      <cdr:sp macro="" textlink="">
        <cdr:nvSpPr>
          <cdr:cNvPr id="9" name="3 CuadroTexto"/>
          <cdr:cNvSpPr txBox="1"/>
        </cdr:nvSpPr>
        <cdr:spPr>
          <a:xfrm xmlns:a="http://schemas.openxmlformats.org/drawingml/2006/main">
            <a:off x="22412" y="163543"/>
            <a:ext cx="224119" cy="245317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algn="l"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mn-lt"/>
                <a:ea typeface="+mn-ea"/>
                <a:cs typeface="+mn-cs"/>
              </a:rPr>
              <a:t>MENOS ES MEJOR</a:t>
            </a:r>
            <a:endParaRPr lang="en-US" sz="900">
              <a:effectLst/>
            </a:endParaRPr>
          </a:p>
          <a:p xmlns:a="http://schemas.openxmlformats.org/drawingml/2006/main">
            <a:pPr algn="l"/>
            <a:endParaRPr lang="en-US" sz="900"/>
          </a:p>
        </cdr:txBody>
      </cdr:sp>
    </cdr:grpSp>
  </cdr:relSizeAnchor>
</c:userShapes>
</file>

<file path=xl/drawings/drawing38.xml><?xml version="1.0" encoding="utf-8"?>
<xdr:wsDr xmlns:xdr="http://schemas.openxmlformats.org/drawingml/2006/spreadsheetDrawing" xmlns:a="http://schemas.openxmlformats.org/drawingml/2006/main">
  <xdr:twoCellAnchor>
    <xdr:from>
      <xdr:col>0</xdr:col>
      <xdr:colOff>845006</xdr:colOff>
      <xdr:row>7</xdr:row>
      <xdr:rowOff>149678</xdr:rowOff>
    </xdr:from>
    <xdr:to>
      <xdr:col>0</xdr:col>
      <xdr:colOff>2521406</xdr:colOff>
      <xdr:row>7</xdr:row>
      <xdr:rowOff>435428</xdr:rowOff>
    </xdr:to>
    <xdr:pic>
      <xdr:nvPicPr>
        <xdr:cNvPr id="2"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1530803"/>
          <a:ext cx="0" cy="38100"/>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3"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1911803"/>
          <a:ext cx="0" cy="38100"/>
        </a:xfrm>
        <a:prstGeom prst="rect">
          <a:avLst/>
        </a:prstGeom>
        <a:noFill/>
      </xdr:spPr>
    </xdr:pic>
    <xdr:clientData/>
  </xdr:twoCellAnchor>
  <xdr:twoCellAnchor>
    <xdr:from>
      <xdr:col>0</xdr:col>
      <xdr:colOff>0</xdr:colOff>
      <xdr:row>17</xdr:row>
      <xdr:rowOff>76525</xdr:rowOff>
    </xdr:from>
    <xdr:to>
      <xdr:col>6</xdr:col>
      <xdr:colOff>709084</xdr:colOff>
      <xdr:row>33</xdr:row>
      <xdr:rowOff>127000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171451</xdr:colOff>
      <xdr:row>10</xdr:row>
      <xdr:rowOff>57150</xdr:rowOff>
    </xdr:from>
    <xdr:to>
      <xdr:col>0</xdr:col>
      <xdr:colOff>571501</xdr:colOff>
      <xdr:row>15</xdr:row>
      <xdr:rowOff>144780</xdr:rowOff>
    </xdr:to>
    <xdr:pic>
      <xdr:nvPicPr>
        <xdr:cNvPr id="6" name="5 Imagen" descr="http://www.sabercurioso.es/wp-content/semaforo.jpg"/>
        <xdr:cNvPicPr/>
      </xdr:nvPicPr>
      <xdr:blipFill>
        <a:blip xmlns:r="http://schemas.openxmlformats.org/officeDocument/2006/relationships" r:embed="rId3" cstate="print">
          <a:clrChange>
            <a:clrFrom>
              <a:srgbClr val="FBFFFD"/>
            </a:clrFrom>
            <a:clrTo>
              <a:srgbClr val="FBFFFD">
                <a:alpha val="0"/>
              </a:srgbClr>
            </a:clrTo>
          </a:clrChange>
        </a:blip>
        <a:srcRect/>
        <a:stretch>
          <a:fillRect/>
        </a:stretch>
      </xdr:blipFill>
      <xdr:spPr bwMode="auto">
        <a:xfrm rot="10800000">
          <a:off x="171451" y="2197474"/>
          <a:ext cx="400050" cy="1040130"/>
        </a:xfrm>
        <a:prstGeom prst="rect">
          <a:avLst/>
        </a:prstGeom>
        <a:noFill/>
        <a:ln w="9525">
          <a:noFill/>
          <a:miter lim="800000"/>
          <a:headEnd/>
          <a:tailEnd/>
        </a:ln>
      </xdr:spPr>
    </xdr:pic>
    <xdr:clientData/>
  </xdr:twoCellAnchor>
  <xdr:twoCellAnchor>
    <xdr:from>
      <xdr:col>0</xdr:col>
      <xdr:colOff>845006</xdr:colOff>
      <xdr:row>7</xdr:row>
      <xdr:rowOff>149678</xdr:rowOff>
    </xdr:from>
    <xdr:to>
      <xdr:col>0</xdr:col>
      <xdr:colOff>2521406</xdr:colOff>
      <xdr:row>7</xdr:row>
      <xdr:rowOff>435428</xdr:rowOff>
    </xdr:to>
    <xdr:pic>
      <xdr:nvPicPr>
        <xdr:cNvPr id="8"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1768928"/>
          <a:ext cx="0" cy="38100"/>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9"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149928"/>
          <a:ext cx="0" cy="38100"/>
        </a:xfrm>
        <a:prstGeom prst="rect">
          <a:avLst/>
        </a:prstGeom>
        <a:noFill/>
      </xdr:spPr>
    </xdr:pic>
    <xdr:clientData/>
  </xdr:twoCellAnchor>
  <xdr:twoCellAnchor>
    <xdr:from>
      <xdr:col>3</xdr:col>
      <xdr:colOff>723900</xdr:colOff>
      <xdr:row>5</xdr:row>
      <xdr:rowOff>57150</xdr:rowOff>
    </xdr:from>
    <xdr:to>
      <xdr:col>4</xdr:col>
      <xdr:colOff>657225</xdr:colOff>
      <xdr:row>6</xdr:row>
      <xdr:rowOff>152400</xdr:rowOff>
    </xdr:to>
    <xdr:pic>
      <xdr:nvPicPr>
        <xdr:cNvPr id="12" name="Picture 52"/>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3057525" y="1295400"/>
          <a:ext cx="695325" cy="285750"/>
        </a:xfrm>
        <a:prstGeom prst="rect">
          <a:avLst/>
        </a:prstGeom>
        <a:noFill/>
      </xdr:spPr>
    </xdr:pic>
    <xdr:clientData/>
  </xdr:twoCellAnchor>
</xdr:wsDr>
</file>

<file path=xl/drawings/drawing39.xml><?xml version="1.0" encoding="utf-8"?>
<c:userShapes xmlns:c="http://schemas.openxmlformats.org/drawingml/2006/chart">
  <cdr:relSizeAnchor xmlns:cdr="http://schemas.openxmlformats.org/drawingml/2006/chartDrawing">
    <cdr:from>
      <cdr:x>0.01441</cdr:x>
      <cdr:y>0.004</cdr:y>
    </cdr:from>
    <cdr:to>
      <cdr:x>0.07743</cdr:x>
      <cdr:y>0.09453</cdr:y>
    </cdr:to>
    <cdr:pic>
      <cdr:nvPicPr>
        <cdr:cNvPr id="4" name="13 Imagen" descr="C:\Users\Owner\Desktop\Profrutas SIAL\LOGOS\LOGO-DE-LA-EMPRESA-PROFRUTAS-CIA-LTDA-95-X-105-CM.gif"/>
        <cdr:cNvPicPr/>
      </cdr:nvPicPr>
      <cdr:blipFill>
        <a:blip xmlns:a="http://schemas.openxmlformats.org/drawingml/2006/main" xmlns:r="http://schemas.openxmlformats.org/officeDocument/2006/relationships" r:embed="rId1" cstate="print"/>
        <a:srcRect xmlns:a="http://schemas.openxmlformats.org/drawingml/2006/main"/>
        <a:stretch xmlns:a="http://schemas.openxmlformats.org/drawingml/2006/main">
          <a:fillRect/>
        </a:stretch>
      </cdr:blipFill>
      <cdr:spPr bwMode="auto">
        <a:xfrm xmlns:a="http://schemas.openxmlformats.org/drawingml/2006/main">
          <a:off x="114300" y="19050"/>
          <a:ext cx="500099" cy="430982"/>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0.1414</cdr:x>
      <cdr:y>0.81331</cdr:y>
    </cdr:from>
    <cdr:to>
      <cdr:x>0.846</cdr:x>
      <cdr:y>0.81331</cdr:y>
    </cdr:to>
    <cdr:sp macro="" textlink="">
      <cdr:nvSpPr>
        <cdr:cNvPr id="12" name="11 Conector recto"/>
        <cdr:cNvSpPr/>
      </cdr:nvSpPr>
      <cdr:spPr>
        <a:xfrm xmlns:a="http://schemas.openxmlformats.org/drawingml/2006/main" flipH="1">
          <a:off x="899707" y="2568496"/>
          <a:ext cx="4483158" cy="0"/>
        </a:xfrm>
        <a:prstGeom xmlns:a="http://schemas.openxmlformats.org/drawingml/2006/main" prst="line">
          <a:avLst/>
        </a:prstGeom>
        <a:ln xmlns:a="http://schemas.openxmlformats.org/drawingml/2006/main" w="3175">
          <a:solidFill>
            <a:srgbClr val="007635"/>
          </a:solidFill>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0.9211</cdr:x>
      <cdr:y>0.87639</cdr:y>
    </cdr:from>
    <cdr:to>
      <cdr:x>0.9599</cdr:x>
      <cdr:y>0.95512</cdr:y>
    </cdr:to>
    <cdr:pic>
      <cdr:nvPicPr>
        <cdr:cNvPr id="6" name="1 Imagen" descr="img_1210030781022_191.jpg"/>
        <cdr:cNvPicPr>
          <a:picLocks xmlns:a="http://schemas.openxmlformats.org/drawingml/2006/main" noChangeAspect="1"/>
        </cdr:cNvPicPr>
      </cdr:nvPicPr>
      <cdr:blipFill>
        <a:blip xmlns:a="http://schemas.openxmlformats.org/drawingml/2006/main" xmlns:r="http://schemas.openxmlformats.org/officeDocument/2006/relationships" r:embed="rId2">
          <a:clrChange>
            <a:clrFrom>
              <a:srgbClr val="FFFFFF"/>
            </a:clrFrom>
            <a:clrTo>
              <a:srgbClr val="FFFFFF">
                <a:alpha val="0"/>
              </a:srgbClr>
            </a:clrTo>
          </a:clrChange>
        </a:blip>
        <a:srcRect xmlns:a="http://schemas.openxmlformats.org/drawingml/2006/main" r="50463"/>
        <a:stretch xmlns:a="http://schemas.openxmlformats.org/drawingml/2006/main">
          <a:fillRect/>
        </a:stretch>
      </cdr:blipFill>
      <cdr:spPr>
        <a:xfrm xmlns:a="http://schemas.openxmlformats.org/drawingml/2006/main">
          <a:off x="5860677" y="2927575"/>
          <a:ext cx="246888" cy="262963"/>
        </a:xfrm>
        <a:prstGeom xmlns:a="http://schemas.openxmlformats.org/drawingml/2006/main" prst="rect">
          <a:avLst/>
        </a:prstGeom>
      </cdr:spPr>
    </cdr:pic>
  </cdr:relSizeAnchor>
  <cdr:relSizeAnchor xmlns:cdr="http://schemas.openxmlformats.org/drawingml/2006/chartDrawing">
    <cdr:from>
      <cdr:x>0.90725</cdr:x>
      <cdr:y>0.05733</cdr:y>
    </cdr:from>
    <cdr:to>
      <cdr:x>0.98014</cdr:x>
      <cdr:y>0.87199</cdr:y>
    </cdr:to>
    <cdr:sp macro="" textlink="">
      <cdr:nvSpPr>
        <cdr:cNvPr id="7" name="10 Flecha abajo"/>
        <cdr:cNvSpPr/>
      </cdr:nvSpPr>
      <cdr:spPr>
        <a:xfrm xmlns:a="http://schemas.openxmlformats.org/drawingml/2006/main" flipH="1">
          <a:off x="5772563" y="180587"/>
          <a:ext cx="463770" cy="2566147"/>
        </a:xfrm>
        <a:prstGeom xmlns:a="http://schemas.openxmlformats.org/drawingml/2006/main" prst="downArrow">
          <a:avLst>
            <a:gd name="adj1" fmla="val 35187"/>
            <a:gd name="adj2" fmla="val 50000"/>
          </a:avLst>
        </a:prstGeom>
        <a:solidFill xmlns:a="http://schemas.openxmlformats.org/drawingml/2006/main">
          <a:sysClr val="window" lastClr="FFFFFF"/>
        </a:solidFill>
        <a:ln xmlns:a="http://schemas.openxmlformats.org/drawingml/2006/main" w="3175"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wordArtVert" wrap="square"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r>
            <a:rPr lang="en-US" sz="900">
              <a:solidFill>
                <a:sysClr val="windowText" lastClr="000000"/>
              </a:solidFill>
              <a:latin typeface="Calibri"/>
            </a:rPr>
            <a:t>MENOS</a:t>
          </a:r>
          <a:r>
            <a:rPr lang="en-US" sz="900" baseline="0">
              <a:solidFill>
                <a:sysClr val="windowText" lastClr="000000"/>
              </a:solidFill>
              <a:latin typeface="Calibri"/>
            </a:rPr>
            <a:t> ES MEJOR</a:t>
          </a:r>
          <a:endParaRPr lang="en-US" sz="900">
            <a:solidFill>
              <a:sysClr val="windowText" lastClr="000000"/>
            </a:solidFill>
            <a:latin typeface="Calibri"/>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0.91833</cdr:x>
      <cdr:y>0.03468</cdr:y>
    </cdr:from>
    <cdr:to>
      <cdr:x>0.97233</cdr:x>
      <cdr:y>0.13054</cdr:y>
    </cdr:to>
    <cdr:pic>
      <cdr:nvPicPr>
        <cdr:cNvPr id="2" name="1 Imagen" descr="img_1210030781022_191.jpg"/>
        <cdr:cNvPicPr>
          <a:picLocks xmlns:a="http://schemas.openxmlformats.org/drawingml/2006/main" noChangeAspect="1"/>
        </cdr:cNvPicPr>
      </cdr:nvPicPr>
      <cdr:blipFill>
        <a:blip xmlns:a="http://schemas.openxmlformats.org/drawingml/2006/main" xmlns:r="http://schemas.openxmlformats.org/officeDocument/2006/relationships" r:embed="rId1">
          <a:clrChange>
            <a:clrFrom>
              <a:srgbClr val="FFFFFF"/>
            </a:clrFrom>
            <a:clrTo>
              <a:srgbClr val="FFFFFF">
                <a:alpha val="0"/>
              </a:srgbClr>
            </a:clrTo>
          </a:clrChange>
        </a:blip>
        <a:srcRect xmlns:a="http://schemas.openxmlformats.org/drawingml/2006/main" r="50463"/>
        <a:stretch xmlns:a="http://schemas.openxmlformats.org/drawingml/2006/main">
          <a:fillRect/>
        </a:stretch>
      </cdr:blipFill>
      <cdr:spPr>
        <a:xfrm xmlns:a="http://schemas.openxmlformats.org/drawingml/2006/main">
          <a:off x="5843084" y="114301"/>
          <a:ext cx="343557" cy="315903"/>
        </a:xfrm>
        <a:prstGeom xmlns:a="http://schemas.openxmlformats.org/drawingml/2006/main" prst="rect">
          <a:avLst/>
        </a:prstGeom>
      </cdr:spPr>
    </cdr:pic>
  </cdr:relSizeAnchor>
  <cdr:relSizeAnchor xmlns:cdr="http://schemas.openxmlformats.org/drawingml/2006/chartDrawing">
    <cdr:from>
      <cdr:x>0.9251</cdr:x>
      <cdr:y>0.15606</cdr:y>
    </cdr:from>
    <cdr:to>
      <cdr:x>0.97071</cdr:x>
      <cdr:y>0.87414</cdr:y>
    </cdr:to>
    <cdr:sp macro="" textlink="">
      <cdr:nvSpPr>
        <cdr:cNvPr id="3" name="1 Flecha arriba"/>
        <cdr:cNvSpPr/>
      </cdr:nvSpPr>
      <cdr:spPr>
        <a:xfrm xmlns:a="http://schemas.openxmlformats.org/drawingml/2006/main">
          <a:off x="6661533" y="649575"/>
          <a:ext cx="328481" cy="2988976"/>
        </a:xfrm>
        <a:prstGeom xmlns:a="http://schemas.openxmlformats.org/drawingml/2006/main" prst="upArrow">
          <a:avLst/>
        </a:prstGeom>
        <a:solidFill xmlns:a="http://schemas.openxmlformats.org/drawingml/2006/main">
          <a:sysClr val="window" lastClr="FFFFFF"/>
        </a:solidFill>
        <a:ln xmlns:a="http://schemas.openxmlformats.org/drawingml/2006/main" w="3175"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wordArtVert" wrap="square"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900"/>
            <a:t>MÁS ES MEJOR</a:t>
          </a:r>
        </a:p>
      </cdr:txBody>
    </cdr:sp>
  </cdr:relSizeAnchor>
  <cdr:relSizeAnchor xmlns:cdr="http://schemas.openxmlformats.org/drawingml/2006/chartDrawing">
    <cdr:from>
      <cdr:x>0.01441</cdr:x>
      <cdr:y>0.004</cdr:y>
    </cdr:from>
    <cdr:to>
      <cdr:x>0.07743</cdr:x>
      <cdr:y>0.09453</cdr:y>
    </cdr:to>
    <cdr:pic>
      <cdr:nvPicPr>
        <cdr:cNvPr id="4" name="13 Imagen" descr="C:\Users\Owner\Desktop\Profrutas SIAL\LOGOS\LOGO-DE-LA-EMPRESA-PROFRUTAS-CIA-LTDA-95-X-105-CM.gif"/>
        <cdr:cNvPicPr/>
      </cdr:nvPicPr>
      <cdr:blipFill>
        <a:blip xmlns:a="http://schemas.openxmlformats.org/drawingml/2006/main" xmlns:r="http://schemas.openxmlformats.org/officeDocument/2006/relationships" r:embed="rId2" cstate="print"/>
        <a:srcRect xmlns:a="http://schemas.openxmlformats.org/drawingml/2006/main"/>
        <a:stretch xmlns:a="http://schemas.openxmlformats.org/drawingml/2006/main">
          <a:fillRect/>
        </a:stretch>
      </cdr:blipFill>
      <cdr:spPr bwMode="auto">
        <a:xfrm xmlns:a="http://schemas.openxmlformats.org/drawingml/2006/main">
          <a:off x="114300" y="19050"/>
          <a:ext cx="500099" cy="430982"/>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0.12669</cdr:x>
      <cdr:y>0.8429</cdr:y>
    </cdr:from>
    <cdr:to>
      <cdr:x>0.83129</cdr:x>
      <cdr:y>0.8429</cdr:y>
    </cdr:to>
    <cdr:sp macro="" textlink="">
      <cdr:nvSpPr>
        <cdr:cNvPr id="12" name="11 Conector recto"/>
        <cdr:cNvSpPr/>
      </cdr:nvSpPr>
      <cdr:spPr>
        <a:xfrm xmlns:a="http://schemas.openxmlformats.org/drawingml/2006/main" flipH="1">
          <a:off x="806090" y="2661936"/>
          <a:ext cx="4483159" cy="0"/>
        </a:xfrm>
        <a:prstGeom xmlns:a="http://schemas.openxmlformats.org/drawingml/2006/main" prst="line">
          <a:avLst/>
        </a:prstGeom>
        <a:ln xmlns:a="http://schemas.openxmlformats.org/drawingml/2006/main" w="3175">
          <a:solidFill>
            <a:srgbClr val="007635"/>
          </a:solidFill>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40.xml><?xml version="1.0" encoding="utf-8"?>
<xdr:wsDr xmlns:xdr="http://schemas.openxmlformats.org/drawingml/2006/spreadsheetDrawing" xmlns:a="http://schemas.openxmlformats.org/drawingml/2006/main">
  <xdr:twoCellAnchor>
    <xdr:from>
      <xdr:col>0</xdr:col>
      <xdr:colOff>845006</xdr:colOff>
      <xdr:row>7</xdr:row>
      <xdr:rowOff>149678</xdr:rowOff>
    </xdr:from>
    <xdr:to>
      <xdr:col>0</xdr:col>
      <xdr:colOff>2521406</xdr:colOff>
      <xdr:row>7</xdr:row>
      <xdr:rowOff>435428</xdr:rowOff>
    </xdr:to>
    <xdr:pic>
      <xdr:nvPicPr>
        <xdr:cNvPr id="2"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1530803"/>
          <a:ext cx="0" cy="38100"/>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3"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1911803"/>
          <a:ext cx="0" cy="38100"/>
        </a:xfrm>
        <a:prstGeom prst="rect">
          <a:avLst/>
        </a:prstGeom>
        <a:noFill/>
      </xdr:spPr>
    </xdr:pic>
    <xdr:clientData/>
  </xdr:twoCellAnchor>
  <xdr:twoCellAnchor>
    <xdr:from>
      <xdr:col>0</xdr:col>
      <xdr:colOff>0</xdr:colOff>
      <xdr:row>17</xdr:row>
      <xdr:rowOff>65942</xdr:rowOff>
    </xdr:from>
    <xdr:to>
      <xdr:col>6</xdr:col>
      <xdr:colOff>693964</xdr:colOff>
      <xdr:row>33</xdr:row>
      <xdr:rowOff>81642</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171451</xdr:colOff>
      <xdr:row>10</xdr:row>
      <xdr:rowOff>57150</xdr:rowOff>
    </xdr:from>
    <xdr:to>
      <xdr:col>0</xdr:col>
      <xdr:colOff>571501</xdr:colOff>
      <xdr:row>15</xdr:row>
      <xdr:rowOff>144780</xdr:rowOff>
    </xdr:to>
    <xdr:pic>
      <xdr:nvPicPr>
        <xdr:cNvPr id="6" name="5 Imagen" descr="http://www.sabercurioso.es/wp-content/semaforo.jpg"/>
        <xdr:cNvPicPr/>
      </xdr:nvPicPr>
      <xdr:blipFill>
        <a:blip xmlns:r="http://schemas.openxmlformats.org/officeDocument/2006/relationships" r:embed="rId3" cstate="print">
          <a:clrChange>
            <a:clrFrom>
              <a:srgbClr val="FBFFFD"/>
            </a:clrFrom>
            <a:clrTo>
              <a:srgbClr val="FBFFFD">
                <a:alpha val="0"/>
              </a:srgbClr>
            </a:clrTo>
          </a:clrChange>
        </a:blip>
        <a:srcRect/>
        <a:stretch>
          <a:fillRect/>
        </a:stretch>
      </xdr:blipFill>
      <xdr:spPr bwMode="auto">
        <a:xfrm rot="10800000">
          <a:off x="171451" y="2200275"/>
          <a:ext cx="400050" cy="1040130"/>
        </a:xfrm>
        <a:prstGeom prst="rect">
          <a:avLst/>
        </a:prstGeom>
        <a:noFill/>
        <a:ln w="9525">
          <a:noFill/>
          <a:miter lim="800000"/>
          <a:headEnd/>
          <a:tailEnd/>
        </a:ln>
      </xdr:spPr>
    </xdr:pic>
    <xdr:clientData/>
  </xdr:twoCellAnchor>
  <xdr:twoCellAnchor>
    <xdr:from>
      <xdr:col>0</xdr:col>
      <xdr:colOff>845006</xdr:colOff>
      <xdr:row>7</xdr:row>
      <xdr:rowOff>149678</xdr:rowOff>
    </xdr:from>
    <xdr:to>
      <xdr:col>0</xdr:col>
      <xdr:colOff>2521406</xdr:colOff>
      <xdr:row>7</xdr:row>
      <xdr:rowOff>435428</xdr:rowOff>
    </xdr:to>
    <xdr:pic>
      <xdr:nvPicPr>
        <xdr:cNvPr id="7"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1530803"/>
          <a:ext cx="0" cy="38100"/>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8"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1911803"/>
          <a:ext cx="0" cy="38100"/>
        </a:xfrm>
        <a:prstGeom prst="rect">
          <a:avLst/>
        </a:prstGeom>
        <a:noFill/>
      </xdr:spPr>
    </xdr:pic>
    <xdr:clientData/>
  </xdr:twoCellAnchor>
  <xdr:twoCellAnchor>
    <xdr:from>
      <xdr:col>3</xdr:col>
      <xdr:colOff>723900</xdr:colOff>
      <xdr:row>5</xdr:row>
      <xdr:rowOff>57150</xdr:rowOff>
    </xdr:from>
    <xdr:to>
      <xdr:col>4</xdr:col>
      <xdr:colOff>657225</xdr:colOff>
      <xdr:row>6</xdr:row>
      <xdr:rowOff>152400</xdr:rowOff>
    </xdr:to>
    <xdr:pic>
      <xdr:nvPicPr>
        <xdr:cNvPr id="10" name="Picture 52"/>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3009900" y="1057275"/>
          <a:ext cx="695325" cy="285750"/>
        </a:xfrm>
        <a:prstGeom prst="rect">
          <a:avLst/>
        </a:prstGeom>
        <a:noFill/>
      </xdr:spPr>
    </xdr:pic>
    <xdr:clientData/>
  </xdr:twoCellAnchor>
</xdr:wsDr>
</file>

<file path=xl/drawings/drawing41.xml><?xml version="1.0" encoding="utf-8"?>
<c:userShapes xmlns:c="http://schemas.openxmlformats.org/drawingml/2006/chart">
  <cdr:relSizeAnchor xmlns:cdr="http://schemas.openxmlformats.org/drawingml/2006/chartDrawing">
    <cdr:from>
      <cdr:x>0.01441</cdr:x>
      <cdr:y>0.004</cdr:y>
    </cdr:from>
    <cdr:to>
      <cdr:x>0.07743</cdr:x>
      <cdr:y>0.09453</cdr:y>
    </cdr:to>
    <cdr:pic>
      <cdr:nvPicPr>
        <cdr:cNvPr id="4" name="13 Imagen" descr="C:\Users\Owner\Desktop\Profrutas SIAL\LOGOS\LOGO-DE-LA-EMPRESA-PROFRUTAS-CIA-LTDA-95-X-105-CM.gif"/>
        <cdr:cNvPicPr/>
      </cdr:nvPicPr>
      <cdr:blipFill>
        <a:blip xmlns:a="http://schemas.openxmlformats.org/drawingml/2006/main" xmlns:r="http://schemas.openxmlformats.org/officeDocument/2006/relationships" r:embed="rId1" cstate="print"/>
        <a:srcRect xmlns:a="http://schemas.openxmlformats.org/drawingml/2006/main"/>
        <a:stretch xmlns:a="http://schemas.openxmlformats.org/drawingml/2006/main">
          <a:fillRect/>
        </a:stretch>
      </cdr:blipFill>
      <cdr:spPr bwMode="auto">
        <a:xfrm xmlns:a="http://schemas.openxmlformats.org/drawingml/2006/main">
          <a:off x="114300" y="19050"/>
          <a:ext cx="500099" cy="430982"/>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0.13974</cdr:x>
      <cdr:y>0.81372</cdr:y>
    </cdr:from>
    <cdr:to>
      <cdr:x>0.84434</cdr:x>
      <cdr:y>0.81372</cdr:y>
    </cdr:to>
    <cdr:sp macro="" textlink="">
      <cdr:nvSpPr>
        <cdr:cNvPr id="12" name="11 Conector recto"/>
        <cdr:cNvSpPr/>
      </cdr:nvSpPr>
      <cdr:spPr>
        <a:xfrm xmlns:a="http://schemas.openxmlformats.org/drawingml/2006/main" flipH="1">
          <a:off x="854674" y="2563198"/>
          <a:ext cx="4309454" cy="0"/>
        </a:xfrm>
        <a:prstGeom xmlns:a="http://schemas.openxmlformats.org/drawingml/2006/main" prst="line">
          <a:avLst/>
        </a:prstGeom>
        <a:ln xmlns:a="http://schemas.openxmlformats.org/drawingml/2006/main" w="3175">
          <a:solidFill>
            <a:srgbClr val="007635"/>
          </a:solidFill>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0.9211</cdr:x>
      <cdr:y>0.87639</cdr:y>
    </cdr:from>
    <cdr:to>
      <cdr:x>0.9599</cdr:x>
      <cdr:y>0.95512</cdr:y>
    </cdr:to>
    <cdr:pic>
      <cdr:nvPicPr>
        <cdr:cNvPr id="6" name="1 Imagen" descr="img_1210030781022_191.jpg"/>
        <cdr:cNvPicPr>
          <a:picLocks xmlns:a="http://schemas.openxmlformats.org/drawingml/2006/main" noChangeAspect="1"/>
        </cdr:cNvPicPr>
      </cdr:nvPicPr>
      <cdr:blipFill>
        <a:blip xmlns:a="http://schemas.openxmlformats.org/drawingml/2006/main" xmlns:r="http://schemas.openxmlformats.org/officeDocument/2006/relationships" r:embed="rId2">
          <a:clrChange>
            <a:clrFrom>
              <a:srgbClr val="FFFFFF"/>
            </a:clrFrom>
            <a:clrTo>
              <a:srgbClr val="FFFFFF">
                <a:alpha val="0"/>
              </a:srgbClr>
            </a:clrTo>
          </a:clrChange>
        </a:blip>
        <a:srcRect xmlns:a="http://schemas.openxmlformats.org/drawingml/2006/main" r="50463"/>
        <a:stretch xmlns:a="http://schemas.openxmlformats.org/drawingml/2006/main">
          <a:fillRect/>
        </a:stretch>
      </cdr:blipFill>
      <cdr:spPr>
        <a:xfrm xmlns:a="http://schemas.openxmlformats.org/drawingml/2006/main">
          <a:off x="5860677" y="2927575"/>
          <a:ext cx="246888" cy="262963"/>
        </a:xfrm>
        <a:prstGeom xmlns:a="http://schemas.openxmlformats.org/drawingml/2006/main" prst="rect">
          <a:avLst/>
        </a:prstGeom>
      </cdr:spPr>
    </cdr:pic>
  </cdr:relSizeAnchor>
  <cdr:relSizeAnchor xmlns:cdr="http://schemas.openxmlformats.org/drawingml/2006/chartDrawing">
    <cdr:from>
      <cdr:x>0.92583</cdr:x>
      <cdr:y>0.04066</cdr:y>
    </cdr:from>
    <cdr:to>
      <cdr:x>0.9689</cdr:x>
      <cdr:y>0.85206</cdr:y>
    </cdr:to>
    <cdr:sp macro="" textlink="">
      <cdr:nvSpPr>
        <cdr:cNvPr id="7" name="10 Flecha abajo"/>
        <cdr:cNvSpPr/>
      </cdr:nvSpPr>
      <cdr:spPr>
        <a:xfrm xmlns:a="http://schemas.openxmlformats.org/drawingml/2006/main" flipH="1">
          <a:off x="4925785" y="124559"/>
          <a:ext cx="229143" cy="2485898"/>
        </a:xfrm>
        <a:prstGeom xmlns:a="http://schemas.openxmlformats.org/drawingml/2006/main" prst="downArrow">
          <a:avLst/>
        </a:prstGeom>
        <a:solidFill xmlns:a="http://schemas.openxmlformats.org/drawingml/2006/main">
          <a:sysClr val="window" lastClr="FFFFFF"/>
        </a:solidFill>
        <a:ln xmlns:a="http://schemas.openxmlformats.org/drawingml/2006/main" w="3175"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wordArtVert" wrap="square"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r>
            <a:rPr lang="en-US" sz="900">
              <a:solidFill>
                <a:sysClr val="windowText" lastClr="000000"/>
              </a:solidFill>
              <a:latin typeface="Calibri"/>
            </a:rPr>
            <a:t>MENOS</a:t>
          </a:r>
          <a:r>
            <a:rPr lang="en-US" sz="900" baseline="0">
              <a:solidFill>
                <a:sysClr val="windowText" lastClr="000000"/>
              </a:solidFill>
              <a:latin typeface="Calibri"/>
            </a:rPr>
            <a:t> ES MEJOR</a:t>
          </a:r>
          <a:endParaRPr lang="en-US" sz="900">
            <a:solidFill>
              <a:sysClr val="windowText" lastClr="000000"/>
            </a:solidFill>
            <a:latin typeface="Calibri"/>
          </a:endParaRPr>
        </a:p>
      </cdr:txBody>
    </cdr:sp>
  </cdr:relSizeAnchor>
</c:userShapes>
</file>

<file path=xl/drawings/drawing42.xml><?xml version="1.0" encoding="utf-8"?>
<xdr:wsDr xmlns:xdr="http://schemas.openxmlformats.org/drawingml/2006/spreadsheetDrawing" xmlns:a="http://schemas.openxmlformats.org/drawingml/2006/main">
  <xdr:twoCellAnchor>
    <xdr:from>
      <xdr:col>0</xdr:col>
      <xdr:colOff>845006</xdr:colOff>
      <xdr:row>7</xdr:row>
      <xdr:rowOff>149678</xdr:rowOff>
    </xdr:from>
    <xdr:to>
      <xdr:col>0</xdr:col>
      <xdr:colOff>2521406</xdr:colOff>
      <xdr:row>7</xdr:row>
      <xdr:rowOff>435428</xdr:rowOff>
    </xdr:to>
    <xdr:pic>
      <xdr:nvPicPr>
        <xdr:cNvPr id="2"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1835603"/>
          <a:ext cx="0" cy="38100"/>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3"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216603"/>
          <a:ext cx="0" cy="38100"/>
        </a:xfrm>
        <a:prstGeom prst="rect">
          <a:avLst/>
        </a:prstGeom>
        <a:noFill/>
      </xdr:spPr>
    </xdr:pic>
    <xdr:clientData/>
  </xdr:twoCellAnchor>
  <xdr:twoCellAnchor>
    <xdr:from>
      <xdr:col>0</xdr:col>
      <xdr:colOff>0</xdr:colOff>
      <xdr:row>17</xdr:row>
      <xdr:rowOff>65942</xdr:rowOff>
    </xdr:from>
    <xdr:to>
      <xdr:col>6</xdr:col>
      <xdr:colOff>739588</xdr:colOff>
      <xdr:row>33</xdr:row>
      <xdr:rowOff>112059</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171451</xdr:colOff>
      <xdr:row>10</xdr:row>
      <xdr:rowOff>57150</xdr:rowOff>
    </xdr:from>
    <xdr:to>
      <xdr:col>0</xdr:col>
      <xdr:colOff>571501</xdr:colOff>
      <xdr:row>15</xdr:row>
      <xdr:rowOff>144780</xdr:rowOff>
    </xdr:to>
    <xdr:pic>
      <xdr:nvPicPr>
        <xdr:cNvPr id="6" name="5 Imagen" descr="http://www.sabercurioso.es/wp-content/semaforo.jpg"/>
        <xdr:cNvPicPr/>
      </xdr:nvPicPr>
      <xdr:blipFill>
        <a:blip xmlns:r="http://schemas.openxmlformats.org/officeDocument/2006/relationships" r:embed="rId3" cstate="print">
          <a:clrChange>
            <a:clrFrom>
              <a:srgbClr val="FBFFFD"/>
            </a:clrFrom>
            <a:clrTo>
              <a:srgbClr val="FBFFFD">
                <a:alpha val="0"/>
              </a:srgbClr>
            </a:clrTo>
          </a:clrChange>
        </a:blip>
        <a:srcRect/>
        <a:stretch>
          <a:fillRect/>
        </a:stretch>
      </xdr:blipFill>
      <xdr:spPr bwMode="auto">
        <a:xfrm rot="10800000">
          <a:off x="171451" y="2505075"/>
          <a:ext cx="400050" cy="1040130"/>
        </a:xfrm>
        <a:prstGeom prst="rect">
          <a:avLst/>
        </a:prstGeom>
        <a:noFill/>
        <a:ln w="9525">
          <a:noFill/>
          <a:miter lim="800000"/>
          <a:headEnd/>
          <a:tailEnd/>
        </a:ln>
      </xdr:spPr>
    </xdr:pic>
    <xdr:clientData/>
  </xdr:twoCellAnchor>
  <xdr:twoCellAnchor>
    <xdr:from>
      <xdr:col>0</xdr:col>
      <xdr:colOff>845006</xdr:colOff>
      <xdr:row>7</xdr:row>
      <xdr:rowOff>149678</xdr:rowOff>
    </xdr:from>
    <xdr:to>
      <xdr:col>0</xdr:col>
      <xdr:colOff>2521406</xdr:colOff>
      <xdr:row>7</xdr:row>
      <xdr:rowOff>435428</xdr:rowOff>
    </xdr:to>
    <xdr:pic>
      <xdr:nvPicPr>
        <xdr:cNvPr id="7"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1835603"/>
          <a:ext cx="0" cy="38100"/>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8"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216603"/>
          <a:ext cx="0" cy="38100"/>
        </a:xfrm>
        <a:prstGeom prst="rect">
          <a:avLst/>
        </a:prstGeom>
        <a:noFill/>
      </xdr:spPr>
    </xdr:pic>
    <xdr:clientData/>
  </xdr:twoCellAnchor>
  <xdr:twoCellAnchor>
    <xdr:from>
      <xdr:col>2</xdr:col>
      <xdr:colOff>515470</xdr:colOff>
      <xdr:row>5</xdr:row>
      <xdr:rowOff>80843</xdr:rowOff>
    </xdr:from>
    <xdr:to>
      <xdr:col>6</xdr:col>
      <xdr:colOff>153520</xdr:colOff>
      <xdr:row>6</xdr:row>
      <xdr:rowOff>179294</xdr:rowOff>
    </xdr:to>
    <xdr:pic>
      <xdr:nvPicPr>
        <xdr:cNvPr id="10" name="Picture 57"/>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2039470" y="1271468"/>
          <a:ext cx="2686050" cy="346101"/>
        </a:xfrm>
        <a:prstGeom prst="rect">
          <a:avLst/>
        </a:prstGeom>
        <a:noFill/>
      </xdr:spPr>
    </xdr:pic>
    <xdr:clientData/>
  </xdr:twoCellAnchor>
</xdr:wsDr>
</file>

<file path=xl/drawings/drawing43.xml><?xml version="1.0" encoding="utf-8"?>
<c:userShapes xmlns:c="http://schemas.openxmlformats.org/drawingml/2006/chart">
  <cdr:relSizeAnchor xmlns:cdr="http://schemas.openxmlformats.org/drawingml/2006/chartDrawing">
    <cdr:from>
      <cdr:x>0.01441</cdr:x>
      <cdr:y>0.004</cdr:y>
    </cdr:from>
    <cdr:to>
      <cdr:x>0.07743</cdr:x>
      <cdr:y>0.09453</cdr:y>
    </cdr:to>
    <cdr:pic>
      <cdr:nvPicPr>
        <cdr:cNvPr id="4" name="13 Imagen" descr="C:\Users\Owner\Desktop\Profrutas SIAL\LOGOS\LOGO-DE-LA-EMPRESA-PROFRUTAS-CIA-LTDA-95-X-105-CM.gif"/>
        <cdr:cNvPicPr/>
      </cdr:nvPicPr>
      <cdr:blipFill>
        <a:blip xmlns:a="http://schemas.openxmlformats.org/drawingml/2006/main" xmlns:r="http://schemas.openxmlformats.org/officeDocument/2006/relationships" r:embed="rId1" cstate="print"/>
        <a:srcRect xmlns:a="http://schemas.openxmlformats.org/drawingml/2006/main"/>
        <a:stretch xmlns:a="http://schemas.openxmlformats.org/drawingml/2006/main">
          <a:fillRect/>
        </a:stretch>
      </cdr:blipFill>
      <cdr:spPr bwMode="auto">
        <a:xfrm xmlns:a="http://schemas.openxmlformats.org/drawingml/2006/main">
          <a:off x="114300" y="19050"/>
          <a:ext cx="500099" cy="430982"/>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0.17496</cdr:x>
      <cdr:y>0.2524</cdr:y>
    </cdr:from>
    <cdr:to>
      <cdr:x>0.87956</cdr:x>
      <cdr:y>0.2524</cdr:y>
    </cdr:to>
    <cdr:sp macro="" textlink="">
      <cdr:nvSpPr>
        <cdr:cNvPr id="12" name="11 Conector recto"/>
        <cdr:cNvSpPr/>
      </cdr:nvSpPr>
      <cdr:spPr>
        <a:xfrm xmlns:a="http://schemas.openxmlformats.org/drawingml/2006/main" flipH="1">
          <a:off x="1113218" y="871414"/>
          <a:ext cx="4483158" cy="0"/>
        </a:xfrm>
        <a:prstGeom xmlns:a="http://schemas.openxmlformats.org/drawingml/2006/main" prst="line">
          <a:avLst/>
        </a:prstGeom>
        <a:ln xmlns:a="http://schemas.openxmlformats.org/drawingml/2006/main" w="3175">
          <a:solidFill>
            <a:srgbClr val="007635"/>
          </a:solidFill>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0.92715</cdr:x>
      <cdr:y>0.05899</cdr:y>
    </cdr:from>
    <cdr:to>
      <cdr:x>0.96595</cdr:x>
      <cdr:y>0.13117</cdr:y>
    </cdr:to>
    <cdr:pic>
      <cdr:nvPicPr>
        <cdr:cNvPr id="8" name="1 Imagen" descr="img_1210030781022_191.jpg"/>
        <cdr:cNvPicPr>
          <a:picLocks xmlns:a="http://schemas.openxmlformats.org/drawingml/2006/main" noChangeAspect="1"/>
        </cdr:cNvPicPr>
      </cdr:nvPicPr>
      <cdr:blipFill>
        <a:blip xmlns:a="http://schemas.openxmlformats.org/drawingml/2006/main" xmlns:r="http://schemas.openxmlformats.org/officeDocument/2006/relationships" r:embed="rId2">
          <a:clrChange>
            <a:clrFrom>
              <a:srgbClr val="FFFFFF"/>
            </a:clrFrom>
            <a:clrTo>
              <a:srgbClr val="FFFFFF">
                <a:alpha val="0"/>
              </a:srgbClr>
            </a:clrTo>
          </a:clrChange>
        </a:blip>
        <a:srcRect xmlns:a="http://schemas.openxmlformats.org/drawingml/2006/main" r="50463"/>
        <a:stretch xmlns:a="http://schemas.openxmlformats.org/drawingml/2006/main">
          <a:fillRect/>
        </a:stretch>
      </cdr:blipFill>
      <cdr:spPr>
        <a:xfrm xmlns:a="http://schemas.openxmlformats.org/drawingml/2006/main">
          <a:off x="4966219" y="182527"/>
          <a:ext cx="207828" cy="223334"/>
        </a:xfrm>
        <a:prstGeom xmlns:a="http://schemas.openxmlformats.org/drawingml/2006/main" prst="rect">
          <a:avLst/>
        </a:prstGeom>
      </cdr:spPr>
    </cdr:pic>
  </cdr:relSizeAnchor>
  <cdr:relSizeAnchor xmlns:cdr="http://schemas.openxmlformats.org/drawingml/2006/chartDrawing">
    <cdr:from>
      <cdr:x>0.91983</cdr:x>
      <cdr:y>0.16801</cdr:y>
    </cdr:from>
    <cdr:to>
      <cdr:x>0.96544</cdr:x>
      <cdr:y>0.88389</cdr:y>
    </cdr:to>
    <cdr:sp macro="" textlink="">
      <cdr:nvSpPr>
        <cdr:cNvPr id="9" name="1 Flecha arriba"/>
        <cdr:cNvSpPr/>
      </cdr:nvSpPr>
      <cdr:spPr>
        <a:xfrm xmlns:a="http://schemas.openxmlformats.org/drawingml/2006/main">
          <a:off x="4926965" y="519858"/>
          <a:ext cx="244306" cy="2214986"/>
        </a:xfrm>
        <a:prstGeom xmlns:a="http://schemas.openxmlformats.org/drawingml/2006/main" prst="upArrow">
          <a:avLst/>
        </a:prstGeom>
        <a:solidFill xmlns:a="http://schemas.openxmlformats.org/drawingml/2006/main">
          <a:sysClr val="window" lastClr="FFFFFF"/>
        </a:solidFill>
        <a:ln xmlns:a="http://schemas.openxmlformats.org/drawingml/2006/main" w="3175"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wordArtVert" wrap="square"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900"/>
            <a:t>MÁS ES MEJOR</a:t>
          </a:r>
        </a:p>
      </cdr:txBody>
    </cdr:sp>
  </cdr:relSizeAnchor>
</c:userShapes>
</file>

<file path=xl/drawings/drawing44.xml><?xml version="1.0" encoding="utf-8"?>
<xdr:wsDr xmlns:xdr="http://schemas.openxmlformats.org/drawingml/2006/spreadsheetDrawing" xmlns:a="http://schemas.openxmlformats.org/drawingml/2006/main">
  <xdr:twoCellAnchor>
    <xdr:from>
      <xdr:col>0</xdr:col>
      <xdr:colOff>845006</xdr:colOff>
      <xdr:row>7</xdr:row>
      <xdr:rowOff>149678</xdr:rowOff>
    </xdr:from>
    <xdr:to>
      <xdr:col>0</xdr:col>
      <xdr:colOff>2521406</xdr:colOff>
      <xdr:row>7</xdr:row>
      <xdr:rowOff>435428</xdr:rowOff>
    </xdr:to>
    <xdr:pic>
      <xdr:nvPicPr>
        <xdr:cNvPr id="2"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140403"/>
          <a:ext cx="0" cy="38100"/>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3"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521403"/>
          <a:ext cx="0" cy="38100"/>
        </a:xfrm>
        <a:prstGeom prst="rect">
          <a:avLst/>
        </a:prstGeom>
        <a:noFill/>
      </xdr:spPr>
    </xdr:pic>
    <xdr:clientData/>
  </xdr:twoCellAnchor>
  <xdr:twoCellAnchor>
    <xdr:from>
      <xdr:col>0</xdr:col>
      <xdr:colOff>0</xdr:colOff>
      <xdr:row>17</xdr:row>
      <xdr:rowOff>65942</xdr:rowOff>
    </xdr:from>
    <xdr:to>
      <xdr:col>6</xdr:col>
      <xdr:colOff>683558</xdr:colOff>
      <xdr:row>33</xdr:row>
      <xdr:rowOff>123265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171451</xdr:colOff>
      <xdr:row>10</xdr:row>
      <xdr:rowOff>57150</xdr:rowOff>
    </xdr:from>
    <xdr:to>
      <xdr:col>0</xdr:col>
      <xdr:colOff>571501</xdr:colOff>
      <xdr:row>15</xdr:row>
      <xdr:rowOff>144780</xdr:rowOff>
    </xdr:to>
    <xdr:pic>
      <xdr:nvPicPr>
        <xdr:cNvPr id="6" name="5 Imagen" descr="http://www.sabercurioso.es/wp-content/semaforo.jpg"/>
        <xdr:cNvPicPr/>
      </xdr:nvPicPr>
      <xdr:blipFill>
        <a:blip xmlns:r="http://schemas.openxmlformats.org/officeDocument/2006/relationships" r:embed="rId3" cstate="print">
          <a:clrChange>
            <a:clrFrom>
              <a:srgbClr val="FBFFFD"/>
            </a:clrFrom>
            <a:clrTo>
              <a:srgbClr val="FBFFFD">
                <a:alpha val="0"/>
              </a:srgbClr>
            </a:clrTo>
          </a:clrChange>
        </a:blip>
        <a:srcRect/>
        <a:stretch>
          <a:fillRect/>
        </a:stretch>
      </xdr:blipFill>
      <xdr:spPr bwMode="auto">
        <a:xfrm rot="10800000">
          <a:off x="171451" y="2809875"/>
          <a:ext cx="400050" cy="1040130"/>
        </a:xfrm>
        <a:prstGeom prst="rect">
          <a:avLst/>
        </a:prstGeom>
        <a:noFill/>
        <a:ln w="9525">
          <a:noFill/>
          <a:miter lim="800000"/>
          <a:headEnd/>
          <a:tailEnd/>
        </a:ln>
      </xdr:spPr>
    </xdr:pic>
    <xdr:clientData/>
  </xdr:twoCellAnchor>
  <xdr:twoCellAnchor>
    <xdr:from>
      <xdr:col>0</xdr:col>
      <xdr:colOff>845006</xdr:colOff>
      <xdr:row>7</xdr:row>
      <xdr:rowOff>149678</xdr:rowOff>
    </xdr:from>
    <xdr:to>
      <xdr:col>0</xdr:col>
      <xdr:colOff>2521406</xdr:colOff>
      <xdr:row>7</xdr:row>
      <xdr:rowOff>435428</xdr:rowOff>
    </xdr:to>
    <xdr:pic>
      <xdr:nvPicPr>
        <xdr:cNvPr id="7"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140403"/>
          <a:ext cx="0" cy="38100"/>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8"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521403"/>
          <a:ext cx="0" cy="38100"/>
        </a:xfrm>
        <a:prstGeom prst="rect">
          <a:avLst/>
        </a:prstGeom>
        <a:noFill/>
      </xdr:spPr>
    </xdr:pic>
    <xdr:clientData/>
  </xdr:twoCellAnchor>
  <xdr:twoCellAnchor>
    <xdr:from>
      <xdr:col>3</xdr:col>
      <xdr:colOff>302559</xdr:colOff>
      <xdr:row>5</xdr:row>
      <xdr:rowOff>100854</xdr:rowOff>
    </xdr:from>
    <xdr:to>
      <xdr:col>5</xdr:col>
      <xdr:colOff>426384</xdr:colOff>
      <xdr:row>6</xdr:row>
      <xdr:rowOff>206749</xdr:rowOff>
    </xdr:to>
    <xdr:pic>
      <xdr:nvPicPr>
        <xdr:cNvPr id="10" name="Picture 58"/>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2588559" y="1596279"/>
          <a:ext cx="1647825" cy="353545"/>
        </a:xfrm>
        <a:prstGeom prst="rect">
          <a:avLst/>
        </a:prstGeom>
        <a:noFill/>
      </xdr:spPr>
    </xdr:pic>
    <xdr:clientData/>
  </xdr:twoCellAnchor>
</xdr:wsDr>
</file>

<file path=xl/drawings/drawing45.xml><?xml version="1.0" encoding="utf-8"?>
<c:userShapes xmlns:c="http://schemas.openxmlformats.org/drawingml/2006/chart">
  <cdr:relSizeAnchor xmlns:cdr="http://schemas.openxmlformats.org/drawingml/2006/chartDrawing">
    <cdr:from>
      <cdr:x>0.01441</cdr:x>
      <cdr:y>0.004</cdr:y>
    </cdr:from>
    <cdr:to>
      <cdr:x>0.07743</cdr:x>
      <cdr:y>0.09453</cdr:y>
    </cdr:to>
    <cdr:pic>
      <cdr:nvPicPr>
        <cdr:cNvPr id="4" name="13 Imagen" descr="C:\Users\Owner\Desktop\Profrutas SIAL\LOGOS\LOGO-DE-LA-EMPRESA-PROFRUTAS-CIA-LTDA-95-X-105-CM.gif"/>
        <cdr:cNvPicPr/>
      </cdr:nvPicPr>
      <cdr:blipFill>
        <a:blip xmlns:a="http://schemas.openxmlformats.org/drawingml/2006/main" xmlns:r="http://schemas.openxmlformats.org/officeDocument/2006/relationships" r:embed="rId1" cstate="print"/>
        <a:srcRect xmlns:a="http://schemas.openxmlformats.org/drawingml/2006/main"/>
        <a:stretch xmlns:a="http://schemas.openxmlformats.org/drawingml/2006/main">
          <a:fillRect/>
        </a:stretch>
      </cdr:blipFill>
      <cdr:spPr bwMode="auto">
        <a:xfrm xmlns:a="http://schemas.openxmlformats.org/drawingml/2006/main">
          <a:off x="114300" y="19050"/>
          <a:ext cx="500099" cy="430982"/>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0.16263</cdr:x>
      <cdr:y>0.21534</cdr:y>
    </cdr:from>
    <cdr:to>
      <cdr:x>0.86723</cdr:x>
      <cdr:y>0.21534</cdr:y>
    </cdr:to>
    <cdr:sp macro="" textlink="">
      <cdr:nvSpPr>
        <cdr:cNvPr id="12" name="11 Conector recto"/>
        <cdr:cNvSpPr/>
      </cdr:nvSpPr>
      <cdr:spPr>
        <a:xfrm xmlns:a="http://schemas.openxmlformats.org/drawingml/2006/main" flipH="1">
          <a:off x="1034796" y="849634"/>
          <a:ext cx="4483159" cy="0"/>
        </a:xfrm>
        <a:prstGeom xmlns:a="http://schemas.openxmlformats.org/drawingml/2006/main" prst="line">
          <a:avLst/>
        </a:prstGeom>
        <a:ln xmlns:a="http://schemas.openxmlformats.org/drawingml/2006/main" w="3175">
          <a:solidFill>
            <a:srgbClr val="007635"/>
          </a:solidFill>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0.93343</cdr:x>
      <cdr:y>0.05537</cdr:y>
    </cdr:from>
    <cdr:to>
      <cdr:x>0.97223</cdr:x>
      <cdr:y>0.12755</cdr:y>
    </cdr:to>
    <cdr:pic>
      <cdr:nvPicPr>
        <cdr:cNvPr id="8" name="1 Imagen" descr="img_1210030781022_191.jpg"/>
        <cdr:cNvPicPr>
          <a:picLocks xmlns:a="http://schemas.openxmlformats.org/drawingml/2006/main" noChangeAspect="1"/>
        </cdr:cNvPicPr>
      </cdr:nvPicPr>
      <cdr:blipFill>
        <a:blip xmlns:a="http://schemas.openxmlformats.org/drawingml/2006/main" xmlns:r="http://schemas.openxmlformats.org/officeDocument/2006/relationships" r:embed="rId2">
          <a:clrChange>
            <a:clrFrom>
              <a:srgbClr val="FFFFFF"/>
            </a:clrFrom>
            <a:clrTo>
              <a:srgbClr val="FFFFFF">
                <a:alpha val="0"/>
              </a:srgbClr>
            </a:clrTo>
          </a:clrChange>
        </a:blip>
        <a:srcRect xmlns:a="http://schemas.openxmlformats.org/drawingml/2006/main" r="50463"/>
        <a:stretch xmlns:a="http://schemas.openxmlformats.org/drawingml/2006/main">
          <a:fillRect/>
        </a:stretch>
      </cdr:blipFill>
      <cdr:spPr>
        <a:xfrm xmlns:a="http://schemas.openxmlformats.org/drawingml/2006/main">
          <a:off x="5939117" y="201706"/>
          <a:ext cx="246888" cy="262963"/>
        </a:xfrm>
        <a:prstGeom xmlns:a="http://schemas.openxmlformats.org/drawingml/2006/main" prst="rect">
          <a:avLst/>
        </a:prstGeom>
      </cdr:spPr>
    </cdr:pic>
  </cdr:relSizeAnchor>
  <cdr:relSizeAnchor xmlns:cdr="http://schemas.openxmlformats.org/drawingml/2006/chartDrawing">
    <cdr:from>
      <cdr:x>0.92601</cdr:x>
      <cdr:y>0.15715</cdr:y>
    </cdr:from>
    <cdr:to>
      <cdr:x>0.97162</cdr:x>
      <cdr:y>0.87302</cdr:y>
    </cdr:to>
    <cdr:sp macro="" textlink="">
      <cdr:nvSpPr>
        <cdr:cNvPr id="9" name="1 Flecha arriba"/>
        <cdr:cNvSpPr/>
      </cdr:nvSpPr>
      <cdr:spPr>
        <a:xfrm xmlns:a="http://schemas.openxmlformats.org/drawingml/2006/main">
          <a:off x="4908224" y="488002"/>
          <a:ext cx="241750" cy="2223007"/>
        </a:xfrm>
        <a:prstGeom xmlns:a="http://schemas.openxmlformats.org/drawingml/2006/main" prst="upArrow">
          <a:avLst/>
        </a:prstGeom>
        <a:solidFill xmlns:a="http://schemas.openxmlformats.org/drawingml/2006/main">
          <a:sysClr val="window" lastClr="FFFFFF"/>
        </a:solidFill>
        <a:ln xmlns:a="http://schemas.openxmlformats.org/drawingml/2006/main" w="3175"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wordArtVert" wrap="square"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900"/>
            <a:t>MÁS ES MEJOR</a:t>
          </a:r>
        </a:p>
      </cdr:txBody>
    </cdr:sp>
  </cdr:relSizeAnchor>
</c:userShapes>
</file>

<file path=xl/drawings/drawing46.xml><?xml version="1.0" encoding="utf-8"?>
<xdr:wsDr xmlns:xdr="http://schemas.openxmlformats.org/drawingml/2006/spreadsheetDrawing" xmlns:a="http://schemas.openxmlformats.org/drawingml/2006/main">
  <xdr:twoCellAnchor>
    <xdr:from>
      <xdr:col>0</xdr:col>
      <xdr:colOff>845006</xdr:colOff>
      <xdr:row>7</xdr:row>
      <xdr:rowOff>149678</xdr:rowOff>
    </xdr:from>
    <xdr:to>
      <xdr:col>0</xdr:col>
      <xdr:colOff>2521406</xdr:colOff>
      <xdr:row>7</xdr:row>
      <xdr:rowOff>435428</xdr:rowOff>
    </xdr:to>
    <xdr:pic>
      <xdr:nvPicPr>
        <xdr:cNvPr id="2"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140403"/>
          <a:ext cx="0" cy="38100"/>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3"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330903"/>
          <a:ext cx="0" cy="38100"/>
        </a:xfrm>
        <a:prstGeom prst="rect">
          <a:avLst/>
        </a:prstGeom>
        <a:noFill/>
      </xdr:spPr>
    </xdr:pic>
    <xdr:clientData/>
  </xdr:twoCellAnchor>
  <xdr:twoCellAnchor>
    <xdr:from>
      <xdr:col>8</xdr:col>
      <xdr:colOff>375138</xdr:colOff>
      <xdr:row>0</xdr:row>
      <xdr:rowOff>65942</xdr:rowOff>
    </xdr:from>
    <xdr:to>
      <xdr:col>16</xdr:col>
      <xdr:colOff>641838</xdr:colOff>
      <xdr:row>16</xdr:row>
      <xdr:rowOff>123093</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171451</xdr:colOff>
      <xdr:row>10</xdr:row>
      <xdr:rowOff>57150</xdr:rowOff>
    </xdr:from>
    <xdr:to>
      <xdr:col>0</xdr:col>
      <xdr:colOff>571501</xdr:colOff>
      <xdr:row>15</xdr:row>
      <xdr:rowOff>144780</xdr:rowOff>
    </xdr:to>
    <xdr:pic>
      <xdr:nvPicPr>
        <xdr:cNvPr id="5" name="4 Imagen" descr="http://www.sabercurioso.es/wp-content/semaforo.jpg"/>
        <xdr:cNvPicPr/>
      </xdr:nvPicPr>
      <xdr:blipFill>
        <a:blip xmlns:r="http://schemas.openxmlformats.org/officeDocument/2006/relationships" r:embed="rId3" cstate="print">
          <a:clrChange>
            <a:clrFrom>
              <a:srgbClr val="FBFFFD"/>
            </a:clrFrom>
            <a:clrTo>
              <a:srgbClr val="FBFFFD">
                <a:alpha val="0"/>
              </a:srgbClr>
            </a:clrTo>
          </a:clrChange>
        </a:blip>
        <a:srcRect/>
        <a:stretch>
          <a:fillRect/>
        </a:stretch>
      </xdr:blipFill>
      <xdr:spPr bwMode="auto">
        <a:xfrm rot="10800000">
          <a:off x="171451" y="2619375"/>
          <a:ext cx="400050" cy="1040130"/>
        </a:xfrm>
        <a:prstGeom prst="rect">
          <a:avLst/>
        </a:prstGeom>
        <a:noFill/>
        <a:ln w="9525">
          <a:noFill/>
          <a:miter lim="800000"/>
          <a:headEnd/>
          <a:tailEnd/>
        </a:ln>
      </xdr:spPr>
    </xdr:pic>
    <xdr:clientData/>
  </xdr:twoCellAnchor>
  <xdr:twoCellAnchor>
    <xdr:from>
      <xdr:col>0</xdr:col>
      <xdr:colOff>845006</xdr:colOff>
      <xdr:row>7</xdr:row>
      <xdr:rowOff>149678</xdr:rowOff>
    </xdr:from>
    <xdr:to>
      <xdr:col>0</xdr:col>
      <xdr:colOff>2521406</xdr:colOff>
      <xdr:row>7</xdr:row>
      <xdr:rowOff>435428</xdr:rowOff>
    </xdr:to>
    <xdr:pic>
      <xdr:nvPicPr>
        <xdr:cNvPr id="6"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140403"/>
          <a:ext cx="0" cy="38100"/>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7"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330903"/>
          <a:ext cx="0" cy="38100"/>
        </a:xfrm>
        <a:prstGeom prst="rect">
          <a:avLst/>
        </a:prstGeom>
        <a:noFill/>
      </xdr:spPr>
    </xdr:pic>
    <xdr:clientData/>
  </xdr:twoCellAnchor>
  <xdr:twoCellAnchor editAs="oneCell">
    <xdr:from>
      <xdr:col>2</xdr:col>
      <xdr:colOff>134470</xdr:colOff>
      <xdr:row>5</xdr:row>
      <xdr:rowOff>21956</xdr:rowOff>
    </xdr:from>
    <xdr:to>
      <xdr:col>6</xdr:col>
      <xdr:colOff>134470</xdr:colOff>
      <xdr:row>7</xdr:row>
      <xdr:rowOff>44824</xdr:rowOff>
    </xdr:to>
    <xdr:pic>
      <xdr:nvPicPr>
        <xdr:cNvPr id="7169" name="Picture 1"/>
        <xdr:cNvPicPr>
          <a:picLocks noChangeAspect="1" noChangeArrowheads="1"/>
        </xdr:cNvPicPr>
      </xdr:nvPicPr>
      <xdr:blipFill>
        <a:blip xmlns:r="http://schemas.openxmlformats.org/officeDocument/2006/relationships" r:embed="rId4" cstate="print"/>
        <a:srcRect l="18497" r="17630" b="-8029"/>
        <a:stretch>
          <a:fillRect/>
        </a:stretch>
      </xdr:blipFill>
      <xdr:spPr bwMode="auto">
        <a:xfrm>
          <a:off x="1647264" y="1512338"/>
          <a:ext cx="3081618" cy="515927"/>
        </a:xfrm>
        <a:prstGeom prst="rect">
          <a:avLst/>
        </a:prstGeom>
        <a:noFill/>
      </xdr:spPr>
    </xdr:pic>
    <xdr:clientData/>
  </xdr:twoCellAnchor>
</xdr:wsDr>
</file>

<file path=xl/drawings/drawing47.xml><?xml version="1.0" encoding="utf-8"?>
<c:userShapes xmlns:c="http://schemas.openxmlformats.org/drawingml/2006/chart">
  <cdr:relSizeAnchor xmlns:cdr="http://schemas.openxmlformats.org/drawingml/2006/chartDrawing">
    <cdr:from>
      <cdr:x>0.01441</cdr:x>
      <cdr:y>0.004</cdr:y>
    </cdr:from>
    <cdr:to>
      <cdr:x>0.07743</cdr:x>
      <cdr:y>0.09453</cdr:y>
    </cdr:to>
    <cdr:pic>
      <cdr:nvPicPr>
        <cdr:cNvPr id="4" name="13 Imagen" descr="C:\Users\Owner\Desktop\Profrutas SIAL\LOGOS\LOGO-DE-LA-EMPRESA-PROFRUTAS-CIA-LTDA-95-X-105-CM.gif"/>
        <cdr:cNvPicPr/>
      </cdr:nvPicPr>
      <cdr:blipFill>
        <a:blip xmlns:a="http://schemas.openxmlformats.org/drawingml/2006/main" xmlns:r="http://schemas.openxmlformats.org/officeDocument/2006/relationships" r:embed="rId1" cstate="print"/>
        <a:srcRect xmlns:a="http://schemas.openxmlformats.org/drawingml/2006/main"/>
        <a:stretch xmlns:a="http://schemas.openxmlformats.org/drawingml/2006/main">
          <a:fillRect/>
        </a:stretch>
      </cdr:blipFill>
      <cdr:spPr bwMode="auto">
        <a:xfrm xmlns:a="http://schemas.openxmlformats.org/drawingml/2006/main">
          <a:off x="114300" y="19050"/>
          <a:ext cx="500099" cy="430982"/>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0.16263</cdr:x>
      <cdr:y>0.21534</cdr:y>
    </cdr:from>
    <cdr:to>
      <cdr:x>0.86723</cdr:x>
      <cdr:y>0.21534</cdr:y>
    </cdr:to>
    <cdr:sp macro="" textlink="">
      <cdr:nvSpPr>
        <cdr:cNvPr id="12" name="11 Conector recto"/>
        <cdr:cNvSpPr/>
      </cdr:nvSpPr>
      <cdr:spPr>
        <a:xfrm xmlns:a="http://schemas.openxmlformats.org/drawingml/2006/main" flipH="1">
          <a:off x="1034796" y="849634"/>
          <a:ext cx="4483159" cy="0"/>
        </a:xfrm>
        <a:prstGeom xmlns:a="http://schemas.openxmlformats.org/drawingml/2006/main" prst="line">
          <a:avLst/>
        </a:prstGeom>
        <a:ln xmlns:a="http://schemas.openxmlformats.org/drawingml/2006/main" w="3175">
          <a:solidFill>
            <a:srgbClr val="007635"/>
          </a:solidFill>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0.93343</cdr:x>
      <cdr:y>0.05537</cdr:y>
    </cdr:from>
    <cdr:to>
      <cdr:x>0.97223</cdr:x>
      <cdr:y>0.12755</cdr:y>
    </cdr:to>
    <cdr:pic>
      <cdr:nvPicPr>
        <cdr:cNvPr id="8" name="1 Imagen" descr="img_1210030781022_191.jpg"/>
        <cdr:cNvPicPr>
          <a:picLocks xmlns:a="http://schemas.openxmlformats.org/drawingml/2006/main" noChangeAspect="1"/>
        </cdr:cNvPicPr>
      </cdr:nvPicPr>
      <cdr:blipFill>
        <a:blip xmlns:a="http://schemas.openxmlformats.org/drawingml/2006/main" xmlns:r="http://schemas.openxmlformats.org/officeDocument/2006/relationships" r:embed="rId2">
          <a:clrChange>
            <a:clrFrom>
              <a:srgbClr val="FFFFFF"/>
            </a:clrFrom>
            <a:clrTo>
              <a:srgbClr val="FFFFFF">
                <a:alpha val="0"/>
              </a:srgbClr>
            </a:clrTo>
          </a:clrChange>
        </a:blip>
        <a:srcRect xmlns:a="http://schemas.openxmlformats.org/drawingml/2006/main" r="50463"/>
        <a:stretch xmlns:a="http://schemas.openxmlformats.org/drawingml/2006/main">
          <a:fillRect/>
        </a:stretch>
      </cdr:blipFill>
      <cdr:spPr>
        <a:xfrm xmlns:a="http://schemas.openxmlformats.org/drawingml/2006/main">
          <a:off x="5939117" y="201706"/>
          <a:ext cx="246888" cy="262963"/>
        </a:xfrm>
        <a:prstGeom xmlns:a="http://schemas.openxmlformats.org/drawingml/2006/main" prst="rect">
          <a:avLst/>
        </a:prstGeom>
      </cdr:spPr>
    </cdr:pic>
  </cdr:relSizeAnchor>
  <cdr:relSizeAnchor xmlns:cdr="http://schemas.openxmlformats.org/drawingml/2006/chartDrawing">
    <cdr:from>
      <cdr:x>0.93447</cdr:x>
      <cdr:y>0.15715</cdr:y>
    </cdr:from>
    <cdr:to>
      <cdr:x>0.98008</cdr:x>
      <cdr:y>0.87302</cdr:y>
    </cdr:to>
    <cdr:sp macro="" textlink="">
      <cdr:nvSpPr>
        <cdr:cNvPr id="9" name="1 Flecha arriba"/>
        <cdr:cNvSpPr/>
      </cdr:nvSpPr>
      <cdr:spPr>
        <a:xfrm xmlns:a="http://schemas.openxmlformats.org/drawingml/2006/main">
          <a:off x="5945765" y="572502"/>
          <a:ext cx="290203" cy="2607942"/>
        </a:xfrm>
        <a:prstGeom xmlns:a="http://schemas.openxmlformats.org/drawingml/2006/main" prst="upArrow">
          <a:avLst/>
        </a:prstGeom>
        <a:solidFill xmlns:a="http://schemas.openxmlformats.org/drawingml/2006/main">
          <a:sysClr val="window" lastClr="FFFFFF"/>
        </a:solidFill>
        <a:ln xmlns:a="http://schemas.openxmlformats.org/drawingml/2006/main" w="3175"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wordArtVert" wrap="square"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900"/>
            <a:t>MÁS ES MEJOR</a:t>
          </a:r>
        </a:p>
      </cdr:txBody>
    </cdr:sp>
  </cdr:relSizeAnchor>
</c:userShapes>
</file>

<file path=xl/drawings/drawing48.xml><?xml version="1.0" encoding="utf-8"?>
<xdr:wsDr xmlns:xdr="http://schemas.openxmlformats.org/drawingml/2006/spreadsheetDrawing" xmlns:a="http://schemas.openxmlformats.org/drawingml/2006/main">
  <xdr:twoCellAnchor>
    <xdr:from>
      <xdr:col>0</xdr:col>
      <xdr:colOff>845006</xdr:colOff>
      <xdr:row>7</xdr:row>
      <xdr:rowOff>149678</xdr:rowOff>
    </xdr:from>
    <xdr:to>
      <xdr:col>0</xdr:col>
      <xdr:colOff>2521406</xdr:colOff>
      <xdr:row>7</xdr:row>
      <xdr:rowOff>435428</xdr:rowOff>
    </xdr:to>
    <xdr:pic>
      <xdr:nvPicPr>
        <xdr:cNvPr id="2"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140403"/>
          <a:ext cx="0" cy="38100"/>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3"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521403"/>
          <a:ext cx="0" cy="38100"/>
        </a:xfrm>
        <a:prstGeom prst="rect">
          <a:avLst/>
        </a:prstGeom>
        <a:noFill/>
      </xdr:spPr>
    </xdr:pic>
    <xdr:clientData/>
  </xdr:twoCellAnchor>
  <xdr:twoCellAnchor>
    <xdr:from>
      <xdr:col>0</xdr:col>
      <xdr:colOff>0</xdr:colOff>
      <xdr:row>17</xdr:row>
      <xdr:rowOff>77148</xdr:rowOff>
    </xdr:from>
    <xdr:to>
      <xdr:col>6</xdr:col>
      <xdr:colOff>717176</xdr:colOff>
      <xdr:row>33</xdr:row>
      <xdr:rowOff>145677</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171451</xdr:colOff>
      <xdr:row>10</xdr:row>
      <xdr:rowOff>57150</xdr:rowOff>
    </xdr:from>
    <xdr:to>
      <xdr:col>0</xdr:col>
      <xdr:colOff>571501</xdr:colOff>
      <xdr:row>15</xdr:row>
      <xdr:rowOff>144780</xdr:rowOff>
    </xdr:to>
    <xdr:pic>
      <xdr:nvPicPr>
        <xdr:cNvPr id="6" name="5 Imagen" descr="http://www.sabercurioso.es/wp-content/semaforo.jpg"/>
        <xdr:cNvPicPr/>
      </xdr:nvPicPr>
      <xdr:blipFill>
        <a:blip xmlns:r="http://schemas.openxmlformats.org/officeDocument/2006/relationships" r:embed="rId3" cstate="print">
          <a:clrChange>
            <a:clrFrom>
              <a:srgbClr val="FBFFFD"/>
            </a:clrFrom>
            <a:clrTo>
              <a:srgbClr val="FBFFFD">
                <a:alpha val="0"/>
              </a:srgbClr>
            </a:clrTo>
          </a:clrChange>
        </a:blip>
        <a:srcRect/>
        <a:stretch>
          <a:fillRect/>
        </a:stretch>
      </xdr:blipFill>
      <xdr:spPr bwMode="auto">
        <a:xfrm rot="10800000">
          <a:off x="171451" y="2809875"/>
          <a:ext cx="400050" cy="1040130"/>
        </a:xfrm>
        <a:prstGeom prst="rect">
          <a:avLst/>
        </a:prstGeom>
        <a:noFill/>
        <a:ln w="9525">
          <a:noFill/>
          <a:miter lim="800000"/>
          <a:headEnd/>
          <a:tailEnd/>
        </a:ln>
      </xdr:spPr>
    </xdr:pic>
    <xdr:clientData/>
  </xdr:twoCellAnchor>
  <xdr:twoCellAnchor>
    <xdr:from>
      <xdr:col>0</xdr:col>
      <xdr:colOff>845006</xdr:colOff>
      <xdr:row>7</xdr:row>
      <xdr:rowOff>149678</xdr:rowOff>
    </xdr:from>
    <xdr:to>
      <xdr:col>0</xdr:col>
      <xdr:colOff>2521406</xdr:colOff>
      <xdr:row>7</xdr:row>
      <xdr:rowOff>435428</xdr:rowOff>
    </xdr:to>
    <xdr:pic>
      <xdr:nvPicPr>
        <xdr:cNvPr id="7"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140403"/>
          <a:ext cx="0" cy="38100"/>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8"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521403"/>
          <a:ext cx="0" cy="38100"/>
        </a:xfrm>
        <a:prstGeom prst="rect">
          <a:avLst/>
        </a:prstGeom>
        <a:noFill/>
      </xdr:spPr>
    </xdr:pic>
    <xdr:clientData/>
  </xdr:twoCellAnchor>
  <xdr:twoCellAnchor editAs="oneCell">
    <xdr:from>
      <xdr:col>2</xdr:col>
      <xdr:colOff>437029</xdr:colOff>
      <xdr:row>5</xdr:row>
      <xdr:rowOff>56029</xdr:rowOff>
    </xdr:from>
    <xdr:to>
      <xdr:col>6</xdr:col>
      <xdr:colOff>539564</xdr:colOff>
      <xdr:row>7</xdr:row>
      <xdr:rowOff>55549</xdr:rowOff>
    </xdr:to>
    <xdr:pic>
      <xdr:nvPicPr>
        <xdr:cNvPr id="11" name="10 Imagen"/>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4679" r="20353"/>
        <a:stretch/>
      </xdr:blipFill>
      <xdr:spPr bwMode="auto">
        <a:xfrm>
          <a:off x="1961029" y="1546411"/>
          <a:ext cx="3262594" cy="4925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9.xml><?xml version="1.0" encoding="utf-8"?>
<c:userShapes xmlns:c="http://schemas.openxmlformats.org/drawingml/2006/chart">
  <cdr:relSizeAnchor xmlns:cdr="http://schemas.openxmlformats.org/drawingml/2006/chartDrawing">
    <cdr:from>
      <cdr:x>0.01441</cdr:x>
      <cdr:y>0.004</cdr:y>
    </cdr:from>
    <cdr:to>
      <cdr:x>0.07743</cdr:x>
      <cdr:y>0.09453</cdr:y>
    </cdr:to>
    <cdr:pic>
      <cdr:nvPicPr>
        <cdr:cNvPr id="4" name="13 Imagen" descr="C:\Users\Owner\Desktop\Profrutas SIAL\LOGOS\LOGO-DE-LA-EMPRESA-PROFRUTAS-CIA-LTDA-95-X-105-CM.gif"/>
        <cdr:cNvPicPr/>
      </cdr:nvPicPr>
      <cdr:blipFill>
        <a:blip xmlns:a="http://schemas.openxmlformats.org/drawingml/2006/main" xmlns:r="http://schemas.openxmlformats.org/officeDocument/2006/relationships" r:embed="rId1" cstate="print"/>
        <a:srcRect xmlns:a="http://schemas.openxmlformats.org/drawingml/2006/main"/>
        <a:stretch xmlns:a="http://schemas.openxmlformats.org/drawingml/2006/main">
          <a:fillRect/>
        </a:stretch>
      </cdr:blipFill>
      <cdr:spPr bwMode="auto">
        <a:xfrm xmlns:a="http://schemas.openxmlformats.org/drawingml/2006/main">
          <a:off x="114300" y="19050"/>
          <a:ext cx="500099" cy="430982"/>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0.17319</cdr:x>
      <cdr:y>0.17953</cdr:y>
    </cdr:from>
    <cdr:to>
      <cdr:x>0.87779</cdr:x>
      <cdr:y>0.17953</cdr:y>
    </cdr:to>
    <cdr:sp macro="" textlink="">
      <cdr:nvSpPr>
        <cdr:cNvPr id="12" name="11 Conector recto"/>
        <cdr:cNvSpPr/>
      </cdr:nvSpPr>
      <cdr:spPr>
        <a:xfrm xmlns:a="http://schemas.openxmlformats.org/drawingml/2006/main" flipH="1">
          <a:off x="1101972" y="674152"/>
          <a:ext cx="4483159" cy="0"/>
        </a:xfrm>
        <a:prstGeom xmlns:a="http://schemas.openxmlformats.org/drawingml/2006/main" prst="line">
          <a:avLst/>
        </a:prstGeom>
        <a:ln xmlns:a="http://schemas.openxmlformats.org/drawingml/2006/main" w="3175">
          <a:solidFill>
            <a:srgbClr val="007635"/>
          </a:solidFill>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0.93343</cdr:x>
      <cdr:y>0.05537</cdr:y>
    </cdr:from>
    <cdr:to>
      <cdr:x>0.97223</cdr:x>
      <cdr:y>0.12755</cdr:y>
    </cdr:to>
    <cdr:pic>
      <cdr:nvPicPr>
        <cdr:cNvPr id="8" name="1 Imagen" descr="img_1210030781022_191.jpg"/>
        <cdr:cNvPicPr>
          <a:picLocks xmlns:a="http://schemas.openxmlformats.org/drawingml/2006/main" noChangeAspect="1"/>
        </cdr:cNvPicPr>
      </cdr:nvPicPr>
      <cdr:blipFill>
        <a:blip xmlns:a="http://schemas.openxmlformats.org/drawingml/2006/main" xmlns:r="http://schemas.openxmlformats.org/officeDocument/2006/relationships" r:embed="rId2">
          <a:clrChange>
            <a:clrFrom>
              <a:srgbClr val="FFFFFF"/>
            </a:clrFrom>
            <a:clrTo>
              <a:srgbClr val="FFFFFF">
                <a:alpha val="0"/>
              </a:srgbClr>
            </a:clrTo>
          </a:clrChange>
        </a:blip>
        <a:srcRect xmlns:a="http://schemas.openxmlformats.org/drawingml/2006/main" r="50463"/>
        <a:stretch xmlns:a="http://schemas.openxmlformats.org/drawingml/2006/main">
          <a:fillRect/>
        </a:stretch>
      </cdr:blipFill>
      <cdr:spPr>
        <a:xfrm xmlns:a="http://schemas.openxmlformats.org/drawingml/2006/main">
          <a:off x="5939117" y="201706"/>
          <a:ext cx="246888" cy="262963"/>
        </a:xfrm>
        <a:prstGeom xmlns:a="http://schemas.openxmlformats.org/drawingml/2006/main" prst="rect">
          <a:avLst/>
        </a:prstGeom>
      </cdr:spPr>
    </cdr:pic>
  </cdr:relSizeAnchor>
  <cdr:relSizeAnchor xmlns:cdr="http://schemas.openxmlformats.org/drawingml/2006/chartDrawing">
    <cdr:from>
      <cdr:x>0.93447</cdr:x>
      <cdr:y>0.15715</cdr:y>
    </cdr:from>
    <cdr:to>
      <cdr:x>0.98008</cdr:x>
      <cdr:y>0.87302</cdr:y>
    </cdr:to>
    <cdr:sp macro="" textlink="">
      <cdr:nvSpPr>
        <cdr:cNvPr id="9" name="1 Flecha arriba"/>
        <cdr:cNvSpPr/>
      </cdr:nvSpPr>
      <cdr:spPr>
        <a:xfrm xmlns:a="http://schemas.openxmlformats.org/drawingml/2006/main">
          <a:off x="5945765" y="572502"/>
          <a:ext cx="290203" cy="2607942"/>
        </a:xfrm>
        <a:prstGeom xmlns:a="http://schemas.openxmlformats.org/drawingml/2006/main" prst="upArrow">
          <a:avLst/>
        </a:prstGeom>
        <a:solidFill xmlns:a="http://schemas.openxmlformats.org/drawingml/2006/main">
          <a:sysClr val="window" lastClr="FFFFFF"/>
        </a:solidFill>
        <a:ln xmlns:a="http://schemas.openxmlformats.org/drawingml/2006/main" w="3175"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wordArtVert" wrap="square"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900"/>
            <a:t>MÁS ES MEJOR</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845006</xdr:colOff>
      <xdr:row>7</xdr:row>
      <xdr:rowOff>149678</xdr:rowOff>
    </xdr:from>
    <xdr:to>
      <xdr:col>0</xdr:col>
      <xdr:colOff>2521406</xdr:colOff>
      <xdr:row>7</xdr:row>
      <xdr:rowOff>435428</xdr:rowOff>
    </xdr:to>
    <xdr:pic>
      <xdr:nvPicPr>
        <xdr:cNvPr id="2"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1530803"/>
          <a:ext cx="0" cy="38100"/>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3"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1721303"/>
          <a:ext cx="0" cy="38100"/>
        </a:xfrm>
        <a:prstGeom prst="rect">
          <a:avLst/>
        </a:prstGeom>
        <a:noFill/>
      </xdr:spPr>
    </xdr:pic>
    <xdr:clientData/>
  </xdr:twoCellAnchor>
  <xdr:twoCellAnchor>
    <xdr:from>
      <xdr:col>0</xdr:col>
      <xdr:colOff>0</xdr:colOff>
      <xdr:row>17</xdr:row>
      <xdr:rowOff>15875</xdr:rowOff>
    </xdr:from>
    <xdr:to>
      <xdr:col>6</xdr:col>
      <xdr:colOff>682625</xdr:colOff>
      <xdr:row>34</xdr:row>
      <xdr:rowOff>57150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171451</xdr:colOff>
      <xdr:row>10</xdr:row>
      <xdr:rowOff>57150</xdr:rowOff>
    </xdr:from>
    <xdr:to>
      <xdr:col>0</xdr:col>
      <xdr:colOff>571501</xdr:colOff>
      <xdr:row>15</xdr:row>
      <xdr:rowOff>144780</xdr:rowOff>
    </xdr:to>
    <xdr:pic>
      <xdr:nvPicPr>
        <xdr:cNvPr id="5" name="4 Imagen" descr="http://www.sabercurioso.es/wp-content/semaforo.jpg"/>
        <xdr:cNvPicPr/>
      </xdr:nvPicPr>
      <xdr:blipFill>
        <a:blip xmlns:r="http://schemas.openxmlformats.org/officeDocument/2006/relationships" r:embed="rId3" cstate="print">
          <a:clrChange>
            <a:clrFrom>
              <a:srgbClr val="FBFFFD"/>
            </a:clrFrom>
            <a:clrTo>
              <a:srgbClr val="FBFFFD">
                <a:alpha val="0"/>
              </a:srgbClr>
            </a:clrTo>
          </a:clrChange>
        </a:blip>
        <a:srcRect/>
        <a:stretch>
          <a:fillRect/>
        </a:stretch>
      </xdr:blipFill>
      <xdr:spPr bwMode="auto">
        <a:xfrm rot="10800000">
          <a:off x="171451" y="2009775"/>
          <a:ext cx="400050" cy="1040130"/>
        </a:xfrm>
        <a:prstGeom prst="rect">
          <a:avLst/>
        </a:prstGeom>
        <a:noFill/>
        <a:ln w="9525">
          <a:noFill/>
          <a:miter lim="800000"/>
          <a:headEnd/>
          <a:tailEnd/>
        </a:ln>
      </xdr:spPr>
    </xdr:pic>
    <xdr:clientData/>
  </xdr:twoCellAnchor>
  <xdr:twoCellAnchor>
    <xdr:from>
      <xdr:col>3</xdr:col>
      <xdr:colOff>347382</xdr:colOff>
      <xdr:row>5</xdr:row>
      <xdr:rowOff>44823</xdr:rowOff>
    </xdr:from>
    <xdr:to>
      <xdr:col>5</xdr:col>
      <xdr:colOff>204507</xdr:colOff>
      <xdr:row>6</xdr:row>
      <xdr:rowOff>140073</xdr:rowOff>
    </xdr:to>
    <xdr:pic>
      <xdr:nvPicPr>
        <xdr:cNvPr id="6" name="Picture 33"/>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2681007" y="1044948"/>
          <a:ext cx="1381125" cy="285750"/>
        </a:xfrm>
        <a:prstGeom prst="rect">
          <a:avLst/>
        </a:prstGeom>
        <a:noFill/>
      </xdr:spPr>
    </xdr:pic>
    <xdr:clientData/>
  </xdr:twoCellAnchor>
  <xdr:twoCellAnchor editAs="oneCell">
    <xdr:from>
      <xdr:col>4</xdr:col>
      <xdr:colOff>53246</xdr:colOff>
      <xdr:row>7</xdr:row>
      <xdr:rowOff>50947</xdr:rowOff>
    </xdr:from>
    <xdr:to>
      <xdr:col>6</xdr:col>
      <xdr:colOff>739588</xdr:colOff>
      <xdr:row>9</xdr:row>
      <xdr:rowOff>168088</xdr:rowOff>
    </xdr:to>
    <xdr:pic>
      <xdr:nvPicPr>
        <xdr:cNvPr id="7" name="Picture 1"/>
        <xdr:cNvPicPr>
          <a:picLocks noChangeAspect="1" noChangeArrowheads="1"/>
        </xdr:cNvPicPr>
      </xdr:nvPicPr>
      <xdr:blipFill>
        <a:blip xmlns:r="http://schemas.openxmlformats.org/officeDocument/2006/relationships" r:embed="rId5" cstate="print">
          <a:lum bright="-10000" contrast="40000"/>
        </a:blip>
        <a:srcRect l="19227" t="56566" r="37163" b="23892"/>
        <a:stretch>
          <a:fillRect/>
        </a:stretch>
      </xdr:blipFill>
      <xdr:spPr bwMode="auto">
        <a:xfrm>
          <a:off x="3148871" y="1432072"/>
          <a:ext cx="2210342" cy="498141"/>
        </a:xfrm>
        <a:prstGeom prst="rect">
          <a:avLst/>
        </a:prstGeom>
        <a:noFill/>
        <a:ln w="1">
          <a:noFill/>
          <a:miter lim="800000"/>
          <a:headEnd/>
          <a:tailEnd type="none" w="med" len="med"/>
        </a:ln>
        <a:effectLst/>
      </xdr:spPr>
    </xdr:pic>
    <xdr:clientData/>
  </xdr:twoCellAnchor>
  <xdr:twoCellAnchor>
    <xdr:from>
      <xdr:col>0</xdr:col>
      <xdr:colOff>845006</xdr:colOff>
      <xdr:row>7</xdr:row>
      <xdr:rowOff>149678</xdr:rowOff>
    </xdr:from>
    <xdr:to>
      <xdr:col>0</xdr:col>
      <xdr:colOff>2521406</xdr:colOff>
      <xdr:row>7</xdr:row>
      <xdr:rowOff>435428</xdr:rowOff>
    </xdr:to>
    <xdr:pic>
      <xdr:nvPicPr>
        <xdr:cNvPr id="8"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1530803"/>
          <a:ext cx="0" cy="38100"/>
        </a:xfrm>
        <a:prstGeom prst="rect">
          <a:avLst/>
        </a:prstGeom>
        <a:noFill/>
      </xdr:spPr>
    </xdr:pic>
    <xdr:clientData/>
  </xdr:twoCellAnchor>
</xdr:wsDr>
</file>

<file path=xl/drawings/drawing50.xml><?xml version="1.0" encoding="utf-8"?>
<xdr:wsDr xmlns:xdr="http://schemas.openxmlformats.org/drawingml/2006/spreadsheetDrawing" xmlns:a="http://schemas.openxmlformats.org/drawingml/2006/main">
  <xdr:twoCellAnchor>
    <xdr:from>
      <xdr:col>0</xdr:col>
      <xdr:colOff>845006</xdr:colOff>
      <xdr:row>7</xdr:row>
      <xdr:rowOff>149678</xdr:rowOff>
    </xdr:from>
    <xdr:to>
      <xdr:col>0</xdr:col>
      <xdr:colOff>2521406</xdr:colOff>
      <xdr:row>7</xdr:row>
      <xdr:rowOff>435428</xdr:rowOff>
    </xdr:to>
    <xdr:pic>
      <xdr:nvPicPr>
        <xdr:cNvPr id="2"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140403"/>
          <a:ext cx="0" cy="38100"/>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3"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330903"/>
          <a:ext cx="0" cy="38100"/>
        </a:xfrm>
        <a:prstGeom prst="rect">
          <a:avLst/>
        </a:prstGeom>
        <a:noFill/>
      </xdr:spPr>
    </xdr:pic>
    <xdr:clientData/>
  </xdr:twoCellAnchor>
  <xdr:twoCellAnchor>
    <xdr:from>
      <xdr:col>0</xdr:col>
      <xdr:colOff>0</xdr:colOff>
      <xdr:row>17</xdr:row>
      <xdr:rowOff>89647</xdr:rowOff>
    </xdr:from>
    <xdr:to>
      <xdr:col>6</xdr:col>
      <xdr:colOff>717176</xdr:colOff>
      <xdr:row>33</xdr:row>
      <xdr:rowOff>111887</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171451</xdr:colOff>
      <xdr:row>10</xdr:row>
      <xdr:rowOff>57150</xdr:rowOff>
    </xdr:from>
    <xdr:to>
      <xdr:col>0</xdr:col>
      <xdr:colOff>571501</xdr:colOff>
      <xdr:row>15</xdr:row>
      <xdr:rowOff>144780</xdr:rowOff>
    </xdr:to>
    <xdr:pic>
      <xdr:nvPicPr>
        <xdr:cNvPr id="5" name="4 Imagen" descr="http://www.sabercurioso.es/wp-content/semaforo.jpg"/>
        <xdr:cNvPicPr/>
      </xdr:nvPicPr>
      <xdr:blipFill>
        <a:blip xmlns:r="http://schemas.openxmlformats.org/officeDocument/2006/relationships" r:embed="rId3" cstate="print">
          <a:clrChange>
            <a:clrFrom>
              <a:srgbClr val="FBFFFD"/>
            </a:clrFrom>
            <a:clrTo>
              <a:srgbClr val="FBFFFD">
                <a:alpha val="0"/>
              </a:srgbClr>
            </a:clrTo>
          </a:clrChange>
        </a:blip>
        <a:srcRect/>
        <a:stretch>
          <a:fillRect/>
        </a:stretch>
      </xdr:blipFill>
      <xdr:spPr bwMode="auto">
        <a:xfrm rot="10800000">
          <a:off x="171451" y="2619375"/>
          <a:ext cx="400050" cy="1040130"/>
        </a:xfrm>
        <a:prstGeom prst="rect">
          <a:avLst/>
        </a:prstGeom>
        <a:noFill/>
        <a:ln w="9525">
          <a:noFill/>
          <a:miter lim="800000"/>
          <a:headEnd/>
          <a:tailEnd/>
        </a:ln>
      </xdr:spPr>
    </xdr:pic>
    <xdr:clientData/>
  </xdr:twoCellAnchor>
  <xdr:twoCellAnchor>
    <xdr:from>
      <xdr:col>0</xdr:col>
      <xdr:colOff>845006</xdr:colOff>
      <xdr:row>7</xdr:row>
      <xdr:rowOff>149678</xdr:rowOff>
    </xdr:from>
    <xdr:to>
      <xdr:col>0</xdr:col>
      <xdr:colOff>2521406</xdr:colOff>
      <xdr:row>7</xdr:row>
      <xdr:rowOff>435428</xdr:rowOff>
    </xdr:to>
    <xdr:pic>
      <xdr:nvPicPr>
        <xdr:cNvPr id="6"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140403"/>
          <a:ext cx="0" cy="38100"/>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7"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330903"/>
          <a:ext cx="0" cy="38100"/>
        </a:xfrm>
        <a:prstGeom prst="rect">
          <a:avLst/>
        </a:prstGeom>
        <a:noFill/>
      </xdr:spPr>
    </xdr:pic>
    <xdr:clientData/>
  </xdr:twoCellAnchor>
  <xdr:twoCellAnchor editAs="oneCell">
    <xdr:from>
      <xdr:col>2</xdr:col>
      <xdr:colOff>672352</xdr:colOff>
      <xdr:row>5</xdr:row>
      <xdr:rowOff>56030</xdr:rowOff>
    </xdr:from>
    <xdr:to>
      <xdr:col>6</xdr:col>
      <xdr:colOff>112618</xdr:colOff>
      <xdr:row>6</xdr:row>
      <xdr:rowOff>200025</xdr:rowOff>
    </xdr:to>
    <xdr:pic>
      <xdr:nvPicPr>
        <xdr:cNvPr id="9" name="8 Imagen"/>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8366" r="27884" b="21154"/>
        <a:stretch/>
      </xdr:blipFill>
      <xdr:spPr bwMode="auto">
        <a:xfrm>
          <a:off x="2196352" y="1546412"/>
          <a:ext cx="26003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1.xml><?xml version="1.0" encoding="utf-8"?>
<c:userShapes xmlns:c="http://schemas.openxmlformats.org/drawingml/2006/chart">
  <cdr:relSizeAnchor xmlns:cdr="http://schemas.openxmlformats.org/drawingml/2006/chartDrawing">
    <cdr:from>
      <cdr:x>0.01441</cdr:x>
      <cdr:y>0.004</cdr:y>
    </cdr:from>
    <cdr:to>
      <cdr:x>0.07743</cdr:x>
      <cdr:y>0.09453</cdr:y>
    </cdr:to>
    <cdr:pic>
      <cdr:nvPicPr>
        <cdr:cNvPr id="4" name="13 Imagen" descr="C:\Users\Owner\Desktop\Profrutas SIAL\LOGOS\LOGO-DE-LA-EMPRESA-PROFRUTAS-CIA-LTDA-95-X-105-CM.gif"/>
        <cdr:cNvPicPr/>
      </cdr:nvPicPr>
      <cdr:blipFill>
        <a:blip xmlns:a="http://schemas.openxmlformats.org/drawingml/2006/main" xmlns:r="http://schemas.openxmlformats.org/officeDocument/2006/relationships" r:embed="rId1" cstate="print"/>
        <a:srcRect xmlns:a="http://schemas.openxmlformats.org/drawingml/2006/main"/>
        <a:stretch xmlns:a="http://schemas.openxmlformats.org/drawingml/2006/main">
          <a:fillRect/>
        </a:stretch>
      </cdr:blipFill>
      <cdr:spPr bwMode="auto">
        <a:xfrm xmlns:a="http://schemas.openxmlformats.org/drawingml/2006/main">
          <a:off x="114300" y="19050"/>
          <a:ext cx="500099" cy="430982"/>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0.18376</cdr:x>
      <cdr:y>0.27801</cdr:y>
    </cdr:from>
    <cdr:to>
      <cdr:x>0.88836</cdr:x>
      <cdr:y>0.27801</cdr:y>
    </cdr:to>
    <cdr:sp macro="" textlink="">
      <cdr:nvSpPr>
        <cdr:cNvPr id="12" name="11 Conector recto"/>
        <cdr:cNvSpPr/>
      </cdr:nvSpPr>
      <cdr:spPr>
        <a:xfrm xmlns:a="http://schemas.openxmlformats.org/drawingml/2006/main" flipH="1">
          <a:off x="1169210" y="1043959"/>
          <a:ext cx="4483158" cy="0"/>
        </a:xfrm>
        <a:prstGeom xmlns:a="http://schemas.openxmlformats.org/drawingml/2006/main" prst="line">
          <a:avLst/>
        </a:prstGeom>
        <a:ln xmlns:a="http://schemas.openxmlformats.org/drawingml/2006/main" w="3175">
          <a:solidFill>
            <a:srgbClr val="007635"/>
          </a:solidFill>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0.93343</cdr:x>
      <cdr:y>0.05537</cdr:y>
    </cdr:from>
    <cdr:to>
      <cdr:x>0.97223</cdr:x>
      <cdr:y>0.12755</cdr:y>
    </cdr:to>
    <cdr:pic>
      <cdr:nvPicPr>
        <cdr:cNvPr id="8" name="1 Imagen" descr="img_1210030781022_191.jpg"/>
        <cdr:cNvPicPr>
          <a:picLocks xmlns:a="http://schemas.openxmlformats.org/drawingml/2006/main" noChangeAspect="1"/>
        </cdr:cNvPicPr>
      </cdr:nvPicPr>
      <cdr:blipFill>
        <a:blip xmlns:a="http://schemas.openxmlformats.org/drawingml/2006/main" xmlns:r="http://schemas.openxmlformats.org/officeDocument/2006/relationships" r:embed="rId2">
          <a:clrChange>
            <a:clrFrom>
              <a:srgbClr val="FFFFFF"/>
            </a:clrFrom>
            <a:clrTo>
              <a:srgbClr val="FFFFFF">
                <a:alpha val="0"/>
              </a:srgbClr>
            </a:clrTo>
          </a:clrChange>
        </a:blip>
        <a:srcRect xmlns:a="http://schemas.openxmlformats.org/drawingml/2006/main" r="50463"/>
        <a:stretch xmlns:a="http://schemas.openxmlformats.org/drawingml/2006/main">
          <a:fillRect/>
        </a:stretch>
      </cdr:blipFill>
      <cdr:spPr>
        <a:xfrm xmlns:a="http://schemas.openxmlformats.org/drawingml/2006/main">
          <a:off x="5939117" y="201706"/>
          <a:ext cx="246888" cy="262963"/>
        </a:xfrm>
        <a:prstGeom xmlns:a="http://schemas.openxmlformats.org/drawingml/2006/main" prst="rect">
          <a:avLst/>
        </a:prstGeom>
      </cdr:spPr>
    </cdr:pic>
  </cdr:relSizeAnchor>
  <cdr:relSizeAnchor xmlns:cdr="http://schemas.openxmlformats.org/drawingml/2006/chartDrawing">
    <cdr:from>
      <cdr:x>0.93447</cdr:x>
      <cdr:y>0.15715</cdr:y>
    </cdr:from>
    <cdr:to>
      <cdr:x>0.98008</cdr:x>
      <cdr:y>0.87302</cdr:y>
    </cdr:to>
    <cdr:sp macro="" textlink="">
      <cdr:nvSpPr>
        <cdr:cNvPr id="9" name="1 Flecha arriba"/>
        <cdr:cNvSpPr/>
      </cdr:nvSpPr>
      <cdr:spPr>
        <a:xfrm xmlns:a="http://schemas.openxmlformats.org/drawingml/2006/main">
          <a:off x="5945765" y="572502"/>
          <a:ext cx="290203" cy="2607942"/>
        </a:xfrm>
        <a:prstGeom xmlns:a="http://schemas.openxmlformats.org/drawingml/2006/main" prst="upArrow">
          <a:avLst/>
        </a:prstGeom>
        <a:solidFill xmlns:a="http://schemas.openxmlformats.org/drawingml/2006/main">
          <a:sysClr val="window" lastClr="FFFFFF"/>
        </a:solidFill>
        <a:ln xmlns:a="http://schemas.openxmlformats.org/drawingml/2006/main" w="3175"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wordArtVert" wrap="square"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900"/>
            <a:t>MÁS ES MEJOR</a:t>
          </a:r>
        </a:p>
      </cdr:txBody>
    </cdr:sp>
  </cdr:relSizeAnchor>
</c:userShapes>
</file>

<file path=xl/drawings/drawing52.xml><?xml version="1.0" encoding="utf-8"?>
<xdr:wsDr xmlns:xdr="http://schemas.openxmlformats.org/drawingml/2006/spreadsheetDrawing" xmlns:a="http://schemas.openxmlformats.org/drawingml/2006/main">
  <xdr:twoCellAnchor>
    <xdr:from>
      <xdr:col>1</xdr:col>
      <xdr:colOff>8487</xdr:colOff>
      <xdr:row>7</xdr:row>
      <xdr:rowOff>149678</xdr:rowOff>
    </xdr:from>
    <xdr:to>
      <xdr:col>1</xdr:col>
      <xdr:colOff>8487</xdr:colOff>
      <xdr:row>7</xdr:row>
      <xdr:rowOff>254453</xdr:rowOff>
    </xdr:to>
    <xdr:pic>
      <xdr:nvPicPr>
        <xdr:cNvPr id="2"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70487" y="2021060"/>
          <a:ext cx="0" cy="104775"/>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3"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330903"/>
          <a:ext cx="0" cy="38100"/>
        </a:xfrm>
        <a:prstGeom prst="rect">
          <a:avLst/>
        </a:prstGeom>
        <a:noFill/>
      </xdr:spPr>
    </xdr:pic>
    <xdr:clientData/>
  </xdr:twoCellAnchor>
  <xdr:twoCellAnchor>
    <xdr:from>
      <xdr:col>0</xdr:col>
      <xdr:colOff>0</xdr:colOff>
      <xdr:row>17</xdr:row>
      <xdr:rowOff>88354</xdr:rowOff>
    </xdr:from>
    <xdr:to>
      <xdr:col>6</xdr:col>
      <xdr:colOff>705971</xdr:colOff>
      <xdr:row>33</xdr:row>
      <xdr:rowOff>100853</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171451</xdr:colOff>
      <xdr:row>10</xdr:row>
      <xdr:rowOff>57150</xdr:rowOff>
    </xdr:from>
    <xdr:to>
      <xdr:col>0</xdr:col>
      <xdr:colOff>571501</xdr:colOff>
      <xdr:row>15</xdr:row>
      <xdr:rowOff>144780</xdr:rowOff>
    </xdr:to>
    <xdr:pic>
      <xdr:nvPicPr>
        <xdr:cNvPr id="5" name="4 Imagen" descr="http://www.sabercurioso.es/wp-content/semaforo.jpg"/>
        <xdr:cNvPicPr/>
      </xdr:nvPicPr>
      <xdr:blipFill>
        <a:blip xmlns:r="http://schemas.openxmlformats.org/officeDocument/2006/relationships" r:embed="rId3" cstate="print">
          <a:clrChange>
            <a:clrFrom>
              <a:srgbClr val="FBFFFD"/>
            </a:clrFrom>
            <a:clrTo>
              <a:srgbClr val="FBFFFD">
                <a:alpha val="0"/>
              </a:srgbClr>
            </a:clrTo>
          </a:clrChange>
        </a:blip>
        <a:srcRect/>
        <a:stretch>
          <a:fillRect/>
        </a:stretch>
      </xdr:blipFill>
      <xdr:spPr bwMode="auto">
        <a:xfrm rot="10800000">
          <a:off x="171451" y="2619375"/>
          <a:ext cx="400050" cy="1040130"/>
        </a:xfrm>
        <a:prstGeom prst="rect">
          <a:avLst/>
        </a:prstGeom>
        <a:noFill/>
        <a:ln w="9525">
          <a:noFill/>
          <a:miter lim="800000"/>
          <a:headEnd/>
          <a:tailEnd/>
        </a:ln>
      </xdr:spPr>
    </xdr:pic>
    <xdr:clientData/>
  </xdr:twoCellAnchor>
  <xdr:twoCellAnchor>
    <xdr:from>
      <xdr:col>0</xdr:col>
      <xdr:colOff>845006</xdr:colOff>
      <xdr:row>7</xdr:row>
      <xdr:rowOff>149678</xdr:rowOff>
    </xdr:from>
    <xdr:to>
      <xdr:col>0</xdr:col>
      <xdr:colOff>2521406</xdr:colOff>
      <xdr:row>7</xdr:row>
      <xdr:rowOff>435428</xdr:rowOff>
    </xdr:to>
    <xdr:pic>
      <xdr:nvPicPr>
        <xdr:cNvPr id="6"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140403"/>
          <a:ext cx="0" cy="38100"/>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7"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330903"/>
          <a:ext cx="0" cy="38100"/>
        </a:xfrm>
        <a:prstGeom prst="rect">
          <a:avLst/>
        </a:prstGeom>
        <a:noFill/>
      </xdr:spPr>
    </xdr:pic>
    <xdr:clientData/>
  </xdr:twoCellAnchor>
  <xdr:twoCellAnchor editAs="oneCell">
    <xdr:from>
      <xdr:col>3</xdr:col>
      <xdr:colOff>134470</xdr:colOff>
      <xdr:row>5</xdr:row>
      <xdr:rowOff>100853</xdr:rowOff>
    </xdr:from>
    <xdr:to>
      <xdr:col>5</xdr:col>
      <xdr:colOff>268941</xdr:colOff>
      <xdr:row>6</xdr:row>
      <xdr:rowOff>100853</xdr:rowOff>
    </xdr:to>
    <xdr:pic>
      <xdr:nvPicPr>
        <xdr:cNvPr id="9" name="Picture 19"/>
        <xdr:cNvPicPr>
          <a:picLocks noChangeAspect="1" noChangeArrowheads="1"/>
        </xdr:cNvPicPr>
      </xdr:nvPicPr>
      <xdr:blipFill>
        <a:blip xmlns:r="http://schemas.openxmlformats.org/officeDocument/2006/relationships" r:embed="rId4" cstate="print"/>
        <a:srcRect l="34971" t="-6920" r="34405" b="-10726"/>
        <a:stretch>
          <a:fillRect/>
        </a:stretch>
      </xdr:blipFill>
      <xdr:spPr bwMode="auto">
        <a:xfrm>
          <a:off x="2532529" y="1591235"/>
          <a:ext cx="1815353" cy="190500"/>
        </a:xfrm>
        <a:prstGeom prst="rect">
          <a:avLst/>
        </a:prstGeom>
        <a:noFill/>
      </xdr:spPr>
    </xdr:pic>
    <xdr:clientData/>
  </xdr:twoCellAnchor>
</xdr:wsDr>
</file>

<file path=xl/drawings/drawing53.xml><?xml version="1.0" encoding="utf-8"?>
<c:userShapes xmlns:c="http://schemas.openxmlformats.org/drawingml/2006/chart">
  <cdr:relSizeAnchor xmlns:cdr="http://schemas.openxmlformats.org/drawingml/2006/chartDrawing">
    <cdr:from>
      <cdr:x>0.01441</cdr:x>
      <cdr:y>0.004</cdr:y>
    </cdr:from>
    <cdr:to>
      <cdr:x>0.07743</cdr:x>
      <cdr:y>0.09453</cdr:y>
    </cdr:to>
    <cdr:pic>
      <cdr:nvPicPr>
        <cdr:cNvPr id="4" name="13 Imagen" descr="C:\Users\Owner\Desktop\Profrutas SIAL\LOGOS\LOGO-DE-LA-EMPRESA-PROFRUTAS-CIA-LTDA-95-X-105-CM.gif"/>
        <cdr:cNvPicPr/>
      </cdr:nvPicPr>
      <cdr:blipFill>
        <a:blip xmlns:a="http://schemas.openxmlformats.org/drawingml/2006/main" xmlns:r="http://schemas.openxmlformats.org/officeDocument/2006/relationships" r:embed="rId1" cstate="print"/>
        <a:srcRect xmlns:a="http://schemas.openxmlformats.org/drawingml/2006/main"/>
        <a:stretch xmlns:a="http://schemas.openxmlformats.org/drawingml/2006/main">
          <a:fillRect/>
        </a:stretch>
      </cdr:blipFill>
      <cdr:spPr bwMode="auto">
        <a:xfrm xmlns:a="http://schemas.openxmlformats.org/drawingml/2006/main">
          <a:off x="114300" y="19050"/>
          <a:ext cx="500099" cy="430982"/>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0.17496</cdr:x>
      <cdr:y>0.83992</cdr:y>
    </cdr:from>
    <cdr:to>
      <cdr:x>0.87956</cdr:x>
      <cdr:y>0.83992</cdr:y>
    </cdr:to>
    <cdr:sp macro="" textlink="">
      <cdr:nvSpPr>
        <cdr:cNvPr id="12" name="11 Conector recto"/>
        <cdr:cNvSpPr/>
      </cdr:nvSpPr>
      <cdr:spPr>
        <a:xfrm xmlns:a="http://schemas.openxmlformats.org/drawingml/2006/main" flipH="1">
          <a:off x="1113187" y="3229258"/>
          <a:ext cx="4483159" cy="0"/>
        </a:xfrm>
        <a:prstGeom xmlns:a="http://schemas.openxmlformats.org/drawingml/2006/main" prst="line">
          <a:avLst/>
        </a:prstGeom>
        <a:ln xmlns:a="http://schemas.openxmlformats.org/drawingml/2006/main" w="3175">
          <a:solidFill>
            <a:srgbClr val="007635"/>
          </a:solidFill>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0.93343</cdr:x>
      <cdr:y>0.05537</cdr:y>
    </cdr:from>
    <cdr:to>
      <cdr:x>0.97223</cdr:x>
      <cdr:y>0.12755</cdr:y>
    </cdr:to>
    <cdr:pic>
      <cdr:nvPicPr>
        <cdr:cNvPr id="8" name="1 Imagen" descr="img_1210030781022_191.jpg"/>
        <cdr:cNvPicPr>
          <a:picLocks xmlns:a="http://schemas.openxmlformats.org/drawingml/2006/main" noChangeAspect="1"/>
        </cdr:cNvPicPr>
      </cdr:nvPicPr>
      <cdr:blipFill>
        <a:blip xmlns:a="http://schemas.openxmlformats.org/drawingml/2006/main" xmlns:r="http://schemas.openxmlformats.org/officeDocument/2006/relationships" r:embed="rId2">
          <a:clrChange>
            <a:clrFrom>
              <a:srgbClr val="FFFFFF"/>
            </a:clrFrom>
            <a:clrTo>
              <a:srgbClr val="FFFFFF">
                <a:alpha val="0"/>
              </a:srgbClr>
            </a:clrTo>
          </a:clrChange>
        </a:blip>
        <a:srcRect xmlns:a="http://schemas.openxmlformats.org/drawingml/2006/main" r="50463"/>
        <a:stretch xmlns:a="http://schemas.openxmlformats.org/drawingml/2006/main">
          <a:fillRect/>
        </a:stretch>
      </cdr:blipFill>
      <cdr:spPr>
        <a:xfrm xmlns:a="http://schemas.openxmlformats.org/drawingml/2006/main">
          <a:off x="5939117" y="201706"/>
          <a:ext cx="246888" cy="262963"/>
        </a:xfrm>
        <a:prstGeom xmlns:a="http://schemas.openxmlformats.org/drawingml/2006/main" prst="rect">
          <a:avLst/>
        </a:prstGeom>
      </cdr:spPr>
    </cdr:pic>
  </cdr:relSizeAnchor>
  <cdr:relSizeAnchor xmlns:cdr="http://schemas.openxmlformats.org/drawingml/2006/chartDrawing">
    <cdr:from>
      <cdr:x>0.93447</cdr:x>
      <cdr:y>0.15715</cdr:y>
    </cdr:from>
    <cdr:to>
      <cdr:x>0.98008</cdr:x>
      <cdr:y>0.87302</cdr:y>
    </cdr:to>
    <cdr:sp macro="" textlink="">
      <cdr:nvSpPr>
        <cdr:cNvPr id="9" name="1 Flecha arriba"/>
        <cdr:cNvSpPr/>
      </cdr:nvSpPr>
      <cdr:spPr>
        <a:xfrm xmlns:a="http://schemas.openxmlformats.org/drawingml/2006/main">
          <a:off x="5945765" y="572502"/>
          <a:ext cx="290203" cy="2607942"/>
        </a:xfrm>
        <a:prstGeom xmlns:a="http://schemas.openxmlformats.org/drawingml/2006/main" prst="upArrow">
          <a:avLst/>
        </a:prstGeom>
        <a:solidFill xmlns:a="http://schemas.openxmlformats.org/drawingml/2006/main">
          <a:sysClr val="window" lastClr="FFFFFF"/>
        </a:solidFill>
        <a:ln xmlns:a="http://schemas.openxmlformats.org/drawingml/2006/main" w="3175"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wordArtVert" wrap="square"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900"/>
            <a:t>MÁS ES MEJOR</a:t>
          </a:r>
        </a:p>
      </cdr:txBody>
    </cdr:sp>
  </cdr:relSizeAnchor>
</c:userShapes>
</file>

<file path=xl/drawings/drawing54.xml><?xml version="1.0" encoding="utf-8"?>
<xdr:wsDr xmlns:xdr="http://schemas.openxmlformats.org/drawingml/2006/spreadsheetDrawing" xmlns:a="http://schemas.openxmlformats.org/drawingml/2006/main">
  <xdr:twoCellAnchor>
    <xdr:from>
      <xdr:col>0</xdr:col>
      <xdr:colOff>845006</xdr:colOff>
      <xdr:row>7</xdr:row>
      <xdr:rowOff>149678</xdr:rowOff>
    </xdr:from>
    <xdr:to>
      <xdr:col>0</xdr:col>
      <xdr:colOff>2521406</xdr:colOff>
      <xdr:row>7</xdr:row>
      <xdr:rowOff>435428</xdr:rowOff>
    </xdr:to>
    <xdr:pic>
      <xdr:nvPicPr>
        <xdr:cNvPr id="2"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026103"/>
          <a:ext cx="0" cy="104775"/>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3"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283278"/>
          <a:ext cx="0" cy="104775"/>
        </a:xfrm>
        <a:prstGeom prst="rect">
          <a:avLst/>
        </a:prstGeom>
        <a:noFill/>
      </xdr:spPr>
    </xdr:pic>
    <xdr:clientData/>
  </xdr:twoCellAnchor>
  <xdr:twoCellAnchor>
    <xdr:from>
      <xdr:col>0</xdr:col>
      <xdr:colOff>0</xdr:colOff>
      <xdr:row>17</xdr:row>
      <xdr:rowOff>54736</xdr:rowOff>
    </xdr:from>
    <xdr:to>
      <xdr:col>6</xdr:col>
      <xdr:colOff>717177</xdr:colOff>
      <xdr:row>33</xdr:row>
      <xdr:rowOff>112059</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171451</xdr:colOff>
      <xdr:row>10</xdr:row>
      <xdr:rowOff>57150</xdr:rowOff>
    </xdr:from>
    <xdr:to>
      <xdr:col>0</xdr:col>
      <xdr:colOff>571501</xdr:colOff>
      <xdr:row>15</xdr:row>
      <xdr:rowOff>144780</xdr:rowOff>
    </xdr:to>
    <xdr:pic>
      <xdr:nvPicPr>
        <xdr:cNvPr id="5" name="4 Imagen" descr="http://www.sabercurioso.es/wp-content/semaforo.jpg"/>
        <xdr:cNvPicPr/>
      </xdr:nvPicPr>
      <xdr:blipFill>
        <a:blip xmlns:r="http://schemas.openxmlformats.org/officeDocument/2006/relationships" r:embed="rId3" cstate="print">
          <a:clrChange>
            <a:clrFrom>
              <a:srgbClr val="FBFFFD"/>
            </a:clrFrom>
            <a:clrTo>
              <a:srgbClr val="FBFFFD">
                <a:alpha val="0"/>
              </a:srgbClr>
            </a:clrTo>
          </a:clrChange>
        </a:blip>
        <a:srcRect/>
        <a:stretch>
          <a:fillRect/>
        </a:stretch>
      </xdr:blipFill>
      <xdr:spPr bwMode="auto">
        <a:xfrm rot="10800000">
          <a:off x="171451" y="2705100"/>
          <a:ext cx="400050" cy="1040130"/>
        </a:xfrm>
        <a:prstGeom prst="rect">
          <a:avLst/>
        </a:prstGeom>
        <a:noFill/>
        <a:ln w="9525">
          <a:noFill/>
          <a:miter lim="800000"/>
          <a:headEnd/>
          <a:tailEnd/>
        </a:ln>
      </xdr:spPr>
    </xdr:pic>
    <xdr:clientData/>
  </xdr:twoCellAnchor>
  <xdr:twoCellAnchor>
    <xdr:from>
      <xdr:col>0</xdr:col>
      <xdr:colOff>845006</xdr:colOff>
      <xdr:row>7</xdr:row>
      <xdr:rowOff>149678</xdr:rowOff>
    </xdr:from>
    <xdr:to>
      <xdr:col>0</xdr:col>
      <xdr:colOff>2521406</xdr:colOff>
      <xdr:row>7</xdr:row>
      <xdr:rowOff>435428</xdr:rowOff>
    </xdr:to>
    <xdr:pic>
      <xdr:nvPicPr>
        <xdr:cNvPr id="6"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026103"/>
          <a:ext cx="0" cy="104775"/>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7"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283278"/>
          <a:ext cx="0" cy="104775"/>
        </a:xfrm>
        <a:prstGeom prst="rect">
          <a:avLst/>
        </a:prstGeom>
        <a:noFill/>
      </xdr:spPr>
    </xdr:pic>
    <xdr:clientData/>
  </xdr:twoCellAnchor>
  <xdr:twoCellAnchor editAs="oneCell">
    <xdr:from>
      <xdr:col>3</xdr:col>
      <xdr:colOff>168088</xdr:colOff>
      <xdr:row>5</xdr:row>
      <xdr:rowOff>100854</xdr:rowOff>
    </xdr:from>
    <xdr:to>
      <xdr:col>5</xdr:col>
      <xdr:colOff>302559</xdr:colOff>
      <xdr:row>6</xdr:row>
      <xdr:rowOff>100854</xdr:rowOff>
    </xdr:to>
    <xdr:pic>
      <xdr:nvPicPr>
        <xdr:cNvPr id="8" name="Picture 19"/>
        <xdr:cNvPicPr>
          <a:picLocks noChangeAspect="1" noChangeArrowheads="1"/>
        </xdr:cNvPicPr>
      </xdr:nvPicPr>
      <xdr:blipFill>
        <a:blip xmlns:r="http://schemas.openxmlformats.org/officeDocument/2006/relationships" r:embed="rId4" cstate="print"/>
        <a:srcRect l="34971" t="-6920" r="34405" b="-10726"/>
        <a:stretch>
          <a:fillRect/>
        </a:stretch>
      </xdr:blipFill>
      <xdr:spPr bwMode="auto">
        <a:xfrm>
          <a:off x="2566147" y="1591236"/>
          <a:ext cx="1815353" cy="190500"/>
        </a:xfrm>
        <a:prstGeom prst="rect">
          <a:avLst/>
        </a:prstGeom>
        <a:noFill/>
      </xdr:spPr>
    </xdr:pic>
    <xdr:clientData/>
  </xdr:twoCellAnchor>
</xdr:wsDr>
</file>

<file path=xl/drawings/drawing55.xml><?xml version="1.0" encoding="utf-8"?>
<c:userShapes xmlns:c="http://schemas.openxmlformats.org/drawingml/2006/chart">
  <cdr:relSizeAnchor xmlns:cdr="http://schemas.openxmlformats.org/drawingml/2006/chartDrawing">
    <cdr:from>
      <cdr:x>0.01441</cdr:x>
      <cdr:y>0.004</cdr:y>
    </cdr:from>
    <cdr:to>
      <cdr:x>0.07743</cdr:x>
      <cdr:y>0.09453</cdr:y>
    </cdr:to>
    <cdr:pic>
      <cdr:nvPicPr>
        <cdr:cNvPr id="4" name="13 Imagen" descr="C:\Users\Owner\Desktop\Profrutas SIAL\LOGOS\LOGO-DE-LA-EMPRESA-PROFRUTAS-CIA-LTDA-95-X-105-CM.gif"/>
        <cdr:cNvPicPr/>
      </cdr:nvPicPr>
      <cdr:blipFill>
        <a:blip xmlns:a="http://schemas.openxmlformats.org/drawingml/2006/main" xmlns:r="http://schemas.openxmlformats.org/officeDocument/2006/relationships" r:embed="rId1" cstate="print"/>
        <a:srcRect xmlns:a="http://schemas.openxmlformats.org/drawingml/2006/main"/>
        <a:stretch xmlns:a="http://schemas.openxmlformats.org/drawingml/2006/main">
          <a:fillRect/>
        </a:stretch>
      </cdr:blipFill>
      <cdr:spPr bwMode="auto">
        <a:xfrm xmlns:a="http://schemas.openxmlformats.org/drawingml/2006/main">
          <a:off x="114300" y="19050"/>
          <a:ext cx="500099" cy="430982"/>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0.14677</cdr:x>
      <cdr:y>0.81659</cdr:y>
    </cdr:from>
    <cdr:to>
      <cdr:x>0.85137</cdr:x>
      <cdr:y>0.81659</cdr:y>
    </cdr:to>
    <cdr:sp macro="" textlink="">
      <cdr:nvSpPr>
        <cdr:cNvPr id="12" name="11 Conector recto"/>
        <cdr:cNvSpPr/>
      </cdr:nvSpPr>
      <cdr:spPr>
        <a:xfrm xmlns:a="http://schemas.openxmlformats.org/drawingml/2006/main" flipH="1">
          <a:off x="933863" y="3139594"/>
          <a:ext cx="4483158" cy="0"/>
        </a:xfrm>
        <a:prstGeom xmlns:a="http://schemas.openxmlformats.org/drawingml/2006/main" prst="line">
          <a:avLst/>
        </a:prstGeom>
        <a:ln xmlns:a="http://schemas.openxmlformats.org/drawingml/2006/main" w="3175">
          <a:solidFill>
            <a:srgbClr val="007635"/>
          </a:solidFill>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0.92738</cdr:x>
      <cdr:y>0.05537</cdr:y>
    </cdr:from>
    <cdr:to>
      <cdr:x>0.96618</cdr:x>
      <cdr:y>0.12755</cdr:y>
    </cdr:to>
    <cdr:pic>
      <cdr:nvPicPr>
        <cdr:cNvPr id="8" name="1 Imagen" descr="img_1210030781022_191.jpg"/>
        <cdr:cNvPicPr>
          <a:picLocks xmlns:a="http://schemas.openxmlformats.org/drawingml/2006/main" noChangeAspect="1"/>
        </cdr:cNvPicPr>
      </cdr:nvPicPr>
      <cdr:blipFill>
        <a:blip xmlns:a="http://schemas.openxmlformats.org/drawingml/2006/main" xmlns:r="http://schemas.openxmlformats.org/officeDocument/2006/relationships" r:embed="rId2">
          <a:clrChange>
            <a:clrFrom>
              <a:srgbClr val="FFFFFF"/>
            </a:clrFrom>
            <a:clrTo>
              <a:srgbClr val="FFFFFF">
                <a:alpha val="0"/>
              </a:srgbClr>
            </a:clrTo>
          </a:clrChange>
        </a:blip>
        <a:srcRect xmlns:a="http://schemas.openxmlformats.org/drawingml/2006/main" r="50463"/>
        <a:stretch xmlns:a="http://schemas.openxmlformats.org/drawingml/2006/main">
          <a:fillRect/>
        </a:stretch>
      </cdr:blipFill>
      <cdr:spPr>
        <a:xfrm xmlns:a="http://schemas.openxmlformats.org/drawingml/2006/main">
          <a:off x="5154496" y="171942"/>
          <a:ext cx="215655" cy="224142"/>
        </a:xfrm>
        <a:prstGeom xmlns:a="http://schemas.openxmlformats.org/drawingml/2006/main" prst="rect">
          <a:avLst/>
        </a:prstGeom>
      </cdr:spPr>
    </cdr:pic>
  </cdr:relSizeAnchor>
  <cdr:relSizeAnchor xmlns:cdr="http://schemas.openxmlformats.org/drawingml/2006/chartDrawing">
    <cdr:from>
      <cdr:x>0.92439</cdr:x>
      <cdr:y>0.15715</cdr:y>
    </cdr:from>
    <cdr:to>
      <cdr:x>0.97</cdr:x>
      <cdr:y>0.87302</cdr:y>
    </cdr:to>
    <cdr:sp macro="" textlink="">
      <cdr:nvSpPr>
        <cdr:cNvPr id="9" name="1 Flecha arriba"/>
        <cdr:cNvSpPr/>
      </cdr:nvSpPr>
      <cdr:spPr>
        <a:xfrm xmlns:a="http://schemas.openxmlformats.org/drawingml/2006/main">
          <a:off x="5137865" y="488002"/>
          <a:ext cx="253505" cy="2223007"/>
        </a:xfrm>
        <a:prstGeom xmlns:a="http://schemas.openxmlformats.org/drawingml/2006/main" prst="upArrow">
          <a:avLst/>
        </a:prstGeom>
        <a:solidFill xmlns:a="http://schemas.openxmlformats.org/drawingml/2006/main">
          <a:sysClr val="window" lastClr="FFFFFF"/>
        </a:solidFill>
        <a:ln xmlns:a="http://schemas.openxmlformats.org/drawingml/2006/main" w="3175"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wordArtVert" wrap="square"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900"/>
            <a:t>MÁS ES MEJOR</a:t>
          </a:r>
        </a:p>
      </cdr:txBody>
    </cdr:sp>
  </cdr:relSizeAnchor>
</c:userShapes>
</file>

<file path=xl/drawings/drawing56.xml><?xml version="1.0" encoding="utf-8"?>
<xdr:wsDr xmlns:xdr="http://schemas.openxmlformats.org/drawingml/2006/spreadsheetDrawing" xmlns:a="http://schemas.openxmlformats.org/drawingml/2006/main">
  <xdr:twoCellAnchor>
    <xdr:from>
      <xdr:col>0</xdr:col>
      <xdr:colOff>845006</xdr:colOff>
      <xdr:row>7</xdr:row>
      <xdr:rowOff>149678</xdr:rowOff>
    </xdr:from>
    <xdr:to>
      <xdr:col>0</xdr:col>
      <xdr:colOff>2521406</xdr:colOff>
      <xdr:row>7</xdr:row>
      <xdr:rowOff>435428</xdr:rowOff>
    </xdr:to>
    <xdr:pic>
      <xdr:nvPicPr>
        <xdr:cNvPr id="2"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026103"/>
          <a:ext cx="0" cy="104775"/>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3"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283278"/>
          <a:ext cx="0" cy="104775"/>
        </a:xfrm>
        <a:prstGeom prst="rect">
          <a:avLst/>
        </a:prstGeom>
        <a:noFill/>
      </xdr:spPr>
    </xdr:pic>
    <xdr:clientData/>
  </xdr:twoCellAnchor>
  <xdr:twoCellAnchor editAs="oneCell">
    <xdr:from>
      <xdr:col>0</xdr:col>
      <xdr:colOff>171451</xdr:colOff>
      <xdr:row>10</xdr:row>
      <xdr:rowOff>57150</xdr:rowOff>
    </xdr:from>
    <xdr:to>
      <xdr:col>0</xdr:col>
      <xdr:colOff>571501</xdr:colOff>
      <xdr:row>15</xdr:row>
      <xdr:rowOff>144780</xdr:rowOff>
    </xdr:to>
    <xdr:pic>
      <xdr:nvPicPr>
        <xdr:cNvPr id="5" name="4 Imagen" descr="http://www.sabercurioso.es/wp-content/semaforo.jpg"/>
        <xdr:cNvPicPr/>
      </xdr:nvPicPr>
      <xdr:blipFill>
        <a:blip xmlns:r="http://schemas.openxmlformats.org/officeDocument/2006/relationships" r:embed="rId2" cstate="print">
          <a:clrChange>
            <a:clrFrom>
              <a:srgbClr val="FBFFFD"/>
            </a:clrFrom>
            <a:clrTo>
              <a:srgbClr val="FBFFFD">
                <a:alpha val="0"/>
              </a:srgbClr>
            </a:clrTo>
          </a:clrChange>
        </a:blip>
        <a:srcRect/>
        <a:stretch>
          <a:fillRect/>
        </a:stretch>
      </xdr:blipFill>
      <xdr:spPr bwMode="auto">
        <a:xfrm rot="10800000">
          <a:off x="171451" y="2705100"/>
          <a:ext cx="400050" cy="1040130"/>
        </a:xfrm>
        <a:prstGeom prst="rect">
          <a:avLst/>
        </a:prstGeom>
        <a:noFill/>
        <a:ln w="9525">
          <a:noFill/>
          <a:miter lim="800000"/>
          <a:headEnd/>
          <a:tailEnd/>
        </a:ln>
      </xdr:spPr>
    </xdr:pic>
    <xdr:clientData/>
  </xdr:twoCellAnchor>
  <xdr:twoCellAnchor>
    <xdr:from>
      <xdr:col>0</xdr:col>
      <xdr:colOff>845006</xdr:colOff>
      <xdr:row>7</xdr:row>
      <xdr:rowOff>149678</xdr:rowOff>
    </xdr:from>
    <xdr:to>
      <xdr:col>0</xdr:col>
      <xdr:colOff>2521406</xdr:colOff>
      <xdr:row>7</xdr:row>
      <xdr:rowOff>435428</xdr:rowOff>
    </xdr:to>
    <xdr:pic>
      <xdr:nvPicPr>
        <xdr:cNvPr id="6"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026103"/>
          <a:ext cx="0" cy="104775"/>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7"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283278"/>
          <a:ext cx="0" cy="104775"/>
        </a:xfrm>
        <a:prstGeom prst="rect">
          <a:avLst/>
        </a:prstGeom>
        <a:noFill/>
      </xdr:spPr>
    </xdr:pic>
    <xdr:clientData/>
  </xdr:twoCellAnchor>
  <xdr:twoCellAnchor editAs="oneCell">
    <xdr:from>
      <xdr:col>2</xdr:col>
      <xdr:colOff>627529</xdr:colOff>
      <xdr:row>5</xdr:row>
      <xdr:rowOff>22412</xdr:rowOff>
    </xdr:from>
    <xdr:to>
      <xdr:col>6</xdr:col>
      <xdr:colOff>224117</xdr:colOff>
      <xdr:row>6</xdr:row>
      <xdr:rowOff>156884</xdr:rowOff>
    </xdr:to>
    <xdr:pic>
      <xdr:nvPicPr>
        <xdr:cNvPr id="9" name="Picture 21"/>
        <xdr:cNvPicPr>
          <a:picLocks noChangeAspect="1" noChangeArrowheads="1"/>
        </xdr:cNvPicPr>
      </xdr:nvPicPr>
      <xdr:blipFill rotWithShape="1">
        <a:blip xmlns:r="http://schemas.openxmlformats.org/officeDocument/2006/relationships" r:embed="rId3" cstate="print"/>
        <a:srcRect l="23258" r="22749" b="-7268"/>
        <a:stretch/>
      </xdr:blipFill>
      <xdr:spPr bwMode="auto">
        <a:xfrm>
          <a:off x="2151529" y="1512794"/>
          <a:ext cx="2913529" cy="347384"/>
        </a:xfrm>
        <a:prstGeom prst="rect">
          <a:avLst/>
        </a:prstGeom>
        <a:noFill/>
      </xdr:spPr>
    </xdr:pic>
    <xdr:clientData/>
  </xdr:twoCellAnchor>
  <xdr:twoCellAnchor>
    <xdr:from>
      <xdr:col>0</xdr:col>
      <xdr:colOff>0</xdr:colOff>
      <xdr:row>17</xdr:row>
      <xdr:rowOff>84978</xdr:rowOff>
    </xdr:from>
    <xdr:to>
      <xdr:col>6</xdr:col>
      <xdr:colOff>698500</xdr:colOff>
      <xdr:row>33</xdr:row>
      <xdr:rowOff>127000</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7.xml><?xml version="1.0" encoding="utf-8"?>
<c:userShapes xmlns:c="http://schemas.openxmlformats.org/drawingml/2006/chart">
  <cdr:relSizeAnchor xmlns:cdr="http://schemas.openxmlformats.org/drawingml/2006/chartDrawing">
    <cdr:from>
      <cdr:x>0.01441</cdr:x>
      <cdr:y>0.004</cdr:y>
    </cdr:from>
    <cdr:to>
      <cdr:x>0.07743</cdr:x>
      <cdr:y>0.09453</cdr:y>
    </cdr:to>
    <cdr:pic>
      <cdr:nvPicPr>
        <cdr:cNvPr id="4" name="13 Imagen" descr="C:\Users\Owner\Desktop\Profrutas SIAL\LOGOS\LOGO-DE-LA-EMPRESA-PROFRUTAS-CIA-LTDA-95-X-105-CM.gif"/>
        <cdr:cNvPicPr/>
      </cdr:nvPicPr>
      <cdr:blipFill>
        <a:blip xmlns:a="http://schemas.openxmlformats.org/drawingml/2006/main" xmlns:r="http://schemas.openxmlformats.org/officeDocument/2006/relationships" r:embed="rId1" cstate="print"/>
        <a:srcRect xmlns:a="http://schemas.openxmlformats.org/drawingml/2006/main"/>
        <a:stretch xmlns:a="http://schemas.openxmlformats.org/drawingml/2006/main">
          <a:fillRect/>
        </a:stretch>
      </cdr:blipFill>
      <cdr:spPr bwMode="auto">
        <a:xfrm xmlns:a="http://schemas.openxmlformats.org/drawingml/2006/main">
          <a:off x="114300" y="19050"/>
          <a:ext cx="500099" cy="430982"/>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0.18376</cdr:x>
      <cdr:y>0.20639</cdr:y>
    </cdr:from>
    <cdr:to>
      <cdr:x>0.88836</cdr:x>
      <cdr:y>0.20639</cdr:y>
    </cdr:to>
    <cdr:sp macro="" textlink="">
      <cdr:nvSpPr>
        <cdr:cNvPr id="12" name="11 Conector recto"/>
        <cdr:cNvSpPr/>
      </cdr:nvSpPr>
      <cdr:spPr>
        <a:xfrm xmlns:a="http://schemas.openxmlformats.org/drawingml/2006/main" flipH="1">
          <a:off x="1169210" y="775018"/>
          <a:ext cx="4483158" cy="0"/>
        </a:xfrm>
        <a:prstGeom xmlns:a="http://schemas.openxmlformats.org/drawingml/2006/main" prst="line">
          <a:avLst/>
        </a:prstGeom>
        <a:ln xmlns:a="http://schemas.openxmlformats.org/drawingml/2006/main" w="3175">
          <a:solidFill>
            <a:srgbClr val="007635"/>
          </a:solidFill>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0.93343</cdr:x>
      <cdr:y>0.05537</cdr:y>
    </cdr:from>
    <cdr:to>
      <cdr:x>0.97223</cdr:x>
      <cdr:y>0.12755</cdr:y>
    </cdr:to>
    <cdr:pic>
      <cdr:nvPicPr>
        <cdr:cNvPr id="8" name="1 Imagen" descr="img_1210030781022_191.jpg"/>
        <cdr:cNvPicPr>
          <a:picLocks xmlns:a="http://schemas.openxmlformats.org/drawingml/2006/main" noChangeAspect="1"/>
        </cdr:cNvPicPr>
      </cdr:nvPicPr>
      <cdr:blipFill>
        <a:blip xmlns:a="http://schemas.openxmlformats.org/drawingml/2006/main" xmlns:r="http://schemas.openxmlformats.org/officeDocument/2006/relationships" r:embed="rId2">
          <a:clrChange>
            <a:clrFrom>
              <a:srgbClr val="FFFFFF"/>
            </a:clrFrom>
            <a:clrTo>
              <a:srgbClr val="FFFFFF">
                <a:alpha val="0"/>
              </a:srgbClr>
            </a:clrTo>
          </a:clrChange>
        </a:blip>
        <a:srcRect xmlns:a="http://schemas.openxmlformats.org/drawingml/2006/main" r="50463"/>
        <a:stretch xmlns:a="http://schemas.openxmlformats.org/drawingml/2006/main">
          <a:fillRect/>
        </a:stretch>
      </cdr:blipFill>
      <cdr:spPr>
        <a:xfrm xmlns:a="http://schemas.openxmlformats.org/drawingml/2006/main">
          <a:off x="5939117" y="201706"/>
          <a:ext cx="246888" cy="262963"/>
        </a:xfrm>
        <a:prstGeom xmlns:a="http://schemas.openxmlformats.org/drawingml/2006/main" prst="rect">
          <a:avLst/>
        </a:prstGeom>
      </cdr:spPr>
    </cdr:pic>
  </cdr:relSizeAnchor>
  <cdr:relSizeAnchor xmlns:cdr="http://schemas.openxmlformats.org/drawingml/2006/chartDrawing">
    <cdr:from>
      <cdr:x>0.93447</cdr:x>
      <cdr:y>0.15715</cdr:y>
    </cdr:from>
    <cdr:to>
      <cdr:x>0.98008</cdr:x>
      <cdr:y>0.87302</cdr:y>
    </cdr:to>
    <cdr:sp macro="" textlink="">
      <cdr:nvSpPr>
        <cdr:cNvPr id="9" name="1 Flecha arriba"/>
        <cdr:cNvSpPr/>
      </cdr:nvSpPr>
      <cdr:spPr>
        <a:xfrm xmlns:a="http://schemas.openxmlformats.org/drawingml/2006/main">
          <a:off x="5945765" y="572502"/>
          <a:ext cx="290203" cy="2607942"/>
        </a:xfrm>
        <a:prstGeom xmlns:a="http://schemas.openxmlformats.org/drawingml/2006/main" prst="upArrow">
          <a:avLst/>
        </a:prstGeom>
        <a:solidFill xmlns:a="http://schemas.openxmlformats.org/drawingml/2006/main">
          <a:sysClr val="window" lastClr="FFFFFF"/>
        </a:solidFill>
        <a:ln xmlns:a="http://schemas.openxmlformats.org/drawingml/2006/main" w="3175"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wordArtVert" wrap="square"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900"/>
            <a:t>MÁS ES MEJOR</a:t>
          </a:r>
        </a:p>
      </cdr:txBody>
    </cdr:sp>
  </cdr:relSizeAnchor>
</c:userShapes>
</file>

<file path=xl/drawings/drawing58.xml><?xml version="1.0" encoding="utf-8"?>
<xdr:wsDr xmlns:xdr="http://schemas.openxmlformats.org/drawingml/2006/spreadsheetDrawing" xmlns:a="http://schemas.openxmlformats.org/drawingml/2006/main">
  <xdr:twoCellAnchor>
    <xdr:from>
      <xdr:col>0</xdr:col>
      <xdr:colOff>845006</xdr:colOff>
      <xdr:row>7</xdr:row>
      <xdr:rowOff>149678</xdr:rowOff>
    </xdr:from>
    <xdr:to>
      <xdr:col>0</xdr:col>
      <xdr:colOff>2521406</xdr:colOff>
      <xdr:row>7</xdr:row>
      <xdr:rowOff>435428</xdr:rowOff>
    </xdr:to>
    <xdr:pic>
      <xdr:nvPicPr>
        <xdr:cNvPr id="2"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064203"/>
          <a:ext cx="0" cy="104775"/>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3"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321378"/>
          <a:ext cx="0" cy="104775"/>
        </a:xfrm>
        <a:prstGeom prst="rect">
          <a:avLst/>
        </a:prstGeom>
        <a:noFill/>
      </xdr:spPr>
    </xdr:pic>
    <xdr:clientData/>
  </xdr:twoCellAnchor>
  <xdr:twoCellAnchor>
    <xdr:from>
      <xdr:col>0</xdr:col>
      <xdr:colOff>0</xdr:colOff>
      <xdr:row>17</xdr:row>
      <xdr:rowOff>65942</xdr:rowOff>
    </xdr:from>
    <xdr:to>
      <xdr:col>6</xdr:col>
      <xdr:colOff>721178</xdr:colOff>
      <xdr:row>33</xdr:row>
      <xdr:rowOff>122464</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171451</xdr:colOff>
      <xdr:row>10</xdr:row>
      <xdr:rowOff>57150</xdr:rowOff>
    </xdr:from>
    <xdr:to>
      <xdr:col>0</xdr:col>
      <xdr:colOff>571501</xdr:colOff>
      <xdr:row>15</xdr:row>
      <xdr:rowOff>144780</xdr:rowOff>
    </xdr:to>
    <xdr:pic>
      <xdr:nvPicPr>
        <xdr:cNvPr id="5" name="4 Imagen" descr="http://www.sabercurioso.es/wp-content/semaforo.jpg"/>
        <xdr:cNvPicPr/>
      </xdr:nvPicPr>
      <xdr:blipFill>
        <a:blip xmlns:r="http://schemas.openxmlformats.org/officeDocument/2006/relationships" r:embed="rId3" cstate="print">
          <a:clrChange>
            <a:clrFrom>
              <a:srgbClr val="FBFFFD"/>
            </a:clrFrom>
            <a:clrTo>
              <a:srgbClr val="FBFFFD">
                <a:alpha val="0"/>
              </a:srgbClr>
            </a:clrTo>
          </a:clrChange>
        </a:blip>
        <a:srcRect/>
        <a:stretch>
          <a:fillRect/>
        </a:stretch>
      </xdr:blipFill>
      <xdr:spPr bwMode="auto">
        <a:xfrm rot="10800000">
          <a:off x="171451" y="2743200"/>
          <a:ext cx="400050" cy="1040130"/>
        </a:xfrm>
        <a:prstGeom prst="rect">
          <a:avLst/>
        </a:prstGeom>
        <a:noFill/>
        <a:ln w="9525">
          <a:noFill/>
          <a:miter lim="800000"/>
          <a:headEnd/>
          <a:tailEnd/>
        </a:ln>
      </xdr:spPr>
    </xdr:pic>
    <xdr:clientData/>
  </xdr:twoCellAnchor>
  <xdr:twoCellAnchor>
    <xdr:from>
      <xdr:col>0</xdr:col>
      <xdr:colOff>845006</xdr:colOff>
      <xdr:row>7</xdr:row>
      <xdr:rowOff>149678</xdr:rowOff>
    </xdr:from>
    <xdr:to>
      <xdr:col>0</xdr:col>
      <xdr:colOff>2521406</xdr:colOff>
      <xdr:row>7</xdr:row>
      <xdr:rowOff>435428</xdr:rowOff>
    </xdr:to>
    <xdr:pic>
      <xdr:nvPicPr>
        <xdr:cNvPr id="6"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064203"/>
          <a:ext cx="0" cy="104775"/>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7"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2321378"/>
          <a:ext cx="0" cy="104775"/>
        </a:xfrm>
        <a:prstGeom prst="rect">
          <a:avLst/>
        </a:prstGeom>
        <a:noFill/>
      </xdr:spPr>
    </xdr:pic>
    <xdr:clientData/>
  </xdr:twoCellAnchor>
  <xdr:twoCellAnchor editAs="oneCell">
    <xdr:from>
      <xdr:col>3</xdr:col>
      <xdr:colOff>201706</xdr:colOff>
      <xdr:row>5</xdr:row>
      <xdr:rowOff>44824</xdr:rowOff>
    </xdr:from>
    <xdr:to>
      <xdr:col>5</xdr:col>
      <xdr:colOff>178174</xdr:colOff>
      <xdr:row>6</xdr:row>
      <xdr:rowOff>203387</xdr:rowOff>
    </xdr:to>
    <xdr:pic>
      <xdr:nvPicPr>
        <xdr:cNvPr id="9" name="8 Imagen"/>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35737" r="36378" b="25000"/>
        <a:stretch/>
      </xdr:blipFill>
      <xdr:spPr bwMode="auto">
        <a:xfrm>
          <a:off x="2599765" y="1535206"/>
          <a:ext cx="1657350"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9.xml><?xml version="1.0" encoding="utf-8"?>
<c:userShapes xmlns:c="http://schemas.openxmlformats.org/drawingml/2006/chart">
  <cdr:relSizeAnchor xmlns:cdr="http://schemas.openxmlformats.org/drawingml/2006/chartDrawing">
    <cdr:from>
      <cdr:x>0.01441</cdr:x>
      <cdr:y>0.004</cdr:y>
    </cdr:from>
    <cdr:to>
      <cdr:x>0.07743</cdr:x>
      <cdr:y>0.09453</cdr:y>
    </cdr:to>
    <cdr:pic>
      <cdr:nvPicPr>
        <cdr:cNvPr id="4" name="13 Imagen" descr="C:\Users\Owner\Desktop\Profrutas SIAL\LOGOS\LOGO-DE-LA-EMPRESA-PROFRUTAS-CIA-LTDA-95-X-105-CM.gif"/>
        <cdr:cNvPicPr/>
      </cdr:nvPicPr>
      <cdr:blipFill>
        <a:blip xmlns:a="http://schemas.openxmlformats.org/drawingml/2006/main" xmlns:r="http://schemas.openxmlformats.org/officeDocument/2006/relationships" r:embed="rId1" cstate="print"/>
        <a:srcRect xmlns:a="http://schemas.openxmlformats.org/drawingml/2006/main"/>
        <a:stretch xmlns:a="http://schemas.openxmlformats.org/drawingml/2006/main">
          <a:fillRect/>
        </a:stretch>
      </cdr:blipFill>
      <cdr:spPr bwMode="auto">
        <a:xfrm xmlns:a="http://schemas.openxmlformats.org/drawingml/2006/main">
          <a:off x="114300" y="19050"/>
          <a:ext cx="500099" cy="430982"/>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0.18199</cdr:x>
      <cdr:y>0.25549</cdr:y>
    </cdr:from>
    <cdr:to>
      <cdr:x>0.88659</cdr:x>
      <cdr:y>0.25549</cdr:y>
    </cdr:to>
    <cdr:sp macro="" textlink="">
      <cdr:nvSpPr>
        <cdr:cNvPr id="12" name="11 Conector recto"/>
        <cdr:cNvSpPr/>
      </cdr:nvSpPr>
      <cdr:spPr>
        <a:xfrm xmlns:a="http://schemas.openxmlformats.org/drawingml/2006/main" flipH="1">
          <a:off x="1157971" y="993734"/>
          <a:ext cx="4483158" cy="0"/>
        </a:xfrm>
        <a:prstGeom xmlns:a="http://schemas.openxmlformats.org/drawingml/2006/main" prst="line">
          <a:avLst/>
        </a:prstGeom>
        <a:ln xmlns:a="http://schemas.openxmlformats.org/drawingml/2006/main" w="3175">
          <a:solidFill>
            <a:srgbClr val="007635"/>
          </a:solidFill>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0.93343</cdr:x>
      <cdr:y>0.05537</cdr:y>
    </cdr:from>
    <cdr:to>
      <cdr:x>0.97223</cdr:x>
      <cdr:y>0.12755</cdr:y>
    </cdr:to>
    <cdr:pic>
      <cdr:nvPicPr>
        <cdr:cNvPr id="8" name="1 Imagen" descr="img_1210030781022_191.jpg"/>
        <cdr:cNvPicPr>
          <a:picLocks xmlns:a="http://schemas.openxmlformats.org/drawingml/2006/main" noChangeAspect="1"/>
        </cdr:cNvPicPr>
      </cdr:nvPicPr>
      <cdr:blipFill>
        <a:blip xmlns:a="http://schemas.openxmlformats.org/drawingml/2006/main" xmlns:r="http://schemas.openxmlformats.org/officeDocument/2006/relationships" r:embed="rId2">
          <a:clrChange>
            <a:clrFrom>
              <a:srgbClr val="FFFFFF"/>
            </a:clrFrom>
            <a:clrTo>
              <a:srgbClr val="FFFFFF">
                <a:alpha val="0"/>
              </a:srgbClr>
            </a:clrTo>
          </a:clrChange>
        </a:blip>
        <a:srcRect xmlns:a="http://schemas.openxmlformats.org/drawingml/2006/main" r="50463"/>
        <a:stretch xmlns:a="http://schemas.openxmlformats.org/drawingml/2006/main">
          <a:fillRect/>
        </a:stretch>
      </cdr:blipFill>
      <cdr:spPr>
        <a:xfrm xmlns:a="http://schemas.openxmlformats.org/drawingml/2006/main">
          <a:off x="5939117" y="201706"/>
          <a:ext cx="246888" cy="262963"/>
        </a:xfrm>
        <a:prstGeom xmlns:a="http://schemas.openxmlformats.org/drawingml/2006/main" prst="rect">
          <a:avLst/>
        </a:prstGeom>
      </cdr:spPr>
    </cdr:pic>
  </cdr:relSizeAnchor>
  <cdr:relSizeAnchor xmlns:cdr="http://schemas.openxmlformats.org/drawingml/2006/chartDrawing">
    <cdr:from>
      <cdr:x>0.93447</cdr:x>
      <cdr:y>0.15715</cdr:y>
    </cdr:from>
    <cdr:to>
      <cdr:x>0.98008</cdr:x>
      <cdr:y>0.87302</cdr:y>
    </cdr:to>
    <cdr:sp macro="" textlink="">
      <cdr:nvSpPr>
        <cdr:cNvPr id="9" name="1 Flecha arriba"/>
        <cdr:cNvSpPr/>
      </cdr:nvSpPr>
      <cdr:spPr>
        <a:xfrm xmlns:a="http://schemas.openxmlformats.org/drawingml/2006/main">
          <a:off x="5945765" y="572502"/>
          <a:ext cx="290203" cy="2607942"/>
        </a:xfrm>
        <a:prstGeom xmlns:a="http://schemas.openxmlformats.org/drawingml/2006/main" prst="upArrow">
          <a:avLst/>
        </a:prstGeom>
        <a:solidFill xmlns:a="http://schemas.openxmlformats.org/drawingml/2006/main">
          <a:sysClr val="window" lastClr="FFFFFF"/>
        </a:solidFill>
        <a:ln xmlns:a="http://schemas.openxmlformats.org/drawingml/2006/main" w="3175"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wordArtVert" wrap="square"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900"/>
            <a:t>MÁS ES MEJOR</a:t>
          </a:r>
        </a:p>
      </cdr:txBody>
    </cdr:sp>
  </cdr:relSizeAnchor>
</c:userShapes>
</file>

<file path=xl/drawings/drawing6.xml><?xml version="1.0" encoding="utf-8"?>
<c:userShapes xmlns:c="http://schemas.openxmlformats.org/drawingml/2006/chart">
  <cdr:relSizeAnchor xmlns:cdr="http://schemas.openxmlformats.org/drawingml/2006/chartDrawing">
    <cdr:from>
      <cdr:x>0.91833</cdr:x>
      <cdr:y>0.03468</cdr:y>
    </cdr:from>
    <cdr:to>
      <cdr:x>0.97233</cdr:x>
      <cdr:y>0.13054</cdr:y>
    </cdr:to>
    <cdr:pic>
      <cdr:nvPicPr>
        <cdr:cNvPr id="2" name="1 Imagen" descr="img_1210030781022_191.jpg"/>
        <cdr:cNvPicPr>
          <a:picLocks xmlns:a="http://schemas.openxmlformats.org/drawingml/2006/main" noChangeAspect="1"/>
        </cdr:cNvPicPr>
      </cdr:nvPicPr>
      <cdr:blipFill>
        <a:blip xmlns:a="http://schemas.openxmlformats.org/drawingml/2006/main" xmlns:r="http://schemas.openxmlformats.org/officeDocument/2006/relationships" r:embed="rId1">
          <a:clrChange>
            <a:clrFrom>
              <a:srgbClr val="FFFFFF"/>
            </a:clrFrom>
            <a:clrTo>
              <a:srgbClr val="FFFFFF">
                <a:alpha val="0"/>
              </a:srgbClr>
            </a:clrTo>
          </a:clrChange>
        </a:blip>
        <a:srcRect xmlns:a="http://schemas.openxmlformats.org/drawingml/2006/main" r="50463"/>
        <a:stretch xmlns:a="http://schemas.openxmlformats.org/drawingml/2006/main">
          <a:fillRect/>
        </a:stretch>
      </cdr:blipFill>
      <cdr:spPr>
        <a:xfrm xmlns:a="http://schemas.openxmlformats.org/drawingml/2006/main">
          <a:off x="5843084" y="114301"/>
          <a:ext cx="343557" cy="315903"/>
        </a:xfrm>
        <a:prstGeom xmlns:a="http://schemas.openxmlformats.org/drawingml/2006/main" prst="rect">
          <a:avLst/>
        </a:prstGeom>
      </cdr:spPr>
    </cdr:pic>
  </cdr:relSizeAnchor>
  <cdr:relSizeAnchor xmlns:cdr="http://schemas.openxmlformats.org/drawingml/2006/chartDrawing">
    <cdr:from>
      <cdr:x>0.9251</cdr:x>
      <cdr:y>0.15606</cdr:y>
    </cdr:from>
    <cdr:to>
      <cdr:x>0.97071</cdr:x>
      <cdr:y>0.87414</cdr:y>
    </cdr:to>
    <cdr:sp macro="" textlink="">
      <cdr:nvSpPr>
        <cdr:cNvPr id="3" name="1 Flecha arriba"/>
        <cdr:cNvSpPr/>
      </cdr:nvSpPr>
      <cdr:spPr>
        <a:xfrm xmlns:a="http://schemas.openxmlformats.org/drawingml/2006/main">
          <a:off x="6661533" y="649575"/>
          <a:ext cx="328481" cy="2988976"/>
        </a:xfrm>
        <a:prstGeom xmlns:a="http://schemas.openxmlformats.org/drawingml/2006/main" prst="upArrow">
          <a:avLst/>
        </a:prstGeom>
        <a:solidFill xmlns:a="http://schemas.openxmlformats.org/drawingml/2006/main">
          <a:sysClr val="window" lastClr="FFFFFF"/>
        </a:solidFill>
        <a:ln xmlns:a="http://schemas.openxmlformats.org/drawingml/2006/main" w="3175"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wordArtVert" wrap="square"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900"/>
            <a:t>MAS ES MEJOR</a:t>
          </a:r>
        </a:p>
      </cdr:txBody>
    </cdr:sp>
  </cdr:relSizeAnchor>
  <cdr:relSizeAnchor xmlns:cdr="http://schemas.openxmlformats.org/drawingml/2006/chartDrawing">
    <cdr:from>
      <cdr:x>0.01441</cdr:x>
      <cdr:y>0.004</cdr:y>
    </cdr:from>
    <cdr:to>
      <cdr:x>0.07743</cdr:x>
      <cdr:y>0.09453</cdr:y>
    </cdr:to>
    <cdr:pic>
      <cdr:nvPicPr>
        <cdr:cNvPr id="4" name="13 Imagen" descr="C:\Users\Owner\Desktop\Profrutas SIAL\LOGOS\LOGO-DE-LA-EMPRESA-PROFRUTAS-CIA-LTDA-95-X-105-CM.gif"/>
        <cdr:cNvPicPr/>
      </cdr:nvPicPr>
      <cdr:blipFill>
        <a:blip xmlns:a="http://schemas.openxmlformats.org/drawingml/2006/main" xmlns:r="http://schemas.openxmlformats.org/officeDocument/2006/relationships" r:embed="rId2" cstate="print"/>
        <a:srcRect xmlns:a="http://schemas.openxmlformats.org/drawingml/2006/main"/>
        <a:stretch xmlns:a="http://schemas.openxmlformats.org/drawingml/2006/main">
          <a:fillRect/>
        </a:stretch>
      </cdr:blipFill>
      <cdr:spPr bwMode="auto">
        <a:xfrm xmlns:a="http://schemas.openxmlformats.org/drawingml/2006/main">
          <a:off x="114300" y="19050"/>
          <a:ext cx="500099" cy="430982"/>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0.15206</cdr:x>
      <cdr:y>0.80759</cdr:y>
    </cdr:from>
    <cdr:to>
      <cdr:x>0.85666</cdr:x>
      <cdr:y>0.80759</cdr:y>
    </cdr:to>
    <cdr:sp macro="" textlink="">
      <cdr:nvSpPr>
        <cdr:cNvPr id="12" name="11 Conector recto"/>
        <cdr:cNvSpPr/>
      </cdr:nvSpPr>
      <cdr:spPr>
        <a:xfrm xmlns:a="http://schemas.openxmlformats.org/drawingml/2006/main" flipH="1">
          <a:off x="967543" y="2543881"/>
          <a:ext cx="4483158" cy="0"/>
        </a:xfrm>
        <a:prstGeom xmlns:a="http://schemas.openxmlformats.org/drawingml/2006/main" prst="line">
          <a:avLst/>
        </a:prstGeom>
        <a:ln xmlns:a="http://schemas.openxmlformats.org/drawingml/2006/main" w="3175">
          <a:solidFill>
            <a:srgbClr val="007635"/>
          </a:solidFill>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60.xml><?xml version="1.0" encoding="utf-8"?>
<xdr:wsDr xmlns:xdr="http://schemas.openxmlformats.org/drawingml/2006/spreadsheetDrawing" xmlns:a="http://schemas.openxmlformats.org/drawingml/2006/main">
  <xdr:twoCellAnchor editAs="oneCell">
    <xdr:from>
      <xdr:col>4</xdr:col>
      <xdr:colOff>0</xdr:colOff>
      <xdr:row>28</xdr:row>
      <xdr:rowOff>233643</xdr:rowOff>
    </xdr:from>
    <xdr:to>
      <xdr:col>4</xdr:col>
      <xdr:colOff>0</xdr:colOff>
      <xdr:row>28</xdr:row>
      <xdr:rowOff>233643</xdr:rowOff>
    </xdr:to>
    <xdr:pic>
      <xdr:nvPicPr>
        <xdr:cNvPr id="2" name="1 Imagen"/>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5737" r="36378" b="25000"/>
        <a:stretch/>
      </xdr:blipFill>
      <xdr:spPr bwMode="auto">
        <a:xfrm>
          <a:off x="4543425" y="18121593"/>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25</xdr:row>
      <xdr:rowOff>403412</xdr:rowOff>
    </xdr:from>
    <xdr:to>
      <xdr:col>4</xdr:col>
      <xdr:colOff>3922</xdr:colOff>
      <xdr:row>25</xdr:row>
      <xdr:rowOff>403412</xdr:rowOff>
    </xdr:to>
    <xdr:pic>
      <xdr:nvPicPr>
        <xdr:cNvPr id="3" name="Picture 19"/>
        <xdr:cNvPicPr>
          <a:picLocks noChangeAspect="1" noChangeArrowheads="1"/>
        </xdr:cNvPicPr>
      </xdr:nvPicPr>
      <xdr:blipFill>
        <a:blip xmlns:r="http://schemas.openxmlformats.org/officeDocument/2006/relationships" r:embed="rId2" cstate="print"/>
        <a:srcRect l="34971" t="-6920" r="34405" b="-10726"/>
        <a:stretch>
          <a:fillRect/>
        </a:stretch>
      </xdr:blipFill>
      <xdr:spPr bwMode="auto">
        <a:xfrm>
          <a:off x="4543425" y="16395887"/>
          <a:ext cx="3922" cy="0"/>
        </a:xfrm>
        <a:prstGeom prst="rect">
          <a:avLst/>
        </a:prstGeom>
        <a:noFill/>
      </xdr:spPr>
    </xdr:pic>
    <xdr:clientData/>
  </xdr:twoCellAnchor>
  <xdr:twoCellAnchor editAs="oneCell">
    <xdr:from>
      <xdr:col>4</xdr:col>
      <xdr:colOff>0</xdr:colOff>
      <xdr:row>26</xdr:row>
      <xdr:rowOff>380999</xdr:rowOff>
    </xdr:from>
    <xdr:to>
      <xdr:col>4</xdr:col>
      <xdr:colOff>3922</xdr:colOff>
      <xdr:row>26</xdr:row>
      <xdr:rowOff>380999</xdr:rowOff>
    </xdr:to>
    <xdr:pic>
      <xdr:nvPicPr>
        <xdr:cNvPr id="4" name="Picture 19"/>
        <xdr:cNvPicPr>
          <a:picLocks noChangeAspect="1" noChangeArrowheads="1"/>
        </xdr:cNvPicPr>
      </xdr:nvPicPr>
      <xdr:blipFill>
        <a:blip xmlns:r="http://schemas.openxmlformats.org/officeDocument/2006/relationships" r:embed="rId2" cstate="print"/>
        <a:srcRect l="34971" t="-6920" r="34405" b="-10726"/>
        <a:stretch>
          <a:fillRect/>
        </a:stretch>
      </xdr:blipFill>
      <xdr:spPr bwMode="auto">
        <a:xfrm>
          <a:off x="4543425" y="16973549"/>
          <a:ext cx="3922" cy="0"/>
        </a:xfrm>
        <a:prstGeom prst="rect">
          <a:avLst/>
        </a:prstGeom>
        <a:noFill/>
      </xdr:spPr>
    </xdr:pic>
    <xdr:clientData/>
  </xdr:twoCellAnchor>
  <xdr:twoCellAnchor editAs="oneCell">
    <xdr:from>
      <xdr:col>4</xdr:col>
      <xdr:colOff>0</xdr:colOff>
      <xdr:row>10</xdr:row>
      <xdr:rowOff>231913</xdr:rowOff>
    </xdr:from>
    <xdr:to>
      <xdr:col>4</xdr:col>
      <xdr:colOff>129623</xdr:colOff>
      <xdr:row>10</xdr:row>
      <xdr:rowOff>239781</xdr:rowOff>
    </xdr:to>
    <xdr:pic>
      <xdr:nvPicPr>
        <xdr:cNvPr id="5" name="Picture 23"/>
        <xdr:cNvPicPr>
          <a:picLocks noChangeAspect="1" noChangeArrowheads="1"/>
        </xdr:cNvPicPr>
      </xdr:nvPicPr>
      <xdr:blipFill>
        <a:blip xmlns:r="http://schemas.openxmlformats.org/officeDocument/2006/relationships" r:embed="rId3" cstate="print"/>
        <a:srcRect l="34588" r="36123" b="-7247"/>
        <a:stretch>
          <a:fillRect/>
        </a:stretch>
      </xdr:blipFill>
      <xdr:spPr bwMode="auto">
        <a:xfrm>
          <a:off x="4543425" y="7223263"/>
          <a:ext cx="129623" cy="7868"/>
        </a:xfrm>
        <a:prstGeom prst="rect">
          <a:avLst/>
        </a:prstGeom>
        <a:noFill/>
      </xdr:spPr>
    </xdr:pic>
    <xdr:clientData/>
  </xdr:twoCellAnchor>
  <xdr:twoCellAnchor editAs="oneCell">
    <xdr:from>
      <xdr:col>4</xdr:col>
      <xdr:colOff>0</xdr:colOff>
      <xdr:row>12</xdr:row>
      <xdr:rowOff>231913</xdr:rowOff>
    </xdr:from>
    <xdr:to>
      <xdr:col>11</xdr:col>
      <xdr:colOff>227712</xdr:colOff>
      <xdr:row>12</xdr:row>
      <xdr:rowOff>231913</xdr:rowOff>
    </xdr:to>
    <xdr:pic>
      <xdr:nvPicPr>
        <xdr:cNvPr id="6" name="Picture 24"/>
        <xdr:cNvPicPr>
          <a:picLocks noChangeAspect="1" noChangeArrowheads="1"/>
        </xdr:cNvPicPr>
      </xdr:nvPicPr>
      <xdr:blipFill>
        <a:blip xmlns:r="http://schemas.openxmlformats.org/officeDocument/2006/relationships" r:embed="rId4" cstate="print"/>
        <a:srcRect/>
        <a:stretch>
          <a:fillRect/>
        </a:stretch>
      </xdr:blipFill>
      <xdr:spPr bwMode="auto">
        <a:xfrm>
          <a:off x="4543425" y="8423413"/>
          <a:ext cx="3019403" cy="0"/>
        </a:xfrm>
        <a:prstGeom prst="rect">
          <a:avLst/>
        </a:prstGeom>
        <a:noFill/>
      </xdr:spPr>
    </xdr:pic>
    <xdr:clientData/>
  </xdr:twoCellAnchor>
  <xdr:twoCellAnchor editAs="oneCell">
    <xdr:from>
      <xdr:col>4</xdr:col>
      <xdr:colOff>0</xdr:colOff>
      <xdr:row>9</xdr:row>
      <xdr:rowOff>265044</xdr:rowOff>
    </xdr:from>
    <xdr:to>
      <xdr:col>4</xdr:col>
      <xdr:colOff>103947</xdr:colOff>
      <xdr:row>9</xdr:row>
      <xdr:rowOff>266287</xdr:rowOff>
    </xdr:to>
    <xdr:pic>
      <xdr:nvPicPr>
        <xdr:cNvPr id="7" name="Picture 26"/>
        <xdr:cNvPicPr>
          <a:picLocks noChangeAspect="1" noChangeArrowheads="1"/>
        </xdr:cNvPicPr>
      </xdr:nvPicPr>
      <xdr:blipFill>
        <a:blip xmlns:r="http://schemas.openxmlformats.org/officeDocument/2006/relationships" r:embed="rId5" cstate="print"/>
        <a:srcRect l="32775" r="32915" b="-23847"/>
        <a:stretch>
          <a:fillRect/>
        </a:stretch>
      </xdr:blipFill>
      <xdr:spPr bwMode="auto">
        <a:xfrm>
          <a:off x="4543425" y="6656319"/>
          <a:ext cx="103947" cy="1243"/>
        </a:xfrm>
        <a:prstGeom prst="rect">
          <a:avLst/>
        </a:prstGeom>
        <a:noFill/>
      </xdr:spPr>
    </xdr:pic>
    <xdr:clientData/>
  </xdr:twoCellAnchor>
  <xdr:twoCellAnchor>
    <xdr:from>
      <xdr:col>2</xdr:col>
      <xdr:colOff>2239138</xdr:colOff>
      <xdr:row>1</xdr:row>
      <xdr:rowOff>119189</xdr:rowOff>
    </xdr:from>
    <xdr:to>
      <xdr:col>5</xdr:col>
      <xdr:colOff>145676</xdr:colOff>
      <xdr:row>1</xdr:row>
      <xdr:rowOff>477777</xdr:rowOff>
    </xdr:to>
    <xdr:sp macro="" textlink="">
      <xdr:nvSpPr>
        <xdr:cNvPr id="8" name="7 CuadroTexto"/>
        <xdr:cNvSpPr txBox="1"/>
      </xdr:nvSpPr>
      <xdr:spPr>
        <a:xfrm>
          <a:off x="3382138" y="361644"/>
          <a:ext cx="3084674"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b="1">
              <a:latin typeface="Arial" pitchFamily="34" charset="0"/>
              <a:cs typeface="Arial" pitchFamily="34" charset="0"/>
            </a:rPr>
            <a:t>INICIATIVAS ESTRATÉGICAS</a:t>
          </a:r>
        </a:p>
      </xdr:txBody>
    </xdr:sp>
    <xdr:clientData/>
  </xdr:twoCellAnchor>
  <xdr:twoCellAnchor>
    <xdr:from>
      <xdr:col>0</xdr:col>
      <xdr:colOff>166051</xdr:colOff>
      <xdr:row>1</xdr:row>
      <xdr:rowOff>370452</xdr:rowOff>
    </xdr:from>
    <xdr:to>
      <xdr:col>3</xdr:col>
      <xdr:colOff>270978</xdr:colOff>
      <xdr:row>1</xdr:row>
      <xdr:rowOff>761999</xdr:rowOff>
    </xdr:to>
    <xdr:sp macro="" textlink="">
      <xdr:nvSpPr>
        <xdr:cNvPr id="9" name="8 CuadroTexto"/>
        <xdr:cNvSpPr txBox="1"/>
      </xdr:nvSpPr>
      <xdr:spPr>
        <a:xfrm>
          <a:off x="166051" y="612907"/>
          <a:ext cx="3637836" cy="391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b="1">
              <a:latin typeface="Arial" pitchFamily="34" charset="0"/>
              <a:cs typeface="Arial" pitchFamily="34" charset="0"/>
            </a:rPr>
            <a:t>PERSPECTIVAS E INDICADORES</a:t>
          </a:r>
          <a:r>
            <a:rPr lang="en-US" sz="1200" b="1" baseline="0">
              <a:latin typeface="Arial" pitchFamily="34" charset="0"/>
              <a:cs typeface="Arial" pitchFamily="34" charset="0"/>
            </a:rPr>
            <a:t> </a:t>
          </a:r>
          <a:endParaRPr lang="en-US" sz="1200" b="1">
            <a:latin typeface="Arial" pitchFamily="34" charset="0"/>
            <a:cs typeface="Arial" pitchFamily="34" charset="0"/>
          </a:endParaRPr>
        </a:p>
      </xdr:txBody>
    </xdr:sp>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0</xdr:colOff>
      <xdr:row>2</xdr:row>
      <xdr:rowOff>233643</xdr:rowOff>
    </xdr:from>
    <xdr:to>
      <xdr:col>0</xdr:col>
      <xdr:colOff>0</xdr:colOff>
      <xdr:row>2</xdr:row>
      <xdr:rowOff>186018</xdr:rowOff>
    </xdr:to>
    <xdr:pic>
      <xdr:nvPicPr>
        <xdr:cNvPr id="2" name="1 Imagen"/>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5737" r="36378" b="25000"/>
        <a:stretch/>
      </xdr:blipFill>
      <xdr:spPr bwMode="auto">
        <a:xfrm>
          <a:off x="5048250" y="567018"/>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403412</xdr:rowOff>
    </xdr:from>
    <xdr:to>
      <xdr:col>0</xdr:col>
      <xdr:colOff>3922</xdr:colOff>
      <xdr:row>26</xdr:row>
      <xdr:rowOff>3362</xdr:rowOff>
    </xdr:to>
    <xdr:pic>
      <xdr:nvPicPr>
        <xdr:cNvPr id="3" name="Picture 19"/>
        <xdr:cNvPicPr>
          <a:picLocks noChangeAspect="1" noChangeArrowheads="1"/>
        </xdr:cNvPicPr>
      </xdr:nvPicPr>
      <xdr:blipFill>
        <a:blip xmlns:r="http://schemas.openxmlformats.org/officeDocument/2006/relationships" r:embed="rId2" cstate="print"/>
        <a:srcRect l="34971" t="-6920" r="34405" b="-10726"/>
        <a:stretch>
          <a:fillRect/>
        </a:stretch>
      </xdr:blipFill>
      <xdr:spPr bwMode="auto">
        <a:xfrm>
          <a:off x="0" y="4956362"/>
          <a:ext cx="3922" cy="0"/>
        </a:xfrm>
        <a:prstGeom prst="rect">
          <a:avLst/>
        </a:prstGeom>
        <a:noFill/>
      </xdr:spPr>
    </xdr:pic>
    <xdr:clientData/>
  </xdr:twoCellAnchor>
  <xdr:twoCellAnchor editAs="oneCell">
    <xdr:from>
      <xdr:col>0</xdr:col>
      <xdr:colOff>0</xdr:colOff>
      <xdr:row>26</xdr:row>
      <xdr:rowOff>380999</xdr:rowOff>
    </xdr:from>
    <xdr:to>
      <xdr:col>0</xdr:col>
      <xdr:colOff>3922</xdr:colOff>
      <xdr:row>26</xdr:row>
      <xdr:rowOff>190499</xdr:rowOff>
    </xdr:to>
    <xdr:pic>
      <xdr:nvPicPr>
        <xdr:cNvPr id="4" name="Picture 19"/>
        <xdr:cNvPicPr>
          <a:picLocks noChangeAspect="1" noChangeArrowheads="1"/>
        </xdr:cNvPicPr>
      </xdr:nvPicPr>
      <xdr:blipFill>
        <a:blip xmlns:r="http://schemas.openxmlformats.org/officeDocument/2006/relationships" r:embed="rId2" cstate="print"/>
        <a:srcRect l="34971" t="-6920" r="34405" b="-10726"/>
        <a:stretch>
          <a:fillRect/>
        </a:stretch>
      </xdr:blipFill>
      <xdr:spPr bwMode="auto">
        <a:xfrm>
          <a:off x="0" y="5143499"/>
          <a:ext cx="3922" cy="0"/>
        </a:xfrm>
        <a:prstGeom prst="rect">
          <a:avLst/>
        </a:prstGeom>
        <a:noFill/>
      </xdr:spPr>
    </xdr:pic>
    <xdr:clientData/>
  </xdr:twoCellAnchor>
  <xdr:twoCellAnchor editAs="oneCell">
    <xdr:from>
      <xdr:col>0</xdr:col>
      <xdr:colOff>0</xdr:colOff>
      <xdr:row>36</xdr:row>
      <xdr:rowOff>291353</xdr:rowOff>
    </xdr:from>
    <xdr:to>
      <xdr:col>1</xdr:col>
      <xdr:colOff>965235</xdr:colOff>
      <xdr:row>36</xdr:row>
      <xdr:rowOff>186578</xdr:rowOff>
    </xdr:to>
    <xdr:pic>
      <xdr:nvPicPr>
        <xdr:cNvPr id="5" name="Picture 21"/>
        <xdr:cNvPicPr>
          <a:picLocks noChangeAspect="1" noChangeArrowheads="1"/>
        </xdr:cNvPicPr>
      </xdr:nvPicPr>
      <xdr:blipFill>
        <a:blip xmlns:r="http://schemas.openxmlformats.org/officeDocument/2006/relationships" r:embed="rId3" cstate="print"/>
        <a:srcRect/>
        <a:stretch>
          <a:fillRect/>
        </a:stretch>
      </xdr:blipFill>
      <xdr:spPr bwMode="auto">
        <a:xfrm>
          <a:off x="5048250" y="7044578"/>
          <a:ext cx="2633310" cy="0"/>
        </a:xfrm>
        <a:prstGeom prst="rect">
          <a:avLst/>
        </a:prstGeom>
        <a:noFill/>
      </xdr:spPr>
    </xdr:pic>
    <xdr:clientData/>
  </xdr:twoCellAnchor>
  <xdr:twoCellAnchor editAs="oneCell">
    <xdr:from>
      <xdr:col>0</xdr:col>
      <xdr:colOff>0</xdr:colOff>
      <xdr:row>20</xdr:row>
      <xdr:rowOff>231913</xdr:rowOff>
    </xdr:from>
    <xdr:to>
      <xdr:col>0</xdr:col>
      <xdr:colOff>129623</xdr:colOff>
      <xdr:row>21</xdr:row>
      <xdr:rowOff>11181</xdr:rowOff>
    </xdr:to>
    <xdr:pic>
      <xdr:nvPicPr>
        <xdr:cNvPr id="6" name="Picture 23"/>
        <xdr:cNvPicPr>
          <a:picLocks noChangeAspect="1" noChangeArrowheads="1"/>
        </xdr:cNvPicPr>
      </xdr:nvPicPr>
      <xdr:blipFill>
        <a:blip xmlns:r="http://schemas.openxmlformats.org/officeDocument/2006/relationships" r:embed="rId4" cstate="print"/>
        <a:srcRect l="34588" r="36123" b="-7247"/>
        <a:stretch>
          <a:fillRect/>
        </a:stretch>
      </xdr:blipFill>
      <xdr:spPr bwMode="auto">
        <a:xfrm>
          <a:off x="0" y="4003813"/>
          <a:ext cx="129623" cy="7868"/>
        </a:xfrm>
        <a:prstGeom prst="rect">
          <a:avLst/>
        </a:prstGeom>
        <a:noFill/>
      </xdr:spPr>
    </xdr:pic>
    <xdr:clientData/>
  </xdr:twoCellAnchor>
  <xdr:twoCellAnchor editAs="oneCell">
    <xdr:from>
      <xdr:col>2</xdr:col>
      <xdr:colOff>0</xdr:colOff>
      <xdr:row>18</xdr:row>
      <xdr:rowOff>231913</xdr:rowOff>
    </xdr:from>
    <xdr:to>
      <xdr:col>3</xdr:col>
      <xdr:colOff>1808032</xdr:colOff>
      <xdr:row>19</xdr:row>
      <xdr:rowOff>3313</xdr:rowOff>
    </xdr:to>
    <xdr:pic>
      <xdr:nvPicPr>
        <xdr:cNvPr id="7" name="Picture 24"/>
        <xdr:cNvPicPr>
          <a:picLocks noChangeAspect="1" noChangeArrowheads="1"/>
        </xdr:cNvPicPr>
      </xdr:nvPicPr>
      <xdr:blipFill>
        <a:blip xmlns:r="http://schemas.openxmlformats.org/officeDocument/2006/relationships" r:embed="rId5" cstate="print"/>
        <a:srcRect/>
        <a:stretch>
          <a:fillRect/>
        </a:stretch>
      </xdr:blipFill>
      <xdr:spPr bwMode="auto">
        <a:xfrm>
          <a:off x="5048250" y="3622813"/>
          <a:ext cx="3040679" cy="0"/>
        </a:xfrm>
        <a:prstGeom prst="rect">
          <a:avLst/>
        </a:prstGeom>
        <a:noFill/>
      </xdr:spPr>
    </xdr:pic>
    <xdr:clientData/>
  </xdr:twoCellAnchor>
  <xdr:twoCellAnchor editAs="oneCell">
    <xdr:from>
      <xdr:col>0</xdr:col>
      <xdr:colOff>0</xdr:colOff>
      <xdr:row>19</xdr:row>
      <xdr:rowOff>265044</xdr:rowOff>
    </xdr:from>
    <xdr:to>
      <xdr:col>0</xdr:col>
      <xdr:colOff>103947</xdr:colOff>
      <xdr:row>19</xdr:row>
      <xdr:rowOff>190087</xdr:rowOff>
    </xdr:to>
    <xdr:pic>
      <xdr:nvPicPr>
        <xdr:cNvPr id="8" name="Picture 26"/>
        <xdr:cNvPicPr>
          <a:picLocks noChangeAspect="1" noChangeArrowheads="1"/>
        </xdr:cNvPicPr>
      </xdr:nvPicPr>
      <xdr:blipFill>
        <a:blip xmlns:r="http://schemas.openxmlformats.org/officeDocument/2006/relationships" r:embed="rId6" cstate="print"/>
        <a:srcRect l="32775" r="32915" b="-23847"/>
        <a:stretch>
          <a:fillRect/>
        </a:stretch>
      </xdr:blipFill>
      <xdr:spPr bwMode="auto">
        <a:xfrm>
          <a:off x="0" y="3808344"/>
          <a:ext cx="103947" cy="1243"/>
        </a:xfrm>
        <a:prstGeom prst="rect">
          <a:avLst/>
        </a:prstGeom>
        <a:noFill/>
      </xdr:spPr>
    </xdr:pic>
    <xdr:clientData/>
  </xdr:twoCellAnchor>
  <xdr:twoCellAnchor editAs="oneCell">
    <xdr:from>
      <xdr:col>2</xdr:col>
      <xdr:colOff>0</xdr:colOff>
      <xdr:row>3</xdr:row>
      <xdr:rowOff>233643</xdr:rowOff>
    </xdr:from>
    <xdr:to>
      <xdr:col>2</xdr:col>
      <xdr:colOff>0</xdr:colOff>
      <xdr:row>3</xdr:row>
      <xdr:rowOff>186018</xdr:rowOff>
    </xdr:to>
    <xdr:pic>
      <xdr:nvPicPr>
        <xdr:cNvPr id="9" name="8 Imagen"/>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5737" r="36378" b="25000"/>
        <a:stretch/>
      </xdr:blipFill>
      <xdr:spPr bwMode="auto">
        <a:xfrm>
          <a:off x="4133850" y="14359218"/>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24</xdr:row>
      <xdr:rowOff>403412</xdr:rowOff>
    </xdr:from>
    <xdr:to>
      <xdr:col>2</xdr:col>
      <xdr:colOff>3922</xdr:colOff>
      <xdr:row>25</xdr:row>
      <xdr:rowOff>3362</xdr:rowOff>
    </xdr:to>
    <xdr:pic>
      <xdr:nvPicPr>
        <xdr:cNvPr id="10" name="Picture 19"/>
        <xdr:cNvPicPr>
          <a:picLocks noChangeAspect="1" noChangeArrowheads="1"/>
        </xdr:cNvPicPr>
      </xdr:nvPicPr>
      <xdr:blipFill>
        <a:blip xmlns:r="http://schemas.openxmlformats.org/officeDocument/2006/relationships" r:embed="rId2" cstate="print"/>
        <a:srcRect l="34971" t="-6920" r="34405" b="-10726"/>
        <a:stretch>
          <a:fillRect/>
        </a:stretch>
      </xdr:blipFill>
      <xdr:spPr bwMode="auto">
        <a:xfrm>
          <a:off x="4133850" y="12795437"/>
          <a:ext cx="3922" cy="0"/>
        </a:xfrm>
        <a:prstGeom prst="rect">
          <a:avLst/>
        </a:prstGeom>
        <a:noFill/>
      </xdr:spPr>
    </xdr:pic>
    <xdr:clientData/>
  </xdr:twoCellAnchor>
  <xdr:twoCellAnchor editAs="oneCell">
    <xdr:from>
      <xdr:col>2</xdr:col>
      <xdr:colOff>0</xdr:colOff>
      <xdr:row>17</xdr:row>
      <xdr:rowOff>380999</xdr:rowOff>
    </xdr:from>
    <xdr:to>
      <xdr:col>2</xdr:col>
      <xdr:colOff>3922</xdr:colOff>
      <xdr:row>17</xdr:row>
      <xdr:rowOff>190499</xdr:rowOff>
    </xdr:to>
    <xdr:pic>
      <xdr:nvPicPr>
        <xdr:cNvPr id="11" name="Picture 19"/>
        <xdr:cNvPicPr>
          <a:picLocks noChangeAspect="1" noChangeArrowheads="1"/>
        </xdr:cNvPicPr>
      </xdr:nvPicPr>
      <xdr:blipFill>
        <a:blip xmlns:r="http://schemas.openxmlformats.org/officeDocument/2006/relationships" r:embed="rId2" cstate="print"/>
        <a:srcRect l="34971" t="-6920" r="34405" b="-10726"/>
        <a:stretch>
          <a:fillRect/>
        </a:stretch>
      </xdr:blipFill>
      <xdr:spPr bwMode="auto">
        <a:xfrm>
          <a:off x="4133850" y="13382624"/>
          <a:ext cx="3922" cy="0"/>
        </a:xfrm>
        <a:prstGeom prst="rect">
          <a:avLst/>
        </a:prstGeom>
        <a:noFill/>
      </xdr:spPr>
    </xdr:pic>
    <xdr:clientData/>
  </xdr:twoCellAnchor>
  <xdr:twoCellAnchor editAs="oneCell">
    <xdr:from>
      <xdr:col>2</xdr:col>
      <xdr:colOff>0</xdr:colOff>
      <xdr:row>9</xdr:row>
      <xdr:rowOff>231913</xdr:rowOff>
    </xdr:from>
    <xdr:to>
      <xdr:col>2</xdr:col>
      <xdr:colOff>129623</xdr:colOff>
      <xdr:row>10</xdr:row>
      <xdr:rowOff>4970</xdr:rowOff>
    </xdr:to>
    <xdr:pic>
      <xdr:nvPicPr>
        <xdr:cNvPr id="12" name="Picture 23"/>
        <xdr:cNvPicPr>
          <a:picLocks noChangeAspect="1" noChangeArrowheads="1"/>
        </xdr:cNvPicPr>
      </xdr:nvPicPr>
      <xdr:blipFill>
        <a:blip xmlns:r="http://schemas.openxmlformats.org/officeDocument/2006/relationships" r:embed="rId4" cstate="print"/>
        <a:srcRect l="34588" r="36123" b="-7247"/>
        <a:stretch>
          <a:fillRect/>
        </a:stretch>
      </xdr:blipFill>
      <xdr:spPr bwMode="auto">
        <a:xfrm>
          <a:off x="4133850" y="4565788"/>
          <a:ext cx="129623" cy="7868"/>
        </a:xfrm>
        <a:prstGeom prst="rect">
          <a:avLst/>
        </a:prstGeom>
        <a:noFill/>
      </xdr:spPr>
    </xdr:pic>
    <xdr:clientData/>
  </xdr:twoCellAnchor>
  <xdr:twoCellAnchor editAs="oneCell">
    <xdr:from>
      <xdr:col>2</xdr:col>
      <xdr:colOff>0</xdr:colOff>
      <xdr:row>9</xdr:row>
      <xdr:rowOff>265044</xdr:rowOff>
    </xdr:from>
    <xdr:to>
      <xdr:col>2</xdr:col>
      <xdr:colOff>103947</xdr:colOff>
      <xdr:row>9</xdr:row>
      <xdr:rowOff>190087</xdr:rowOff>
    </xdr:to>
    <xdr:pic>
      <xdr:nvPicPr>
        <xdr:cNvPr id="13" name="Picture 26"/>
        <xdr:cNvPicPr>
          <a:picLocks noChangeAspect="1" noChangeArrowheads="1"/>
        </xdr:cNvPicPr>
      </xdr:nvPicPr>
      <xdr:blipFill>
        <a:blip xmlns:r="http://schemas.openxmlformats.org/officeDocument/2006/relationships" r:embed="rId6" cstate="print"/>
        <a:srcRect l="32775" r="32915" b="-23847"/>
        <a:stretch>
          <a:fillRect/>
        </a:stretch>
      </xdr:blipFill>
      <xdr:spPr bwMode="auto">
        <a:xfrm>
          <a:off x="4133850" y="4094094"/>
          <a:ext cx="103947" cy="1243"/>
        </a:xfrm>
        <a:prstGeom prst="rect">
          <a:avLst/>
        </a:prstGeom>
        <a:noFill/>
      </xdr:spPr>
    </xdr:pic>
    <xdr:clientData/>
  </xdr:twoCellAnchor>
  <xdr:twoCellAnchor editAs="oneCell">
    <xdr:from>
      <xdr:col>2</xdr:col>
      <xdr:colOff>0</xdr:colOff>
      <xdr:row>25</xdr:row>
      <xdr:rowOff>403412</xdr:rowOff>
    </xdr:from>
    <xdr:to>
      <xdr:col>2</xdr:col>
      <xdr:colOff>3922</xdr:colOff>
      <xdr:row>26</xdr:row>
      <xdr:rowOff>3362</xdr:rowOff>
    </xdr:to>
    <xdr:pic>
      <xdr:nvPicPr>
        <xdr:cNvPr id="14" name="Picture 19"/>
        <xdr:cNvPicPr>
          <a:picLocks noChangeAspect="1" noChangeArrowheads="1"/>
        </xdr:cNvPicPr>
      </xdr:nvPicPr>
      <xdr:blipFill>
        <a:blip xmlns:r="http://schemas.openxmlformats.org/officeDocument/2006/relationships" r:embed="rId2" cstate="print"/>
        <a:srcRect l="34971" t="-6920" r="34405" b="-10726"/>
        <a:stretch>
          <a:fillRect/>
        </a:stretch>
      </xdr:blipFill>
      <xdr:spPr bwMode="auto">
        <a:xfrm>
          <a:off x="4133850" y="13405037"/>
          <a:ext cx="3922" cy="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845006</xdr:colOff>
      <xdr:row>7</xdr:row>
      <xdr:rowOff>149678</xdr:rowOff>
    </xdr:from>
    <xdr:to>
      <xdr:col>0</xdr:col>
      <xdr:colOff>2521406</xdr:colOff>
      <xdr:row>7</xdr:row>
      <xdr:rowOff>435428</xdr:rowOff>
    </xdr:to>
    <xdr:pic>
      <xdr:nvPicPr>
        <xdr:cNvPr id="2"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1530803"/>
          <a:ext cx="0" cy="38100"/>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3"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1911803"/>
          <a:ext cx="0" cy="38100"/>
        </a:xfrm>
        <a:prstGeom prst="rect">
          <a:avLst/>
        </a:prstGeom>
        <a:noFill/>
      </xdr:spPr>
    </xdr:pic>
    <xdr:clientData/>
  </xdr:twoCellAnchor>
  <xdr:twoCellAnchor>
    <xdr:from>
      <xdr:col>0</xdr:col>
      <xdr:colOff>0</xdr:colOff>
      <xdr:row>17</xdr:row>
      <xdr:rowOff>54428</xdr:rowOff>
    </xdr:from>
    <xdr:to>
      <xdr:col>6</xdr:col>
      <xdr:colOff>726281</xdr:colOff>
      <xdr:row>33</xdr:row>
      <xdr:rowOff>95249</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171451</xdr:colOff>
      <xdr:row>10</xdr:row>
      <xdr:rowOff>57150</xdr:rowOff>
    </xdr:from>
    <xdr:to>
      <xdr:col>0</xdr:col>
      <xdr:colOff>571501</xdr:colOff>
      <xdr:row>15</xdr:row>
      <xdr:rowOff>144780</xdr:rowOff>
    </xdr:to>
    <xdr:pic>
      <xdr:nvPicPr>
        <xdr:cNvPr id="6" name="5 Imagen" descr="http://www.sabercurioso.es/wp-content/semaforo.jpg"/>
        <xdr:cNvPicPr/>
      </xdr:nvPicPr>
      <xdr:blipFill>
        <a:blip xmlns:r="http://schemas.openxmlformats.org/officeDocument/2006/relationships" r:embed="rId3" cstate="print">
          <a:clrChange>
            <a:clrFrom>
              <a:srgbClr val="FBFFFD"/>
            </a:clrFrom>
            <a:clrTo>
              <a:srgbClr val="FBFFFD">
                <a:alpha val="0"/>
              </a:srgbClr>
            </a:clrTo>
          </a:clrChange>
        </a:blip>
        <a:srcRect/>
        <a:stretch>
          <a:fillRect/>
        </a:stretch>
      </xdr:blipFill>
      <xdr:spPr bwMode="auto">
        <a:xfrm rot="10800000">
          <a:off x="171451" y="2200275"/>
          <a:ext cx="400050" cy="1040130"/>
        </a:xfrm>
        <a:prstGeom prst="rect">
          <a:avLst/>
        </a:prstGeom>
        <a:noFill/>
        <a:ln w="9525">
          <a:noFill/>
          <a:miter lim="800000"/>
          <a:headEnd/>
          <a:tailEnd/>
        </a:ln>
      </xdr:spPr>
    </xdr:pic>
    <xdr:clientData/>
  </xdr:twoCellAnchor>
  <xdr:twoCellAnchor>
    <xdr:from>
      <xdr:col>3</xdr:col>
      <xdr:colOff>156883</xdr:colOff>
      <xdr:row>5</xdr:row>
      <xdr:rowOff>22411</xdr:rowOff>
    </xdr:from>
    <xdr:to>
      <xdr:col>5</xdr:col>
      <xdr:colOff>537883</xdr:colOff>
      <xdr:row>6</xdr:row>
      <xdr:rowOff>146236</xdr:rowOff>
    </xdr:to>
    <xdr:pic>
      <xdr:nvPicPr>
        <xdr:cNvPr id="10" name="Picture 35"/>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2487707" y="1019735"/>
          <a:ext cx="1905000" cy="314325"/>
        </a:xfrm>
        <a:prstGeom prst="rect">
          <a:avLst/>
        </a:prstGeom>
        <a:noFill/>
      </xdr:spPr>
    </xdr:pic>
    <xdr:clientData/>
  </xdr:twoCellAnchor>
</xdr:wsDr>
</file>

<file path=xl/drawings/drawing8.xml><?xml version="1.0" encoding="utf-8"?>
<c:userShapes xmlns:c="http://schemas.openxmlformats.org/drawingml/2006/chart">
  <cdr:relSizeAnchor xmlns:cdr="http://schemas.openxmlformats.org/drawingml/2006/chartDrawing">
    <cdr:from>
      <cdr:x>0.91833</cdr:x>
      <cdr:y>0.83642</cdr:y>
    </cdr:from>
    <cdr:to>
      <cdr:x>0.97233</cdr:x>
      <cdr:y>0.93228</cdr:y>
    </cdr:to>
    <cdr:pic>
      <cdr:nvPicPr>
        <cdr:cNvPr id="2" name="1 Imagen" descr="img_1210030781022_191.jpg"/>
        <cdr:cNvPicPr>
          <a:picLocks xmlns:a="http://schemas.openxmlformats.org/drawingml/2006/main" noChangeAspect="1"/>
        </cdr:cNvPicPr>
      </cdr:nvPicPr>
      <cdr:blipFill>
        <a:blip xmlns:a="http://schemas.openxmlformats.org/drawingml/2006/main" xmlns:r="http://schemas.openxmlformats.org/officeDocument/2006/relationships" r:embed="rId1">
          <a:clrChange>
            <a:clrFrom>
              <a:srgbClr val="FFFFFF"/>
            </a:clrFrom>
            <a:clrTo>
              <a:srgbClr val="FFFFFF">
                <a:alpha val="0"/>
              </a:srgbClr>
            </a:clrTo>
          </a:clrChange>
        </a:blip>
        <a:srcRect xmlns:a="http://schemas.openxmlformats.org/drawingml/2006/main" r="50463"/>
        <a:stretch xmlns:a="http://schemas.openxmlformats.org/drawingml/2006/main">
          <a:fillRect/>
        </a:stretch>
      </cdr:blipFill>
      <cdr:spPr>
        <a:xfrm xmlns:a="http://schemas.openxmlformats.org/drawingml/2006/main">
          <a:off x="5843058" y="2794054"/>
          <a:ext cx="343586" cy="320218"/>
        </a:xfrm>
        <a:prstGeom xmlns:a="http://schemas.openxmlformats.org/drawingml/2006/main" prst="rect">
          <a:avLst/>
        </a:prstGeom>
      </cdr:spPr>
    </cdr:pic>
  </cdr:relSizeAnchor>
  <cdr:relSizeAnchor xmlns:cdr="http://schemas.openxmlformats.org/drawingml/2006/chartDrawing">
    <cdr:from>
      <cdr:x>0.01441</cdr:x>
      <cdr:y>0.004</cdr:y>
    </cdr:from>
    <cdr:to>
      <cdr:x>0.07743</cdr:x>
      <cdr:y>0.09453</cdr:y>
    </cdr:to>
    <cdr:pic>
      <cdr:nvPicPr>
        <cdr:cNvPr id="4" name="13 Imagen" descr="C:\Users\Owner\Desktop\Profrutas SIAL\LOGOS\LOGO-DE-LA-EMPRESA-PROFRUTAS-CIA-LTDA-95-X-105-CM.gif"/>
        <cdr:cNvPicPr/>
      </cdr:nvPicPr>
      <cdr:blipFill>
        <a:blip xmlns:a="http://schemas.openxmlformats.org/drawingml/2006/main" xmlns:r="http://schemas.openxmlformats.org/officeDocument/2006/relationships" r:embed="rId2" cstate="print"/>
        <a:srcRect xmlns:a="http://schemas.openxmlformats.org/drawingml/2006/main"/>
        <a:stretch xmlns:a="http://schemas.openxmlformats.org/drawingml/2006/main">
          <a:fillRect/>
        </a:stretch>
      </cdr:blipFill>
      <cdr:spPr bwMode="auto">
        <a:xfrm xmlns:a="http://schemas.openxmlformats.org/drawingml/2006/main">
          <a:off x="114300" y="19050"/>
          <a:ext cx="500099" cy="430982"/>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0.18377</cdr:x>
      <cdr:y>0.42411</cdr:y>
    </cdr:from>
    <cdr:to>
      <cdr:x>0.88837</cdr:x>
      <cdr:y>0.42411</cdr:y>
    </cdr:to>
    <cdr:sp macro="" textlink="">
      <cdr:nvSpPr>
        <cdr:cNvPr id="12" name="11 Conector recto"/>
        <cdr:cNvSpPr/>
      </cdr:nvSpPr>
      <cdr:spPr>
        <a:xfrm xmlns:a="http://schemas.openxmlformats.org/drawingml/2006/main" flipH="1">
          <a:off x="1169248" y="1416743"/>
          <a:ext cx="4483158" cy="0"/>
        </a:xfrm>
        <a:prstGeom xmlns:a="http://schemas.openxmlformats.org/drawingml/2006/main" prst="line">
          <a:avLst/>
        </a:prstGeom>
        <a:ln xmlns:a="http://schemas.openxmlformats.org/drawingml/2006/main" w="3175">
          <a:solidFill>
            <a:srgbClr val="007635"/>
          </a:solidFill>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0.92638</cdr:x>
      <cdr:y>0.02531</cdr:y>
    </cdr:from>
    <cdr:to>
      <cdr:x>0.97393</cdr:x>
      <cdr:y>0.82858</cdr:y>
    </cdr:to>
    <cdr:sp macro="" textlink="">
      <cdr:nvSpPr>
        <cdr:cNvPr id="6" name="10 Flecha abajo"/>
        <cdr:cNvSpPr/>
      </cdr:nvSpPr>
      <cdr:spPr>
        <a:xfrm xmlns:a="http://schemas.openxmlformats.org/drawingml/2006/main" flipH="1">
          <a:off x="5894278" y="79734"/>
          <a:ext cx="302546" cy="2530272"/>
        </a:xfrm>
        <a:prstGeom xmlns:a="http://schemas.openxmlformats.org/drawingml/2006/main" prst="downArrow">
          <a:avLst/>
        </a:prstGeom>
        <a:solidFill xmlns:a="http://schemas.openxmlformats.org/drawingml/2006/main">
          <a:sysClr val="window" lastClr="FFFFFF"/>
        </a:solidFill>
        <a:ln xmlns:a="http://schemas.openxmlformats.org/drawingml/2006/main" w="3175"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wordArtVert" wrap="square"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r>
            <a:rPr lang="en-US" sz="900">
              <a:solidFill>
                <a:sysClr val="windowText" lastClr="000000"/>
              </a:solidFill>
              <a:latin typeface="Calibri"/>
            </a:rPr>
            <a:t>MENOS</a:t>
          </a:r>
          <a:r>
            <a:rPr lang="en-US" sz="900" baseline="0">
              <a:solidFill>
                <a:sysClr val="windowText" lastClr="000000"/>
              </a:solidFill>
              <a:latin typeface="Calibri"/>
            </a:rPr>
            <a:t> ES MEJOR</a:t>
          </a:r>
          <a:endParaRPr lang="en-US" sz="900">
            <a:solidFill>
              <a:sysClr val="windowText" lastClr="000000"/>
            </a:solidFill>
            <a:latin typeface="Calibri"/>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845006</xdr:colOff>
      <xdr:row>7</xdr:row>
      <xdr:rowOff>149678</xdr:rowOff>
    </xdr:from>
    <xdr:to>
      <xdr:col>0</xdr:col>
      <xdr:colOff>2521406</xdr:colOff>
      <xdr:row>7</xdr:row>
      <xdr:rowOff>435428</xdr:rowOff>
    </xdr:to>
    <xdr:pic>
      <xdr:nvPicPr>
        <xdr:cNvPr id="2"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1530803"/>
          <a:ext cx="0" cy="38100"/>
        </a:xfrm>
        <a:prstGeom prst="rect">
          <a:avLst/>
        </a:prstGeom>
        <a:noFill/>
      </xdr:spPr>
    </xdr:pic>
    <xdr:clientData/>
  </xdr:twoCellAnchor>
  <xdr:twoCellAnchor>
    <xdr:from>
      <xdr:col>0</xdr:col>
      <xdr:colOff>845006</xdr:colOff>
      <xdr:row>8</xdr:row>
      <xdr:rowOff>149678</xdr:rowOff>
    </xdr:from>
    <xdr:to>
      <xdr:col>0</xdr:col>
      <xdr:colOff>2521406</xdr:colOff>
      <xdr:row>8</xdr:row>
      <xdr:rowOff>435428</xdr:rowOff>
    </xdr:to>
    <xdr:pic>
      <xdr:nvPicPr>
        <xdr:cNvPr id="3" name="Picture 2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59281" y="1911803"/>
          <a:ext cx="0" cy="38100"/>
        </a:xfrm>
        <a:prstGeom prst="rect">
          <a:avLst/>
        </a:prstGeom>
        <a:noFill/>
      </xdr:spPr>
    </xdr:pic>
    <xdr:clientData/>
  </xdr:twoCellAnchor>
  <xdr:twoCellAnchor>
    <xdr:from>
      <xdr:col>0</xdr:col>
      <xdr:colOff>7746</xdr:colOff>
      <xdr:row>17</xdr:row>
      <xdr:rowOff>52335</xdr:rowOff>
    </xdr:from>
    <xdr:to>
      <xdr:col>6</xdr:col>
      <xdr:colOff>721178</xdr:colOff>
      <xdr:row>33</xdr:row>
      <xdr:rowOff>122464</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171451</xdr:colOff>
      <xdr:row>10</xdr:row>
      <xdr:rowOff>57150</xdr:rowOff>
    </xdr:from>
    <xdr:to>
      <xdr:col>0</xdr:col>
      <xdr:colOff>571501</xdr:colOff>
      <xdr:row>15</xdr:row>
      <xdr:rowOff>144780</xdr:rowOff>
    </xdr:to>
    <xdr:pic>
      <xdr:nvPicPr>
        <xdr:cNvPr id="6" name="5 Imagen" descr="http://www.sabercurioso.es/wp-content/semaforo.jpg"/>
        <xdr:cNvPicPr/>
      </xdr:nvPicPr>
      <xdr:blipFill>
        <a:blip xmlns:r="http://schemas.openxmlformats.org/officeDocument/2006/relationships" r:embed="rId3" cstate="print">
          <a:clrChange>
            <a:clrFrom>
              <a:srgbClr val="FBFFFD"/>
            </a:clrFrom>
            <a:clrTo>
              <a:srgbClr val="FBFFFD">
                <a:alpha val="0"/>
              </a:srgbClr>
            </a:clrTo>
          </a:clrChange>
        </a:blip>
        <a:srcRect/>
        <a:stretch>
          <a:fillRect/>
        </a:stretch>
      </xdr:blipFill>
      <xdr:spPr bwMode="auto">
        <a:xfrm rot="10800000">
          <a:off x="171451" y="2200275"/>
          <a:ext cx="400050" cy="1040130"/>
        </a:xfrm>
        <a:prstGeom prst="rect">
          <a:avLst/>
        </a:prstGeom>
        <a:noFill/>
        <a:ln w="9525">
          <a:noFill/>
          <a:miter lim="800000"/>
          <a:headEnd/>
          <a:tailEnd/>
        </a:ln>
      </xdr:spPr>
    </xdr:pic>
    <xdr:clientData/>
  </xdr:twoCellAnchor>
  <xdr:twoCellAnchor>
    <xdr:from>
      <xdr:col>3</xdr:col>
      <xdr:colOff>470647</xdr:colOff>
      <xdr:row>5</xdr:row>
      <xdr:rowOff>44823</xdr:rowOff>
    </xdr:from>
    <xdr:to>
      <xdr:col>5</xdr:col>
      <xdr:colOff>165847</xdr:colOff>
      <xdr:row>6</xdr:row>
      <xdr:rowOff>140073</xdr:rowOff>
    </xdr:to>
    <xdr:pic>
      <xdr:nvPicPr>
        <xdr:cNvPr id="10" name="Picture 36"/>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2801471" y="1277470"/>
          <a:ext cx="1219200" cy="28575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AA30"/>
  <sheetViews>
    <sheetView tabSelected="1" zoomScale="70" zoomScaleNormal="70" workbookViewId="0">
      <pane ySplit="3" topLeftCell="A4" activePane="bottomLeft" state="frozen"/>
      <selection pane="bottomLeft" activeCell="O28" sqref="O28"/>
    </sheetView>
  </sheetViews>
  <sheetFormatPr baseColWidth="10" defaultRowHeight="15" x14ac:dyDescent="0.25"/>
  <cols>
    <col min="1" max="1" width="13.7109375" style="5" customWidth="1"/>
    <col min="2" max="2" width="26.7109375" style="4" customWidth="1"/>
    <col min="3" max="3" width="21.5703125" style="6" customWidth="1"/>
    <col min="4" max="4" width="12.140625" style="6" bestFit="1" customWidth="1"/>
    <col min="5" max="5" width="14.28515625" style="6" customWidth="1"/>
    <col min="6" max="6" width="8.85546875" style="240" customWidth="1"/>
    <col min="7" max="7" width="10.28515625" style="240" customWidth="1"/>
    <col min="8" max="8" width="8.85546875" style="240" customWidth="1"/>
    <col min="9" max="10" width="6.42578125" customWidth="1"/>
    <col min="11" max="11" width="6.28515625" customWidth="1"/>
    <col min="12" max="19" width="6.42578125" customWidth="1"/>
    <col min="20" max="22" width="7.42578125" customWidth="1"/>
    <col min="23" max="23" width="2.28515625" customWidth="1"/>
    <col min="24" max="26" width="7.42578125" style="255" customWidth="1"/>
  </cols>
  <sheetData>
    <row r="1" spans="1:27" ht="15" customHeight="1" x14ac:dyDescent="0.25">
      <c r="A1" s="279" t="s">
        <v>215</v>
      </c>
      <c r="B1" s="280"/>
      <c r="C1" s="280"/>
      <c r="D1" s="280"/>
      <c r="E1" s="280"/>
      <c r="F1" s="280"/>
      <c r="G1" s="280"/>
      <c r="H1" s="280"/>
      <c r="I1" s="280"/>
      <c r="K1" s="393"/>
      <c r="L1" s="393"/>
      <c r="M1" s="393"/>
      <c r="N1" s="393"/>
      <c r="O1" s="393"/>
      <c r="P1" s="393"/>
      <c r="Q1" s="393"/>
      <c r="R1" s="393"/>
      <c r="S1" s="393"/>
      <c r="T1" s="393"/>
      <c r="U1" s="393"/>
      <c r="V1" s="393"/>
      <c r="W1" s="256"/>
      <c r="X1" s="290" t="s">
        <v>514</v>
      </c>
      <c r="Y1" s="290"/>
      <c r="Z1" s="290"/>
    </row>
    <row r="2" spans="1:27" ht="15" customHeight="1" x14ac:dyDescent="0.25">
      <c r="A2" s="281" t="s">
        <v>4</v>
      </c>
      <c r="B2" s="281" t="s">
        <v>1</v>
      </c>
      <c r="C2" s="281" t="s">
        <v>0</v>
      </c>
      <c r="D2" s="281" t="s">
        <v>295</v>
      </c>
      <c r="E2" s="281" t="s">
        <v>5</v>
      </c>
      <c r="F2" s="283" t="s">
        <v>296</v>
      </c>
      <c r="G2" s="284"/>
      <c r="H2" s="285"/>
      <c r="I2" s="400" t="s">
        <v>217</v>
      </c>
      <c r="K2" s="286" t="s">
        <v>216</v>
      </c>
      <c r="L2" s="287"/>
      <c r="M2" s="287"/>
      <c r="N2" s="287" t="s">
        <v>217</v>
      </c>
      <c r="O2" s="287"/>
      <c r="P2" s="288"/>
      <c r="Q2" s="286" t="s">
        <v>218</v>
      </c>
      <c r="R2" s="287"/>
      <c r="S2" s="288"/>
      <c r="T2" s="286" t="s">
        <v>219</v>
      </c>
      <c r="U2" s="287"/>
      <c r="V2" s="288"/>
      <c r="W2" s="256"/>
      <c r="X2" s="286" t="s">
        <v>513</v>
      </c>
      <c r="Y2" s="287"/>
      <c r="Z2" s="288"/>
    </row>
    <row r="3" spans="1:27" ht="33" customHeight="1" x14ac:dyDescent="0.25">
      <c r="A3" s="282"/>
      <c r="B3" s="282"/>
      <c r="C3" s="282"/>
      <c r="D3" s="282"/>
      <c r="E3" s="282"/>
      <c r="F3" s="234"/>
      <c r="G3" s="235"/>
      <c r="H3" s="236"/>
      <c r="I3" s="264" t="s">
        <v>46</v>
      </c>
      <c r="K3" s="264" t="s">
        <v>42</v>
      </c>
      <c r="L3" s="264" t="s">
        <v>43</v>
      </c>
      <c r="M3" s="264" t="s">
        <v>44</v>
      </c>
      <c r="N3" s="264" t="s">
        <v>45</v>
      </c>
      <c r="O3" s="264" t="s">
        <v>46</v>
      </c>
      <c r="P3" s="264" t="s">
        <v>47</v>
      </c>
      <c r="Q3" s="229" t="s">
        <v>48</v>
      </c>
      <c r="R3" s="229" t="s">
        <v>49</v>
      </c>
      <c r="S3" s="229" t="s">
        <v>50</v>
      </c>
      <c r="T3" s="229" t="s">
        <v>51</v>
      </c>
      <c r="U3" s="229" t="s">
        <v>220</v>
      </c>
      <c r="V3" s="229" t="s">
        <v>53</v>
      </c>
      <c r="W3" s="256"/>
      <c r="X3" s="229" t="s">
        <v>42</v>
      </c>
      <c r="Y3" s="229" t="s">
        <v>43</v>
      </c>
      <c r="Z3" s="229" t="s">
        <v>44</v>
      </c>
    </row>
    <row r="4" spans="1:27" ht="39.75" hidden="1" customHeight="1" x14ac:dyDescent="0.25">
      <c r="A4" s="394" t="s">
        <v>3</v>
      </c>
      <c r="B4" s="264" t="s">
        <v>304</v>
      </c>
      <c r="C4" s="265" t="s">
        <v>137</v>
      </c>
      <c r="D4" s="269">
        <v>192000</v>
      </c>
      <c r="E4" s="264" t="s">
        <v>457</v>
      </c>
      <c r="F4" s="237" t="s">
        <v>453</v>
      </c>
      <c r="G4" s="237" t="s">
        <v>454</v>
      </c>
      <c r="H4" s="237" t="s">
        <v>458</v>
      </c>
      <c r="I4" s="264"/>
      <c r="K4" s="60">
        <v>32.1</v>
      </c>
      <c r="L4" s="60">
        <v>56.1</v>
      </c>
      <c r="M4" s="61">
        <v>0</v>
      </c>
      <c r="N4" s="60">
        <v>63.3</v>
      </c>
      <c r="O4" s="60">
        <v>89.8</v>
      </c>
      <c r="P4" s="60">
        <v>66</v>
      </c>
      <c r="Q4" s="60">
        <v>78</v>
      </c>
      <c r="R4" s="60">
        <v>45</v>
      </c>
      <c r="S4" s="60">
        <v>55</v>
      </c>
      <c r="T4" s="60">
        <v>148</v>
      </c>
      <c r="U4" s="60">
        <v>62</v>
      </c>
      <c r="V4" s="60">
        <v>100</v>
      </c>
      <c r="W4" s="256"/>
      <c r="X4" s="106">
        <v>50</v>
      </c>
      <c r="Y4" s="230">
        <v>60</v>
      </c>
      <c r="Z4" s="104">
        <v>75</v>
      </c>
    </row>
    <row r="5" spans="1:27" ht="39.75" hidden="1" customHeight="1" x14ac:dyDescent="0.25">
      <c r="A5" s="395"/>
      <c r="B5" s="264" t="s">
        <v>305</v>
      </c>
      <c r="C5" s="265" t="s">
        <v>99</v>
      </c>
      <c r="D5" s="269">
        <v>900000</v>
      </c>
      <c r="E5" s="264" t="s">
        <v>457</v>
      </c>
      <c r="F5" s="237" t="s">
        <v>221</v>
      </c>
      <c r="G5" s="237" t="s">
        <v>459</v>
      </c>
      <c r="H5" s="237" t="s">
        <v>460</v>
      </c>
      <c r="I5" s="264"/>
      <c r="K5" s="61">
        <v>64</v>
      </c>
      <c r="L5" s="61">
        <v>61</v>
      </c>
      <c r="M5" s="60">
        <v>77</v>
      </c>
      <c r="N5" s="106">
        <v>56</v>
      </c>
      <c r="O5" s="106">
        <v>62</v>
      </c>
      <c r="P5" s="106">
        <v>62</v>
      </c>
      <c r="Q5" s="106">
        <v>59</v>
      </c>
      <c r="R5" s="104">
        <v>87</v>
      </c>
      <c r="S5" s="106">
        <v>69</v>
      </c>
      <c r="T5" s="104">
        <v>77</v>
      </c>
      <c r="U5" s="104">
        <v>75</v>
      </c>
      <c r="V5" s="106">
        <v>69</v>
      </c>
      <c r="W5" s="256"/>
      <c r="X5" s="104">
        <v>75</v>
      </c>
      <c r="Y5" s="104">
        <v>80</v>
      </c>
      <c r="Z5" s="104">
        <v>85</v>
      </c>
    </row>
    <row r="6" spans="1:27" ht="39.75" hidden="1" customHeight="1" x14ac:dyDescent="0.25">
      <c r="A6" s="395"/>
      <c r="B6" s="264" t="s">
        <v>306</v>
      </c>
      <c r="C6" s="265" t="s">
        <v>141</v>
      </c>
      <c r="D6" s="267" t="s">
        <v>461</v>
      </c>
      <c r="E6" s="264" t="s">
        <v>462</v>
      </c>
      <c r="F6" s="237" t="s">
        <v>463</v>
      </c>
      <c r="G6" s="237" t="s">
        <v>464</v>
      </c>
      <c r="H6" s="237" t="s">
        <v>465</v>
      </c>
      <c r="I6" s="264"/>
      <c r="K6" s="262">
        <v>1.8</v>
      </c>
      <c r="L6" s="262">
        <v>1.75</v>
      </c>
      <c r="M6" s="262">
        <v>1.8</v>
      </c>
      <c r="N6" s="263">
        <v>1.83</v>
      </c>
      <c r="O6" s="262">
        <v>1.8</v>
      </c>
      <c r="P6" s="263">
        <v>1.9</v>
      </c>
      <c r="Q6" s="230">
        <v>1.81</v>
      </c>
      <c r="R6" s="230">
        <v>1.8</v>
      </c>
      <c r="S6" s="104">
        <v>1.75</v>
      </c>
      <c r="T6" s="104">
        <v>1.72</v>
      </c>
      <c r="U6" s="104">
        <v>1.8</v>
      </c>
      <c r="V6" s="104">
        <v>1.7</v>
      </c>
      <c r="W6" s="256"/>
      <c r="X6" s="104">
        <v>1.7</v>
      </c>
      <c r="Y6" s="104">
        <v>1.7</v>
      </c>
      <c r="Z6" s="104">
        <v>1.7</v>
      </c>
    </row>
    <row r="7" spans="1:27" ht="39.75" hidden="1" customHeight="1" x14ac:dyDescent="0.25">
      <c r="A7" s="395"/>
      <c r="B7" s="264" t="s">
        <v>466</v>
      </c>
      <c r="C7" s="265" t="s">
        <v>12</v>
      </c>
      <c r="D7" s="264" t="s">
        <v>450</v>
      </c>
      <c r="E7" s="264" t="s">
        <v>457</v>
      </c>
      <c r="F7" s="237" t="s">
        <v>467</v>
      </c>
      <c r="G7" s="237" t="s">
        <v>468</v>
      </c>
      <c r="H7" s="237" t="s">
        <v>469</v>
      </c>
      <c r="I7" s="264"/>
      <c r="K7" s="263">
        <v>2</v>
      </c>
      <c r="L7" s="263">
        <v>2</v>
      </c>
      <c r="M7" s="263">
        <v>2</v>
      </c>
      <c r="N7" s="263">
        <v>2</v>
      </c>
      <c r="O7" s="263">
        <v>2</v>
      </c>
      <c r="P7" s="263">
        <v>2</v>
      </c>
      <c r="Q7" s="230">
        <v>2</v>
      </c>
      <c r="R7" s="104">
        <v>3</v>
      </c>
      <c r="S7" s="230">
        <v>2</v>
      </c>
      <c r="T7" s="104">
        <v>6</v>
      </c>
      <c r="U7" s="104">
        <v>3</v>
      </c>
      <c r="V7" s="104">
        <v>4</v>
      </c>
      <c r="W7" s="256"/>
      <c r="X7" s="104">
        <v>5</v>
      </c>
      <c r="Y7" s="104">
        <v>5</v>
      </c>
      <c r="Z7" s="104">
        <v>5</v>
      </c>
    </row>
    <row r="8" spans="1:27" ht="39.75" hidden="1" customHeight="1" x14ac:dyDescent="0.25">
      <c r="A8" s="396"/>
      <c r="B8" s="264" t="s">
        <v>143</v>
      </c>
      <c r="C8" s="265" t="s">
        <v>13</v>
      </c>
      <c r="D8" s="266">
        <v>0.9</v>
      </c>
      <c r="E8" s="264" t="s">
        <v>470</v>
      </c>
      <c r="F8" s="237" t="s">
        <v>222</v>
      </c>
      <c r="G8" s="237" t="s">
        <v>471</v>
      </c>
      <c r="H8" s="237" t="s">
        <v>472</v>
      </c>
      <c r="I8" s="264"/>
      <c r="K8" s="263">
        <v>85.6</v>
      </c>
      <c r="L8" s="106">
        <v>81.599999999999994</v>
      </c>
      <c r="M8" s="106">
        <v>79.400000000000006</v>
      </c>
      <c r="N8" s="262">
        <v>91</v>
      </c>
      <c r="O8" s="262">
        <v>92.4</v>
      </c>
      <c r="P8" s="263">
        <v>86.6</v>
      </c>
      <c r="Q8" s="108">
        <v>81.400000000000006</v>
      </c>
      <c r="R8" s="106">
        <v>77.900000000000006</v>
      </c>
      <c r="S8" s="106">
        <v>74.7</v>
      </c>
      <c r="T8" s="106">
        <v>68.400000000000006</v>
      </c>
      <c r="U8" s="104">
        <v>93.8</v>
      </c>
      <c r="V8" s="104">
        <v>93.9</v>
      </c>
      <c r="W8" s="256"/>
      <c r="X8" s="104">
        <v>90</v>
      </c>
      <c r="Y8" s="104">
        <v>90</v>
      </c>
      <c r="Z8" s="104">
        <v>90</v>
      </c>
    </row>
    <row r="9" spans="1:27" ht="39.75" hidden="1" customHeight="1" x14ac:dyDescent="0.25">
      <c r="A9" s="394" t="s">
        <v>6</v>
      </c>
      <c r="B9" s="264" t="s">
        <v>144</v>
      </c>
      <c r="C9" s="265" t="s">
        <v>7</v>
      </c>
      <c r="D9" s="266">
        <v>0.85</v>
      </c>
      <c r="E9" s="264" t="s">
        <v>473</v>
      </c>
      <c r="F9" s="237" t="s">
        <v>223</v>
      </c>
      <c r="G9" s="237" t="s">
        <v>474</v>
      </c>
      <c r="H9" s="237" t="s">
        <v>475</v>
      </c>
      <c r="I9" s="264"/>
      <c r="K9" s="107" t="s">
        <v>178</v>
      </c>
      <c r="L9" s="107" t="s">
        <v>178</v>
      </c>
      <c r="M9" s="107" t="s">
        <v>178</v>
      </c>
      <c r="N9" s="107" t="s">
        <v>178</v>
      </c>
      <c r="O9" s="238">
        <v>0.54</v>
      </c>
      <c r="P9" s="238">
        <v>0.56000000000000005</v>
      </c>
      <c r="Q9" s="112">
        <v>0.55000000000000004</v>
      </c>
      <c r="R9" s="112">
        <v>0.7</v>
      </c>
      <c r="S9" s="112">
        <v>0.75</v>
      </c>
      <c r="T9" s="239">
        <v>0.85</v>
      </c>
      <c r="U9" s="109">
        <v>0.9</v>
      </c>
      <c r="V9" s="239">
        <v>0.85</v>
      </c>
      <c r="W9" s="256"/>
      <c r="X9" s="109">
        <v>0.85</v>
      </c>
      <c r="Y9" s="109">
        <v>0.85</v>
      </c>
      <c r="Z9" s="109">
        <v>0.85</v>
      </c>
    </row>
    <row r="10" spans="1:27" ht="39.75" hidden="1" customHeight="1" x14ac:dyDescent="0.25">
      <c r="A10" s="395"/>
      <c r="B10" s="281" t="s">
        <v>145</v>
      </c>
      <c r="C10" s="265" t="s">
        <v>146</v>
      </c>
      <c r="D10" s="266">
        <v>0.05</v>
      </c>
      <c r="E10" s="264" t="s">
        <v>457</v>
      </c>
      <c r="F10" s="237" t="s">
        <v>227</v>
      </c>
      <c r="G10" s="237" t="s">
        <v>476</v>
      </c>
      <c r="H10" s="237" t="s">
        <v>477</v>
      </c>
      <c r="I10" s="264"/>
      <c r="K10" s="107" t="s">
        <v>178</v>
      </c>
      <c r="L10" s="107" t="s">
        <v>178</v>
      </c>
      <c r="M10" s="107" t="s">
        <v>178</v>
      </c>
      <c r="N10" s="107" t="s">
        <v>178</v>
      </c>
      <c r="O10" s="112">
        <v>0.08</v>
      </c>
      <c r="P10" s="112">
        <v>0.06</v>
      </c>
      <c r="Q10" s="109">
        <v>0</v>
      </c>
      <c r="R10" s="109">
        <v>0</v>
      </c>
      <c r="S10" s="112">
        <v>0.1</v>
      </c>
      <c r="T10" s="109">
        <v>0</v>
      </c>
      <c r="U10" s="112">
        <v>0.15</v>
      </c>
      <c r="V10" s="109">
        <v>0</v>
      </c>
      <c r="W10" s="256"/>
      <c r="X10" s="109">
        <v>0</v>
      </c>
      <c r="Y10" s="109">
        <v>0</v>
      </c>
      <c r="Z10" s="109">
        <v>0</v>
      </c>
    </row>
    <row r="11" spans="1:27" ht="39.75" hidden="1" customHeight="1" x14ac:dyDescent="0.25">
      <c r="A11" s="395"/>
      <c r="B11" s="282"/>
      <c r="C11" s="265" t="s">
        <v>11</v>
      </c>
      <c r="D11" s="264" t="s">
        <v>298</v>
      </c>
      <c r="E11" s="264" t="s">
        <v>457</v>
      </c>
      <c r="F11" s="237">
        <f>0</f>
        <v>0</v>
      </c>
      <c r="G11" s="237" t="s">
        <v>299</v>
      </c>
      <c r="H11" s="237" t="s">
        <v>478</v>
      </c>
      <c r="I11" s="264"/>
      <c r="K11" s="107" t="s">
        <v>178</v>
      </c>
      <c r="L11" s="107" t="s">
        <v>178</v>
      </c>
      <c r="M11" s="107" t="s">
        <v>178</v>
      </c>
      <c r="N11" s="107" t="s">
        <v>178</v>
      </c>
      <c r="O11" s="262">
        <v>0</v>
      </c>
      <c r="P11" s="262">
        <v>0</v>
      </c>
      <c r="Q11" s="106">
        <v>2</v>
      </c>
      <c r="R11" s="230">
        <v>1</v>
      </c>
      <c r="S11" s="104">
        <v>0</v>
      </c>
      <c r="T11" s="230">
        <v>1</v>
      </c>
      <c r="U11" s="104">
        <v>0</v>
      </c>
      <c r="V11" s="230">
        <v>1</v>
      </c>
      <c r="W11" s="256"/>
      <c r="X11" s="104">
        <v>0</v>
      </c>
      <c r="Y11" s="104">
        <v>0</v>
      </c>
      <c r="Z11" s="104">
        <v>0</v>
      </c>
    </row>
    <row r="12" spans="1:27" ht="39.75" hidden="1" customHeight="1" x14ac:dyDescent="0.25">
      <c r="A12" s="395"/>
      <c r="B12" s="264" t="s">
        <v>456</v>
      </c>
      <c r="C12" s="265" t="s">
        <v>8</v>
      </c>
      <c r="D12" s="266">
        <v>0.1</v>
      </c>
      <c r="E12" s="264" t="s">
        <v>457</v>
      </c>
      <c r="F12" s="237" t="s">
        <v>479</v>
      </c>
      <c r="G12" s="237" t="s">
        <v>480</v>
      </c>
      <c r="H12" s="237" t="s">
        <v>481</v>
      </c>
      <c r="I12" s="264"/>
      <c r="K12" s="107" t="s">
        <v>178</v>
      </c>
      <c r="L12" s="107" t="s">
        <v>178</v>
      </c>
      <c r="M12" s="107" t="s">
        <v>178</v>
      </c>
      <c r="N12" s="107" t="s">
        <v>178</v>
      </c>
      <c r="O12" s="112">
        <v>0</v>
      </c>
      <c r="P12" s="112">
        <v>0</v>
      </c>
      <c r="Q12" s="112">
        <v>0</v>
      </c>
      <c r="R12" s="112">
        <v>0</v>
      </c>
      <c r="S12" s="112">
        <v>0.02</v>
      </c>
      <c r="T12" s="112">
        <v>0.04</v>
      </c>
      <c r="U12" s="112">
        <v>0.06</v>
      </c>
      <c r="V12" s="113">
        <v>7.0000000000000007E-2</v>
      </c>
      <c r="W12" s="256"/>
      <c r="X12" s="109">
        <v>0.08</v>
      </c>
      <c r="Y12" s="109">
        <v>0.09</v>
      </c>
      <c r="Z12" s="109">
        <v>0.1</v>
      </c>
    </row>
    <row r="13" spans="1:27" ht="47.25" hidden="1" customHeight="1" x14ac:dyDescent="0.25">
      <c r="A13" s="396"/>
      <c r="B13" s="264" t="s">
        <v>148</v>
      </c>
      <c r="C13" s="265" t="s">
        <v>149</v>
      </c>
      <c r="D13" s="268" t="s">
        <v>342</v>
      </c>
      <c r="E13" s="264" t="s">
        <v>457</v>
      </c>
      <c r="F13" s="237" t="s">
        <v>228</v>
      </c>
      <c r="G13" s="237" t="s">
        <v>482</v>
      </c>
      <c r="H13" s="237" t="s">
        <v>483</v>
      </c>
      <c r="I13" s="264"/>
      <c r="K13" s="107" t="s">
        <v>178</v>
      </c>
      <c r="L13" s="107" t="s">
        <v>178</v>
      </c>
      <c r="M13" s="107" t="s">
        <v>178</v>
      </c>
      <c r="N13" s="107" t="s">
        <v>178</v>
      </c>
      <c r="O13" s="257">
        <v>0</v>
      </c>
      <c r="P13" s="257">
        <v>0</v>
      </c>
      <c r="Q13" s="257">
        <v>0</v>
      </c>
      <c r="R13" s="257">
        <v>0</v>
      </c>
      <c r="S13" s="257">
        <v>0</v>
      </c>
      <c r="T13" s="257">
        <v>0</v>
      </c>
      <c r="U13" s="257">
        <v>0</v>
      </c>
      <c r="V13" s="257">
        <v>0</v>
      </c>
      <c r="W13" s="258"/>
      <c r="X13" s="257">
        <v>0</v>
      </c>
      <c r="Y13" s="261">
        <v>1</v>
      </c>
      <c r="Z13" s="259">
        <v>1.5</v>
      </c>
      <c r="AA13" s="260"/>
    </row>
    <row r="14" spans="1:27" ht="39.75" hidden="1" customHeight="1" x14ac:dyDescent="0.25">
      <c r="A14" s="394" t="s">
        <v>150</v>
      </c>
      <c r="B14" s="281" t="s">
        <v>151</v>
      </c>
      <c r="C14" s="265" t="s">
        <v>14</v>
      </c>
      <c r="D14" s="264" t="s">
        <v>229</v>
      </c>
      <c r="E14" s="264" t="s">
        <v>457</v>
      </c>
      <c r="F14" s="237">
        <f>0</f>
        <v>0</v>
      </c>
      <c r="G14" s="237" t="s">
        <v>484</v>
      </c>
      <c r="H14" s="237" t="s">
        <v>235</v>
      </c>
      <c r="I14" s="264"/>
      <c r="K14" s="107" t="s">
        <v>178</v>
      </c>
      <c r="L14" s="107" t="s">
        <v>178</v>
      </c>
      <c r="M14" s="107" t="s">
        <v>178</v>
      </c>
      <c r="N14" s="107" t="s">
        <v>178</v>
      </c>
      <c r="O14" s="262">
        <v>0</v>
      </c>
      <c r="P14" s="262">
        <v>0</v>
      </c>
      <c r="Q14" s="104">
        <v>0</v>
      </c>
      <c r="R14" s="104">
        <v>0</v>
      </c>
      <c r="S14" s="104">
        <v>0</v>
      </c>
      <c r="T14" s="230">
        <v>2</v>
      </c>
      <c r="U14" s="230">
        <v>1</v>
      </c>
      <c r="V14" s="111">
        <v>0</v>
      </c>
      <c r="W14" s="256"/>
      <c r="X14" s="104">
        <v>0</v>
      </c>
      <c r="Y14" s="104">
        <v>0</v>
      </c>
      <c r="Z14" s="104">
        <v>0</v>
      </c>
    </row>
    <row r="15" spans="1:27" ht="39.75" hidden="1" customHeight="1" x14ac:dyDescent="0.25">
      <c r="A15" s="395"/>
      <c r="B15" s="282"/>
      <c r="C15" s="265" t="s">
        <v>15</v>
      </c>
      <c r="D15" s="264" t="s">
        <v>230</v>
      </c>
      <c r="E15" s="264" t="s">
        <v>457</v>
      </c>
      <c r="F15" s="237">
        <v>0</v>
      </c>
      <c r="G15" s="237" t="s">
        <v>484</v>
      </c>
      <c r="H15" s="237" t="s">
        <v>226</v>
      </c>
      <c r="I15" s="264"/>
      <c r="K15" s="107" t="s">
        <v>178</v>
      </c>
      <c r="L15" s="107" t="s">
        <v>178</v>
      </c>
      <c r="M15" s="107" t="s">
        <v>178</v>
      </c>
      <c r="N15" s="107" t="s">
        <v>178</v>
      </c>
      <c r="O15" s="262">
        <v>0</v>
      </c>
      <c r="P15" s="262">
        <v>0</v>
      </c>
      <c r="Q15" s="104">
        <v>0</v>
      </c>
      <c r="R15" s="104">
        <v>0</v>
      </c>
      <c r="S15" s="106">
        <v>4</v>
      </c>
      <c r="T15" s="230">
        <v>2</v>
      </c>
      <c r="U15" s="111">
        <v>0</v>
      </c>
      <c r="V15" s="111">
        <v>0</v>
      </c>
      <c r="W15" s="256"/>
      <c r="X15" s="104">
        <v>0</v>
      </c>
      <c r="Y15" s="104">
        <v>0</v>
      </c>
      <c r="Z15" s="104">
        <v>0</v>
      </c>
    </row>
    <row r="16" spans="1:27" ht="47.25" hidden="1" customHeight="1" x14ac:dyDescent="0.25">
      <c r="A16" s="395"/>
      <c r="B16" s="281" t="s">
        <v>152</v>
      </c>
      <c r="C16" s="265" t="s">
        <v>2</v>
      </c>
      <c r="D16" s="228" t="s">
        <v>451</v>
      </c>
      <c r="E16" s="264" t="s">
        <v>485</v>
      </c>
      <c r="F16" s="237" t="s">
        <v>486</v>
      </c>
      <c r="G16" s="237" t="s">
        <v>487</v>
      </c>
      <c r="H16" s="237" t="s">
        <v>488</v>
      </c>
      <c r="I16" s="264"/>
      <c r="K16" s="262">
        <v>0.1</v>
      </c>
      <c r="L16" s="106">
        <v>0.12</v>
      </c>
      <c r="M16" s="262">
        <v>0.06</v>
      </c>
      <c r="N16" s="106">
        <v>0.15</v>
      </c>
      <c r="O16" s="106">
        <v>0.13</v>
      </c>
      <c r="P16" s="262">
        <v>7.0000000000000007E-2</v>
      </c>
      <c r="Q16" s="104">
        <v>7.4999999999999997E-2</v>
      </c>
      <c r="R16" s="104">
        <v>0.1</v>
      </c>
      <c r="S16" s="104">
        <v>0.05</v>
      </c>
      <c r="T16" s="104">
        <v>0.04</v>
      </c>
      <c r="U16" s="104">
        <v>0.02</v>
      </c>
      <c r="V16" s="104">
        <v>5.0000000000000001E-3</v>
      </c>
      <c r="W16" s="256"/>
      <c r="X16" s="104">
        <v>5.0000000000000001E-3</v>
      </c>
      <c r="Y16" s="104">
        <v>5.0000000000000001E-3</v>
      </c>
      <c r="Z16" s="104">
        <v>5.0000000000000001E-3</v>
      </c>
    </row>
    <row r="17" spans="1:26" ht="39.75" hidden="1" customHeight="1" x14ac:dyDescent="0.25">
      <c r="A17" s="395"/>
      <c r="B17" s="282"/>
      <c r="C17" s="265" t="s">
        <v>16</v>
      </c>
      <c r="D17" s="264" t="s">
        <v>231</v>
      </c>
      <c r="E17" s="264" t="s">
        <v>485</v>
      </c>
      <c r="F17" s="237" t="s">
        <v>232</v>
      </c>
      <c r="G17" s="237" t="s">
        <v>489</v>
      </c>
      <c r="H17" s="237" t="s">
        <v>490</v>
      </c>
      <c r="I17" s="264"/>
      <c r="K17" s="106">
        <v>8</v>
      </c>
      <c r="L17" s="263">
        <v>10</v>
      </c>
      <c r="M17" s="263">
        <v>12</v>
      </c>
      <c r="N17" s="262">
        <v>15</v>
      </c>
      <c r="O17" s="106">
        <v>9</v>
      </c>
      <c r="P17" s="263">
        <v>10</v>
      </c>
      <c r="Q17" s="230">
        <v>10</v>
      </c>
      <c r="R17" s="106">
        <v>5</v>
      </c>
      <c r="S17" s="104">
        <v>15</v>
      </c>
      <c r="T17" s="104">
        <v>20</v>
      </c>
      <c r="U17" s="230">
        <v>12</v>
      </c>
      <c r="V17" s="104">
        <v>15</v>
      </c>
      <c r="W17" s="256"/>
      <c r="X17" s="104">
        <v>15</v>
      </c>
      <c r="Y17" s="104">
        <v>15</v>
      </c>
      <c r="Z17" s="104">
        <v>15</v>
      </c>
    </row>
    <row r="18" spans="1:26" ht="39.75" hidden="1" customHeight="1" x14ac:dyDescent="0.25">
      <c r="A18" s="395"/>
      <c r="B18" s="281" t="s">
        <v>153</v>
      </c>
      <c r="C18" s="265" t="s">
        <v>154</v>
      </c>
      <c r="D18" s="264" t="s">
        <v>452</v>
      </c>
      <c r="E18" s="264" t="s">
        <v>491</v>
      </c>
      <c r="F18" s="237" t="s">
        <v>492</v>
      </c>
      <c r="G18" s="237" t="s">
        <v>493</v>
      </c>
      <c r="H18" s="237" t="s">
        <v>494</v>
      </c>
      <c r="I18" s="264"/>
      <c r="K18" s="107" t="s">
        <v>178</v>
      </c>
      <c r="L18" s="107" t="s">
        <v>178</v>
      </c>
      <c r="M18" s="107" t="s">
        <v>178</v>
      </c>
      <c r="N18" s="107" t="s">
        <v>178</v>
      </c>
      <c r="O18" s="107" t="s">
        <v>178</v>
      </c>
      <c r="P18" s="107" t="s">
        <v>178</v>
      </c>
      <c r="Q18" s="104">
        <v>70</v>
      </c>
      <c r="R18" s="106">
        <v>28</v>
      </c>
      <c r="S18" s="106">
        <v>20</v>
      </c>
      <c r="T18" s="104">
        <v>72</v>
      </c>
      <c r="U18" s="104">
        <v>82</v>
      </c>
      <c r="V18" s="104">
        <v>85</v>
      </c>
      <c r="W18" s="256"/>
      <c r="X18" s="104">
        <v>85</v>
      </c>
      <c r="Y18" s="104">
        <v>90</v>
      </c>
      <c r="Z18" s="104">
        <v>90</v>
      </c>
    </row>
    <row r="19" spans="1:26" ht="39.75" hidden="1" customHeight="1" x14ac:dyDescent="0.25">
      <c r="A19" s="395"/>
      <c r="B19" s="302"/>
      <c r="C19" s="265" t="s">
        <v>120</v>
      </c>
      <c r="D19" s="264" t="s">
        <v>233</v>
      </c>
      <c r="E19" s="264" t="s">
        <v>491</v>
      </c>
      <c r="F19" s="237" t="s">
        <v>234</v>
      </c>
      <c r="G19" s="237" t="s">
        <v>495</v>
      </c>
      <c r="H19" s="237" t="s">
        <v>496</v>
      </c>
      <c r="I19" s="264"/>
      <c r="K19" s="107" t="s">
        <v>178</v>
      </c>
      <c r="L19" s="107" t="s">
        <v>178</v>
      </c>
      <c r="M19" s="107" t="s">
        <v>178</v>
      </c>
      <c r="N19" s="107" t="s">
        <v>178</v>
      </c>
      <c r="O19" s="107" t="s">
        <v>178</v>
      </c>
      <c r="P19" s="107" t="s">
        <v>178</v>
      </c>
      <c r="Q19" s="106">
        <v>75</v>
      </c>
      <c r="R19" s="106">
        <v>75</v>
      </c>
      <c r="S19" s="106">
        <v>80</v>
      </c>
      <c r="T19" s="104">
        <v>45</v>
      </c>
      <c r="U19" s="104">
        <v>24</v>
      </c>
      <c r="V19" s="104">
        <v>20</v>
      </c>
      <c r="W19" s="256"/>
      <c r="X19" s="104">
        <v>20</v>
      </c>
      <c r="Y19" s="104">
        <v>20</v>
      </c>
      <c r="Z19" s="104">
        <v>20</v>
      </c>
    </row>
    <row r="20" spans="1:26" ht="39.75" hidden="1" customHeight="1" x14ac:dyDescent="0.25">
      <c r="A20" s="395"/>
      <c r="B20" s="302"/>
      <c r="C20" s="265" t="s">
        <v>121</v>
      </c>
      <c r="D20" s="264" t="s">
        <v>303</v>
      </c>
      <c r="E20" s="264" t="s">
        <v>491</v>
      </c>
      <c r="F20" s="237" t="s">
        <v>224</v>
      </c>
      <c r="G20" s="237" t="s">
        <v>225</v>
      </c>
      <c r="H20" s="237" t="s">
        <v>497</v>
      </c>
      <c r="I20" s="264"/>
      <c r="K20" s="106">
        <v>4</v>
      </c>
      <c r="L20" s="106">
        <v>4</v>
      </c>
      <c r="M20" s="106">
        <v>4</v>
      </c>
      <c r="N20" s="263">
        <v>3</v>
      </c>
      <c r="O20" s="263">
        <v>3</v>
      </c>
      <c r="P20" s="262">
        <v>2</v>
      </c>
      <c r="Q20" s="104">
        <v>2</v>
      </c>
      <c r="R20" s="104">
        <v>1</v>
      </c>
      <c r="S20" s="104">
        <v>1</v>
      </c>
      <c r="T20" s="104">
        <v>1</v>
      </c>
      <c r="U20" s="104">
        <v>0</v>
      </c>
      <c r="V20" s="104">
        <v>0</v>
      </c>
      <c r="W20" s="256"/>
      <c r="X20" s="104">
        <v>2</v>
      </c>
      <c r="Y20" s="104">
        <v>2</v>
      </c>
      <c r="Z20" s="104">
        <v>0</v>
      </c>
    </row>
    <row r="21" spans="1:26" ht="39.75" hidden="1" customHeight="1" x14ac:dyDescent="0.25">
      <c r="A21" s="395"/>
      <c r="B21" s="282"/>
      <c r="C21" s="265" t="s">
        <v>155</v>
      </c>
      <c r="D21" s="62">
        <v>800</v>
      </c>
      <c r="E21" s="264" t="s">
        <v>498</v>
      </c>
      <c r="F21" s="237" t="s">
        <v>499</v>
      </c>
      <c r="G21" s="237" t="s">
        <v>500</v>
      </c>
      <c r="H21" s="237" t="s">
        <v>501</v>
      </c>
      <c r="I21" s="264"/>
      <c r="K21" s="106">
        <v>1.49</v>
      </c>
      <c r="L21" s="106">
        <v>0.93</v>
      </c>
      <c r="M21" s="106">
        <v>1.1200000000000001</v>
      </c>
      <c r="N21" s="106">
        <v>0.96</v>
      </c>
      <c r="O21" s="106">
        <v>0.96</v>
      </c>
      <c r="P21" s="263">
        <v>0.83</v>
      </c>
      <c r="Q21" s="104">
        <v>0.8</v>
      </c>
      <c r="R21" s="104">
        <v>0.66</v>
      </c>
      <c r="S21" s="104">
        <v>0.42</v>
      </c>
      <c r="T21" s="104">
        <v>0.52</v>
      </c>
      <c r="U21" s="104">
        <v>0.41</v>
      </c>
      <c r="V21" s="104">
        <v>0.44</v>
      </c>
      <c r="W21" s="256"/>
      <c r="X21" s="104">
        <v>0.5</v>
      </c>
      <c r="Y21" s="104">
        <v>0.4</v>
      </c>
      <c r="Z21" s="104">
        <v>0.4</v>
      </c>
    </row>
    <row r="22" spans="1:26" ht="46.5" hidden="1" customHeight="1" x14ac:dyDescent="0.25">
      <c r="A22" s="395"/>
      <c r="B22" s="48" t="s">
        <v>156</v>
      </c>
      <c r="C22" s="265" t="s">
        <v>129</v>
      </c>
      <c r="D22" s="49">
        <v>1</v>
      </c>
      <c r="E22" s="48" t="s">
        <v>491</v>
      </c>
      <c r="F22" s="237" t="s">
        <v>502</v>
      </c>
      <c r="G22" s="237" t="s">
        <v>503</v>
      </c>
      <c r="H22" s="237" t="s">
        <v>241</v>
      </c>
      <c r="I22" s="264"/>
      <c r="K22" s="107" t="s">
        <v>178</v>
      </c>
      <c r="L22" s="107" t="s">
        <v>178</v>
      </c>
      <c r="M22" s="107" t="s">
        <v>178</v>
      </c>
      <c r="N22" s="107" t="s">
        <v>178</v>
      </c>
      <c r="O22" s="110">
        <v>0.95</v>
      </c>
      <c r="P22" s="110">
        <v>0.96</v>
      </c>
      <c r="Q22" s="110">
        <v>0.95</v>
      </c>
      <c r="R22" s="112">
        <v>0.9</v>
      </c>
      <c r="S22" s="109">
        <v>1</v>
      </c>
      <c r="T22" s="110">
        <v>0.96</v>
      </c>
      <c r="U22" s="109">
        <v>1</v>
      </c>
      <c r="V22" s="109">
        <v>1</v>
      </c>
      <c r="W22" s="256"/>
      <c r="X22" s="109">
        <v>1</v>
      </c>
      <c r="Y22" s="109">
        <v>1</v>
      </c>
      <c r="Z22" s="109">
        <v>1</v>
      </c>
    </row>
    <row r="23" spans="1:26" ht="39.75" hidden="1" customHeight="1" x14ac:dyDescent="0.25">
      <c r="A23" s="395"/>
      <c r="B23" s="264" t="s">
        <v>157</v>
      </c>
      <c r="C23" s="265" t="s">
        <v>132</v>
      </c>
      <c r="D23" s="266">
        <v>0.8</v>
      </c>
      <c r="E23" s="264" t="s">
        <v>504</v>
      </c>
      <c r="F23" s="237" t="s">
        <v>236</v>
      </c>
      <c r="G23" s="237" t="s">
        <v>505</v>
      </c>
      <c r="H23" s="237" t="s">
        <v>239</v>
      </c>
      <c r="I23" s="264"/>
      <c r="K23" s="107" t="s">
        <v>178</v>
      </c>
      <c r="L23" s="107" t="s">
        <v>178</v>
      </c>
      <c r="M23" s="107" t="s">
        <v>178</v>
      </c>
      <c r="N23" s="107" t="s">
        <v>178</v>
      </c>
      <c r="O23" s="110">
        <v>0.79</v>
      </c>
      <c r="P23" s="110">
        <v>0.77</v>
      </c>
      <c r="Q23" s="110">
        <v>0.75</v>
      </c>
      <c r="R23" s="109">
        <v>0.8</v>
      </c>
      <c r="S23" s="110">
        <v>0.77</v>
      </c>
      <c r="T23" s="112">
        <v>0.62</v>
      </c>
      <c r="U23" s="110">
        <v>0.74</v>
      </c>
      <c r="V23" s="109">
        <v>0.81</v>
      </c>
      <c r="W23" s="256"/>
      <c r="X23" s="109">
        <v>0.85</v>
      </c>
      <c r="Y23" s="109">
        <v>0.85</v>
      </c>
      <c r="Z23" s="109">
        <v>0.9</v>
      </c>
    </row>
    <row r="24" spans="1:26" s="46" customFormat="1" ht="46.5" hidden="1" customHeight="1" x14ac:dyDescent="0.25">
      <c r="A24" s="396"/>
      <c r="B24" s="264" t="s">
        <v>160</v>
      </c>
      <c r="C24" s="265" t="s">
        <v>238</v>
      </c>
      <c r="D24" s="266">
        <v>0.8</v>
      </c>
      <c r="E24" s="264" t="s">
        <v>491</v>
      </c>
      <c r="F24" s="237" t="s">
        <v>236</v>
      </c>
      <c r="G24" s="237" t="s">
        <v>505</v>
      </c>
      <c r="H24" s="237" t="s">
        <v>239</v>
      </c>
      <c r="I24" s="264"/>
      <c r="J24"/>
      <c r="K24" s="107" t="s">
        <v>178</v>
      </c>
      <c r="L24" s="107" t="s">
        <v>178</v>
      </c>
      <c r="M24" s="107" t="s">
        <v>178</v>
      </c>
      <c r="N24" s="107" t="s">
        <v>178</v>
      </c>
      <c r="O24" s="107" t="s">
        <v>178</v>
      </c>
      <c r="P24" s="107" t="s">
        <v>178</v>
      </c>
      <c r="Q24" s="112">
        <v>0.7</v>
      </c>
      <c r="R24" s="109">
        <v>0.87</v>
      </c>
      <c r="S24" s="112">
        <v>0.7</v>
      </c>
      <c r="T24" s="112">
        <v>0.5</v>
      </c>
      <c r="U24" s="112">
        <v>0.67</v>
      </c>
      <c r="V24" s="109">
        <v>0.85</v>
      </c>
      <c r="W24" s="256"/>
      <c r="X24" s="104">
        <v>85</v>
      </c>
      <c r="Y24" s="104">
        <v>85</v>
      </c>
      <c r="Z24" s="104">
        <v>85</v>
      </c>
    </row>
    <row r="25" spans="1:26" s="46" customFormat="1" ht="48" customHeight="1" x14ac:dyDescent="0.25">
      <c r="A25" s="394" t="s">
        <v>161</v>
      </c>
      <c r="B25" s="264" t="s">
        <v>162</v>
      </c>
      <c r="C25" s="265" t="s">
        <v>163</v>
      </c>
      <c r="D25" s="264" t="s">
        <v>388</v>
      </c>
      <c r="E25" s="264" t="s">
        <v>507</v>
      </c>
      <c r="F25" s="237" t="s">
        <v>300</v>
      </c>
      <c r="G25" s="237" t="s">
        <v>508</v>
      </c>
      <c r="H25" s="237" t="s">
        <v>509</v>
      </c>
      <c r="I25" s="264"/>
      <c r="J25"/>
      <c r="K25" s="107" t="s">
        <v>178</v>
      </c>
      <c r="L25" s="107" t="s">
        <v>178</v>
      </c>
      <c r="M25" s="107" t="s">
        <v>178</v>
      </c>
      <c r="N25" s="107" t="s">
        <v>178</v>
      </c>
      <c r="O25" s="262">
        <v>36</v>
      </c>
      <c r="P25" s="262">
        <v>34</v>
      </c>
      <c r="Q25" s="104">
        <v>32</v>
      </c>
      <c r="R25" s="104">
        <v>33</v>
      </c>
      <c r="S25" s="104">
        <v>35</v>
      </c>
      <c r="T25" s="104">
        <v>34</v>
      </c>
      <c r="U25" s="104">
        <v>35</v>
      </c>
      <c r="V25" s="104">
        <v>33</v>
      </c>
      <c r="W25" s="256"/>
      <c r="X25" s="104">
        <v>25</v>
      </c>
      <c r="Y25" s="104">
        <v>25</v>
      </c>
      <c r="Z25" s="104">
        <v>25</v>
      </c>
    </row>
    <row r="26" spans="1:26" s="46" customFormat="1" ht="45" x14ac:dyDescent="0.25">
      <c r="A26" s="395"/>
      <c r="B26" s="264" t="s">
        <v>165</v>
      </c>
      <c r="C26" s="265" t="s">
        <v>166</v>
      </c>
      <c r="D26" s="264" t="s">
        <v>388</v>
      </c>
      <c r="E26" s="264" t="s">
        <v>507</v>
      </c>
      <c r="F26" s="237" t="s">
        <v>300</v>
      </c>
      <c r="G26" s="237" t="s">
        <v>508</v>
      </c>
      <c r="H26" s="237" t="s">
        <v>509</v>
      </c>
      <c r="I26" s="264"/>
      <c r="J26"/>
      <c r="K26" s="107" t="s">
        <v>178</v>
      </c>
      <c r="L26" s="107" t="s">
        <v>178</v>
      </c>
      <c r="M26" s="107" t="s">
        <v>178</v>
      </c>
      <c r="N26" s="107" t="s">
        <v>178</v>
      </c>
      <c r="O26" s="262">
        <v>40</v>
      </c>
      <c r="P26" s="262">
        <v>33</v>
      </c>
      <c r="Q26" s="104">
        <v>32</v>
      </c>
      <c r="R26" s="104">
        <v>30</v>
      </c>
      <c r="S26" s="104">
        <v>30</v>
      </c>
      <c r="T26" s="104">
        <v>25</v>
      </c>
      <c r="U26" s="104">
        <v>25</v>
      </c>
      <c r="V26" s="104">
        <v>35</v>
      </c>
      <c r="W26" s="256"/>
      <c r="X26" s="104">
        <v>25</v>
      </c>
      <c r="Y26" s="104">
        <v>25</v>
      </c>
      <c r="Z26" s="104">
        <v>25</v>
      </c>
    </row>
    <row r="27" spans="1:26" s="46" customFormat="1" ht="43.5" customHeight="1" x14ac:dyDescent="0.25">
      <c r="A27" s="395"/>
      <c r="B27" s="264" t="s">
        <v>167</v>
      </c>
      <c r="C27" s="265" t="s">
        <v>168</v>
      </c>
      <c r="D27" s="57">
        <v>0.9</v>
      </c>
      <c r="E27" s="264" t="s">
        <v>507</v>
      </c>
      <c r="F27" s="237" t="s">
        <v>222</v>
      </c>
      <c r="G27" s="237" t="s">
        <v>471</v>
      </c>
      <c r="H27" s="237" t="s">
        <v>240</v>
      </c>
      <c r="I27" s="264"/>
      <c r="J27"/>
      <c r="K27" s="292" t="s">
        <v>178</v>
      </c>
      <c r="L27" s="293"/>
      <c r="M27" s="294"/>
      <c r="N27" s="397" t="s">
        <v>178</v>
      </c>
      <c r="O27" s="398"/>
      <c r="P27" s="399"/>
      <c r="Q27" s="292" t="s">
        <v>178</v>
      </c>
      <c r="R27" s="293"/>
      <c r="S27" s="294"/>
      <c r="T27" s="295">
        <v>87</v>
      </c>
      <c r="U27" s="295"/>
      <c r="V27" s="295"/>
      <c r="W27" s="256"/>
      <c r="X27" s="289">
        <v>90</v>
      </c>
      <c r="Y27" s="289"/>
      <c r="Z27" s="289"/>
    </row>
    <row r="28" spans="1:26" s="46" customFormat="1" ht="47.25" customHeight="1" x14ac:dyDescent="0.25">
      <c r="A28" s="396"/>
      <c r="B28" s="264" t="s">
        <v>169</v>
      </c>
      <c r="C28" s="265" t="s">
        <v>170</v>
      </c>
      <c r="D28" s="57">
        <v>1</v>
      </c>
      <c r="E28" s="264" t="s">
        <v>462</v>
      </c>
      <c r="F28" s="237" t="s">
        <v>502</v>
      </c>
      <c r="G28" s="237" t="s">
        <v>503</v>
      </c>
      <c r="H28" s="237" t="s">
        <v>241</v>
      </c>
      <c r="I28" s="264"/>
      <c r="J28"/>
      <c r="K28" s="107" t="s">
        <v>178</v>
      </c>
      <c r="L28" s="107" t="s">
        <v>178</v>
      </c>
      <c r="M28" s="107" t="s">
        <v>178</v>
      </c>
      <c r="N28" s="107" t="s">
        <v>178</v>
      </c>
      <c r="O28" s="107" t="s">
        <v>178</v>
      </c>
      <c r="P28" s="107" t="s">
        <v>178</v>
      </c>
      <c r="Q28" s="107" t="s">
        <v>178</v>
      </c>
      <c r="R28" s="107" t="s">
        <v>178</v>
      </c>
      <c r="S28" s="109">
        <v>1</v>
      </c>
      <c r="T28" s="109">
        <v>1</v>
      </c>
      <c r="U28" s="109">
        <v>1</v>
      </c>
      <c r="V28" s="109">
        <v>1</v>
      </c>
      <c r="W28" s="256"/>
      <c r="X28" s="104">
        <v>100</v>
      </c>
      <c r="Y28" s="104">
        <v>100</v>
      </c>
      <c r="Z28" s="104">
        <v>100</v>
      </c>
    </row>
    <row r="29" spans="1:26" x14ac:dyDescent="0.25">
      <c r="W29" s="256"/>
    </row>
    <row r="30" spans="1:26" x14ac:dyDescent="0.25">
      <c r="W30" s="256"/>
    </row>
  </sheetData>
  <mergeCells count="25">
    <mergeCell ref="A1:I1"/>
    <mergeCell ref="X27:Z27"/>
    <mergeCell ref="X2:Z2"/>
    <mergeCell ref="X1:Z1"/>
    <mergeCell ref="A25:A28"/>
    <mergeCell ref="K27:M27"/>
    <mergeCell ref="Q27:S27"/>
    <mergeCell ref="T27:V27"/>
    <mergeCell ref="A9:A13"/>
    <mergeCell ref="B10:B11"/>
    <mergeCell ref="A14:A24"/>
    <mergeCell ref="B14:B15"/>
    <mergeCell ref="B16:B17"/>
    <mergeCell ref="B18:B21"/>
    <mergeCell ref="T2:V2"/>
    <mergeCell ref="A4:A8"/>
    <mergeCell ref="A2:A3"/>
    <mergeCell ref="B2:B3"/>
    <mergeCell ref="C2:C3"/>
    <mergeCell ref="D2:D3"/>
    <mergeCell ref="E2:E3"/>
    <mergeCell ref="F2:H2"/>
    <mergeCell ref="K2:M2"/>
    <mergeCell ref="Q2:S2"/>
    <mergeCell ref="N2:P2"/>
  </mergeCell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P43"/>
  <sheetViews>
    <sheetView showGridLines="0" topLeftCell="A11" zoomScale="70" zoomScaleNormal="70" workbookViewId="0">
      <selection activeCell="P42" sqref="P42"/>
    </sheetView>
  </sheetViews>
  <sheetFormatPr baseColWidth="10" defaultRowHeight="15" x14ac:dyDescent="0.25"/>
  <cols>
    <col min="1" max="1" width="11.42578125" style="8"/>
    <col min="2" max="2" width="10" style="8" customWidth="1"/>
    <col min="3" max="15" width="11.42578125" style="8"/>
  </cols>
  <sheetData>
    <row r="1" spans="1:16" ht="18.75" x14ac:dyDescent="0.3">
      <c r="A1" s="314" t="s">
        <v>38</v>
      </c>
      <c r="B1" s="314"/>
      <c r="C1" s="314"/>
      <c r="D1" s="314"/>
      <c r="E1" s="314"/>
      <c r="F1" s="314"/>
      <c r="G1" s="314"/>
      <c r="H1" s="315"/>
      <c r="I1" s="315"/>
      <c r="J1" s="315"/>
      <c r="K1" s="315"/>
      <c r="L1" s="315"/>
      <c r="M1" s="315"/>
      <c r="N1" s="315"/>
      <c r="O1" s="315"/>
      <c r="P1" s="315"/>
    </row>
    <row r="2" spans="1:16" x14ac:dyDescent="0.25">
      <c r="A2" s="316" t="s">
        <v>28</v>
      </c>
      <c r="B2" s="316"/>
      <c r="C2" s="317" t="s">
        <v>110</v>
      </c>
      <c r="D2" s="317"/>
      <c r="E2" s="317"/>
      <c r="F2" s="317"/>
      <c r="G2" s="317"/>
      <c r="H2" s="315"/>
      <c r="I2" s="315"/>
      <c r="J2" s="315"/>
      <c r="K2" s="315"/>
      <c r="L2" s="315"/>
      <c r="M2" s="315"/>
      <c r="N2" s="315"/>
      <c r="O2" s="315"/>
      <c r="P2" s="315"/>
    </row>
    <row r="3" spans="1:16" x14ac:dyDescent="0.25">
      <c r="A3" s="352" t="s">
        <v>34</v>
      </c>
      <c r="B3" s="352"/>
      <c r="C3" s="92" t="s">
        <v>82</v>
      </c>
      <c r="D3" s="135" t="s">
        <v>31</v>
      </c>
      <c r="E3" s="132" t="s">
        <v>10</v>
      </c>
      <c r="F3" s="137" t="s">
        <v>32</v>
      </c>
      <c r="G3" s="92" t="s">
        <v>62</v>
      </c>
      <c r="H3" s="315"/>
      <c r="I3" s="315"/>
      <c r="J3" s="315"/>
      <c r="K3" s="315"/>
      <c r="L3" s="315"/>
      <c r="M3" s="315"/>
      <c r="N3" s="315"/>
      <c r="O3" s="315"/>
      <c r="P3" s="315"/>
    </row>
    <row r="4" spans="1:16" x14ac:dyDescent="0.25">
      <c r="A4" s="316" t="s">
        <v>35</v>
      </c>
      <c r="B4" s="316"/>
      <c r="C4" s="317" t="s">
        <v>118</v>
      </c>
      <c r="D4" s="317"/>
      <c r="E4" s="167" t="s">
        <v>33</v>
      </c>
      <c r="F4" s="319" t="s">
        <v>76</v>
      </c>
      <c r="G4" s="319"/>
      <c r="H4" s="315"/>
      <c r="I4" s="315"/>
      <c r="J4" s="315"/>
      <c r="K4" s="315"/>
      <c r="L4" s="315"/>
      <c r="M4" s="315"/>
      <c r="N4" s="315"/>
      <c r="O4" s="315"/>
      <c r="P4" s="315"/>
    </row>
    <row r="5" spans="1:16" ht="34.5" customHeight="1" x14ac:dyDescent="0.25">
      <c r="A5" s="316" t="s">
        <v>29</v>
      </c>
      <c r="B5" s="316"/>
      <c r="C5" s="328" t="s">
        <v>84</v>
      </c>
      <c r="D5" s="329"/>
      <c r="E5" s="329"/>
      <c r="F5" s="329"/>
      <c r="G5" s="330"/>
      <c r="H5" s="315"/>
      <c r="I5" s="315"/>
      <c r="J5" s="315"/>
      <c r="K5" s="315"/>
      <c r="L5" s="315"/>
      <c r="M5" s="315"/>
      <c r="N5" s="315"/>
      <c r="O5" s="315"/>
      <c r="P5" s="315"/>
    </row>
    <row r="6" spans="1:16" x14ac:dyDescent="0.25">
      <c r="A6" s="316" t="s">
        <v>36</v>
      </c>
      <c r="B6" s="316"/>
      <c r="C6" s="321"/>
      <c r="D6" s="321"/>
      <c r="E6" s="321"/>
      <c r="F6" s="321"/>
      <c r="G6" s="321"/>
      <c r="H6" s="315"/>
      <c r="I6" s="315"/>
      <c r="J6" s="315"/>
      <c r="K6" s="315"/>
      <c r="L6" s="315"/>
      <c r="M6" s="315"/>
      <c r="N6" s="315"/>
      <c r="O6" s="315"/>
      <c r="P6" s="315"/>
    </row>
    <row r="7" spans="1:16" x14ac:dyDescent="0.25">
      <c r="A7" s="316"/>
      <c r="B7" s="316"/>
      <c r="C7" s="321"/>
      <c r="D7" s="321"/>
      <c r="E7" s="321"/>
      <c r="F7" s="321"/>
      <c r="G7" s="321"/>
      <c r="H7" s="315"/>
      <c r="I7" s="315"/>
      <c r="J7" s="315"/>
      <c r="K7" s="315"/>
      <c r="L7" s="315"/>
      <c r="M7" s="315"/>
      <c r="N7" s="315"/>
      <c r="O7" s="315"/>
      <c r="P7" s="315"/>
    </row>
    <row r="8" spans="1:16" ht="21" customHeight="1" x14ac:dyDescent="0.25">
      <c r="A8" s="311" t="s">
        <v>176</v>
      </c>
      <c r="B8" s="311"/>
      <c r="C8" s="23">
        <v>0.05</v>
      </c>
      <c r="D8" s="354" t="s">
        <v>77</v>
      </c>
      <c r="E8" s="331" t="s">
        <v>112</v>
      </c>
      <c r="F8" s="332"/>
      <c r="G8" s="333"/>
      <c r="H8" s="315"/>
      <c r="I8" s="315"/>
      <c r="J8" s="315"/>
      <c r="K8" s="315"/>
      <c r="L8" s="315"/>
      <c r="M8" s="315"/>
      <c r="N8" s="315"/>
      <c r="O8" s="315"/>
      <c r="P8" s="315"/>
    </row>
    <row r="9" spans="1:16" ht="21" customHeight="1" x14ac:dyDescent="0.25">
      <c r="A9" s="311" t="s">
        <v>37</v>
      </c>
      <c r="B9" s="311"/>
      <c r="C9" s="23">
        <v>0.05</v>
      </c>
      <c r="D9" s="355"/>
      <c r="E9" s="334"/>
      <c r="F9" s="335"/>
      <c r="G9" s="336"/>
      <c r="H9" s="315"/>
      <c r="I9" s="315"/>
      <c r="J9" s="315"/>
      <c r="K9" s="315"/>
      <c r="L9" s="315"/>
      <c r="M9" s="315"/>
      <c r="N9" s="315"/>
      <c r="O9" s="315"/>
      <c r="P9" s="315"/>
    </row>
    <row r="10" spans="1:16" ht="21" customHeight="1" x14ac:dyDescent="0.25">
      <c r="A10" s="357" t="s">
        <v>179</v>
      </c>
      <c r="B10" s="358"/>
      <c r="C10" s="34" t="s">
        <v>178</v>
      </c>
      <c r="D10" s="356"/>
      <c r="E10" s="337"/>
      <c r="F10" s="338"/>
      <c r="G10" s="339"/>
      <c r="H10" s="315"/>
      <c r="I10" s="315"/>
      <c r="J10" s="315"/>
      <c r="K10" s="315"/>
      <c r="L10" s="315"/>
      <c r="M10" s="315"/>
      <c r="N10" s="315"/>
      <c r="O10" s="315"/>
      <c r="P10" s="315"/>
    </row>
    <row r="11" spans="1:16" ht="15" customHeight="1" x14ac:dyDescent="0.25">
      <c r="A11" s="342"/>
      <c r="B11" s="345" t="s">
        <v>409</v>
      </c>
      <c r="C11" s="346"/>
      <c r="D11" s="346"/>
      <c r="E11" s="346"/>
      <c r="F11" s="346"/>
      <c r="G11" s="347"/>
      <c r="H11" s="315"/>
      <c r="I11" s="315"/>
      <c r="J11" s="315"/>
      <c r="K11" s="315"/>
      <c r="L11" s="315"/>
      <c r="M11" s="315"/>
      <c r="N11" s="315"/>
      <c r="O11" s="315"/>
      <c r="P11" s="315"/>
    </row>
    <row r="12" spans="1:16" x14ac:dyDescent="0.25">
      <c r="A12" s="343"/>
      <c r="B12" s="348"/>
      <c r="C12" s="349"/>
      <c r="D12" s="349"/>
      <c r="E12" s="349"/>
      <c r="F12" s="349"/>
      <c r="G12" s="350"/>
      <c r="H12" s="315"/>
      <c r="I12" s="315"/>
      <c r="J12" s="315"/>
      <c r="K12" s="315"/>
      <c r="L12" s="315"/>
      <c r="M12" s="315"/>
      <c r="N12" s="315"/>
      <c r="O12" s="315"/>
      <c r="P12" s="315"/>
    </row>
    <row r="13" spans="1:16" ht="15" customHeight="1" x14ac:dyDescent="0.25">
      <c r="A13" s="343"/>
      <c r="B13" s="345" t="s">
        <v>410</v>
      </c>
      <c r="C13" s="346"/>
      <c r="D13" s="346"/>
      <c r="E13" s="346"/>
      <c r="F13" s="346"/>
      <c r="G13" s="347"/>
      <c r="H13" s="315"/>
      <c r="I13" s="315"/>
      <c r="J13" s="315"/>
      <c r="K13" s="315"/>
      <c r="L13" s="315"/>
      <c r="M13" s="315"/>
      <c r="N13" s="315"/>
      <c r="O13" s="315"/>
      <c r="P13" s="315"/>
    </row>
    <row r="14" spans="1:16" x14ac:dyDescent="0.25">
      <c r="A14" s="343"/>
      <c r="B14" s="348"/>
      <c r="C14" s="349"/>
      <c r="D14" s="349"/>
      <c r="E14" s="349"/>
      <c r="F14" s="349"/>
      <c r="G14" s="350"/>
      <c r="H14" s="315"/>
      <c r="I14" s="315"/>
      <c r="J14" s="315"/>
      <c r="K14" s="315"/>
      <c r="L14" s="315"/>
      <c r="M14" s="315"/>
      <c r="N14" s="315"/>
      <c r="O14" s="315"/>
      <c r="P14" s="315"/>
    </row>
    <row r="15" spans="1:16" ht="15" customHeight="1" x14ac:dyDescent="0.25">
      <c r="A15" s="343"/>
      <c r="B15" s="345" t="s">
        <v>411</v>
      </c>
      <c r="C15" s="346"/>
      <c r="D15" s="346"/>
      <c r="E15" s="346"/>
      <c r="F15" s="346"/>
      <c r="G15" s="347"/>
      <c r="H15" s="315"/>
      <c r="I15" s="315"/>
      <c r="J15" s="315"/>
      <c r="K15" s="315"/>
      <c r="L15" s="315"/>
      <c r="M15" s="315"/>
      <c r="N15" s="315"/>
      <c r="O15" s="315"/>
      <c r="P15" s="315"/>
    </row>
    <row r="16" spans="1:16" x14ac:dyDescent="0.25">
      <c r="A16" s="344"/>
      <c r="B16" s="348"/>
      <c r="C16" s="349"/>
      <c r="D16" s="349"/>
      <c r="E16" s="349"/>
      <c r="F16" s="349"/>
      <c r="G16" s="350"/>
      <c r="H16" s="315"/>
      <c r="I16" s="315"/>
      <c r="J16" s="315"/>
      <c r="K16" s="315"/>
      <c r="L16" s="315"/>
      <c r="M16" s="315"/>
      <c r="N16" s="315"/>
      <c r="O16" s="315"/>
      <c r="P16" s="315"/>
    </row>
    <row r="17" spans="1:16" ht="18.75" x14ac:dyDescent="0.3">
      <c r="A17" s="314" t="s">
        <v>443</v>
      </c>
      <c r="B17" s="314"/>
      <c r="C17" s="314"/>
      <c r="D17" s="314"/>
      <c r="E17" s="314"/>
      <c r="F17" s="314"/>
      <c r="G17" s="314"/>
      <c r="H17" s="315"/>
      <c r="I17" s="315"/>
      <c r="J17" s="315"/>
      <c r="K17" s="315"/>
      <c r="L17" s="315"/>
      <c r="M17" s="315"/>
      <c r="N17" s="315"/>
      <c r="O17" s="315"/>
      <c r="P17" s="315"/>
    </row>
    <row r="18" spans="1:16" x14ac:dyDescent="0.25">
      <c r="A18" s="152"/>
      <c r="B18" s="9"/>
      <c r="C18" s="9"/>
      <c r="D18" s="52"/>
      <c r="E18" s="52"/>
      <c r="F18" s="52"/>
      <c r="G18" s="154"/>
      <c r="H18" s="131"/>
      <c r="I18" s="131"/>
      <c r="J18" s="131"/>
      <c r="K18" s="131"/>
      <c r="L18" s="131"/>
      <c r="M18" s="131"/>
      <c r="N18" s="131"/>
      <c r="O18" s="131"/>
      <c r="P18" s="131"/>
    </row>
    <row r="19" spans="1:16" x14ac:dyDescent="0.25">
      <c r="A19" s="152"/>
      <c r="B19" s="9"/>
      <c r="C19" s="9"/>
      <c r="D19" s="52"/>
      <c r="E19" s="52"/>
      <c r="F19" s="52"/>
      <c r="G19" s="154"/>
      <c r="H19" s="131"/>
      <c r="I19" s="131"/>
      <c r="J19" s="131"/>
      <c r="K19" s="131"/>
      <c r="L19" s="131"/>
      <c r="M19" s="131"/>
      <c r="N19" s="131"/>
      <c r="O19" s="131"/>
      <c r="P19" s="131"/>
    </row>
    <row r="20" spans="1:16" x14ac:dyDescent="0.25">
      <c r="A20" s="152"/>
      <c r="B20" s="9"/>
      <c r="C20" s="9"/>
      <c r="D20" s="52"/>
      <c r="E20" s="52"/>
      <c r="F20" s="52"/>
      <c r="G20" s="154"/>
      <c r="H20" s="131"/>
      <c r="I20" s="131"/>
      <c r="J20" s="131"/>
      <c r="K20" s="131"/>
      <c r="L20" s="131"/>
      <c r="M20" s="131"/>
      <c r="N20" s="131"/>
      <c r="O20" s="131"/>
      <c r="P20" s="131"/>
    </row>
    <row r="21" spans="1:16" x14ac:dyDescent="0.25">
      <c r="A21" s="152"/>
      <c r="B21" s="9"/>
      <c r="C21" s="9"/>
      <c r="D21" s="52"/>
      <c r="E21" s="52"/>
      <c r="F21" s="52"/>
      <c r="G21" s="154"/>
      <c r="H21" s="131"/>
      <c r="I21" s="131"/>
      <c r="J21" s="131"/>
      <c r="K21" s="131"/>
      <c r="L21" s="131"/>
      <c r="M21" s="131"/>
      <c r="N21" s="131"/>
      <c r="O21" s="131"/>
      <c r="P21" s="131"/>
    </row>
    <row r="22" spans="1:16" x14ac:dyDescent="0.25">
      <c r="A22" s="152"/>
      <c r="B22" s="9"/>
      <c r="C22" s="9"/>
      <c r="D22" s="52"/>
      <c r="E22" s="52"/>
      <c r="F22" s="52"/>
      <c r="G22" s="154"/>
      <c r="H22" s="131"/>
      <c r="I22" s="131"/>
      <c r="J22" s="131"/>
      <c r="K22" s="131"/>
      <c r="L22" s="131"/>
      <c r="M22" s="131"/>
      <c r="N22" s="131"/>
      <c r="O22" s="131"/>
      <c r="P22" s="131"/>
    </row>
    <row r="23" spans="1:16" x14ac:dyDescent="0.25">
      <c r="A23" s="152"/>
      <c r="B23" s="9"/>
      <c r="C23" s="9"/>
      <c r="D23" s="52"/>
      <c r="E23" s="52"/>
      <c r="F23" s="52"/>
      <c r="G23" s="154"/>
      <c r="H23" s="131"/>
      <c r="I23" s="131"/>
      <c r="J23" s="131"/>
      <c r="K23" s="131"/>
      <c r="L23" s="131"/>
      <c r="M23" s="131"/>
      <c r="N23" s="131"/>
      <c r="O23" s="131"/>
      <c r="P23" s="131"/>
    </row>
    <row r="24" spans="1:16" x14ac:dyDescent="0.25">
      <c r="A24" s="152"/>
      <c r="B24" s="9"/>
      <c r="C24" s="9"/>
      <c r="D24" s="52"/>
      <c r="E24" s="52"/>
      <c r="F24" s="52"/>
      <c r="G24" s="154"/>
      <c r="H24" s="131"/>
      <c r="I24" s="131"/>
      <c r="J24" s="131"/>
      <c r="K24" s="131"/>
      <c r="L24" s="131"/>
      <c r="M24" s="131"/>
      <c r="N24" s="131"/>
      <c r="O24" s="131"/>
      <c r="P24" s="131"/>
    </row>
    <row r="25" spans="1:16" x14ac:dyDescent="0.25">
      <c r="A25" s="152"/>
      <c r="B25" s="9"/>
      <c r="C25" s="9"/>
      <c r="D25" s="52"/>
      <c r="E25" s="52"/>
      <c r="F25" s="52"/>
      <c r="G25" s="154"/>
      <c r="H25" s="131"/>
      <c r="I25" s="131"/>
      <c r="J25" s="131"/>
      <c r="K25" s="131"/>
      <c r="L25" s="131"/>
      <c r="M25" s="131"/>
      <c r="N25" s="131"/>
      <c r="O25" s="131"/>
      <c r="P25" s="131"/>
    </row>
    <row r="26" spans="1:16" x14ac:dyDescent="0.25">
      <c r="A26" s="152"/>
      <c r="B26" s="9"/>
      <c r="C26" s="9"/>
      <c r="D26" s="52"/>
      <c r="E26" s="52"/>
      <c r="F26" s="52"/>
      <c r="G26" s="154"/>
      <c r="H26" s="131"/>
      <c r="I26" s="131"/>
      <c r="J26" s="131"/>
      <c r="K26" s="131"/>
      <c r="L26" s="131"/>
      <c r="M26" s="131"/>
      <c r="N26" s="131"/>
      <c r="O26" s="131"/>
      <c r="P26" s="131"/>
    </row>
    <row r="27" spans="1:16" x14ac:dyDescent="0.25">
      <c r="A27" s="152"/>
      <c r="B27" s="9"/>
      <c r="C27" s="9"/>
      <c r="D27" s="52"/>
      <c r="E27" s="52"/>
      <c r="F27" s="52"/>
      <c r="G27" s="154"/>
      <c r="H27" s="131"/>
      <c r="I27" s="131"/>
      <c r="J27" s="131"/>
      <c r="K27" s="131"/>
      <c r="L27" s="131"/>
      <c r="M27" s="131"/>
      <c r="N27" s="131"/>
      <c r="O27" s="131"/>
      <c r="P27" s="131"/>
    </row>
    <row r="28" spans="1:16" x14ac:dyDescent="0.25">
      <c r="A28" s="152"/>
      <c r="B28" s="9"/>
      <c r="C28" s="9"/>
      <c r="D28" s="52"/>
      <c r="E28" s="52"/>
      <c r="F28" s="52"/>
      <c r="G28" s="154"/>
      <c r="H28" s="131"/>
      <c r="I28" s="131"/>
      <c r="J28" s="131"/>
      <c r="K28" s="131"/>
      <c r="L28" s="131"/>
      <c r="M28" s="131"/>
      <c r="N28" s="131"/>
      <c r="O28" s="131"/>
      <c r="P28" s="131"/>
    </row>
    <row r="29" spans="1:16" x14ac:dyDescent="0.25">
      <c r="A29" s="152"/>
      <c r="B29" s="9"/>
      <c r="C29" s="9"/>
      <c r="D29" s="52"/>
      <c r="E29" s="52"/>
      <c r="F29" s="52"/>
      <c r="G29" s="154"/>
      <c r="H29" s="131"/>
      <c r="I29" s="131"/>
      <c r="J29" s="131"/>
      <c r="K29" s="131"/>
      <c r="L29" s="131"/>
      <c r="M29" s="131"/>
      <c r="N29" s="131"/>
      <c r="O29" s="131"/>
      <c r="P29" s="131"/>
    </row>
    <row r="30" spans="1:16" x14ac:dyDescent="0.25">
      <c r="A30" s="152"/>
      <c r="B30" s="9"/>
      <c r="C30" s="9"/>
      <c r="D30" s="52"/>
      <c r="E30" s="52"/>
      <c r="F30" s="52"/>
      <c r="G30" s="154"/>
      <c r="H30" s="131"/>
      <c r="I30" s="131"/>
      <c r="J30" s="131"/>
      <c r="K30" s="131"/>
      <c r="L30" s="131"/>
      <c r="M30" s="131"/>
      <c r="N30" s="131"/>
      <c r="O30" s="131"/>
      <c r="P30" s="131"/>
    </row>
    <row r="31" spans="1:16" x14ac:dyDescent="0.25">
      <c r="A31" s="152"/>
      <c r="B31" s="9"/>
      <c r="C31" s="9"/>
      <c r="D31" s="52"/>
      <c r="E31" s="52"/>
      <c r="F31" s="52"/>
      <c r="G31" s="154"/>
      <c r="H31" s="131"/>
      <c r="I31" s="131"/>
      <c r="J31" s="131"/>
      <c r="K31" s="131"/>
      <c r="L31" s="131"/>
      <c r="M31" s="131"/>
      <c r="N31" s="131"/>
      <c r="O31" s="131"/>
      <c r="P31" s="131"/>
    </row>
    <row r="32" spans="1:16" x14ac:dyDescent="0.25">
      <c r="A32" s="152"/>
      <c r="B32" s="9"/>
      <c r="C32" s="9"/>
      <c r="D32" s="52"/>
      <c r="E32" s="52"/>
      <c r="F32" s="52"/>
      <c r="G32" s="154"/>
      <c r="H32" s="131"/>
      <c r="I32" s="131"/>
      <c r="J32" s="131"/>
      <c r="K32" s="131"/>
      <c r="L32" s="131"/>
      <c r="M32" s="131"/>
      <c r="N32" s="131"/>
      <c r="O32" s="131"/>
      <c r="P32" s="131"/>
    </row>
    <row r="33" spans="1:16" x14ac:dyDescent="0.25">
      <c r="A33" s="152"/>
      <c r="B33" s="9"/>
      <c r="C33" s="9"/>
      <c r="D33" s="52"/>
      <c r="E33" s="52"/>
      <c r="F33" s="52"/>
      <c r="G33" s="154"/>
      <c r="H33" s="131"/>
      <c r="I33" s="131"/>
      <c r="J33" s="131"/>
      <c r="K33" s="131"/>
      <c r="L33" s="131"/>
      <c r="M33" s="131"/>
      <c r="N33" s="131"/>
      <c r="O33" s="131"/>
      <c r="P33" s="131"/>
    </row>
    <row r="34" spans="1:16" ht="6.75" customHeight="1" x14ac:dyDescent="0.25">
      <c r="A34" s="101"/>
      <c r="B34" s="139"/>
      <c r="C34" s="139"/>
      <c r="D34" s="155"/>
      <c r="E34" s="155"/>
      <c r="F34" s="155"/>
      <c r="G34" s="156"/>
      <c r="H34" s="131"/>
      <c r="I34" s="131"/>
      <c r="J34" s="131"/>
      <c r="K34" s="131"/>
      <c r="L34" s="131"/>
      <c r="M34" s="131"/>
      <c r="N34" s="131"/>
      <c r="O34" s="131"/>
      <c r="P34" s="131"/>
    </row>
    <row r="35" spans="1:16" x14ac:dyDescent="0.25">
      <c r="C35" s="9"/>
      <c r="D35" s="10"/>
      <c r="E35" s="10"/>
      <c r="F35" s="10"/>
      <c r="G35" s="10"/>
    </row>
    <row r="36" spans="1:16" x14ac:dyDescent="0.25">
      <c r="B36" s="325" t="s">
        <v>41</v>
      </c>
      <c r="C36" s="326"/>
      <c r="D36" s="326"/>
      <c r="E36" s="326"/>
      <c r="F36" s="326"/>
      <c r="G36" s="326"/>
      <c r="H36" s="326"/>
      <c r="I36" s="326"/>
      <c r="J36" s="326"/>
      <c r="K36" s="326"/>
      <c r="L36" s="326"/>
      <c r="M36" s="326"/>
      <c r="N36" s="326"/>
      <c r="O36" s="326"/>
      <c r="P36" s="327"/>
    </row>
    <row r="37" spans="1:16" ht="16.5" customHeight="1" x14ac:dyDescent="0.25">
      <c r="A37" s="141"/>
      <c r="B37" s="136" t="s">
        <v>54</v>
      </c>
      <c r="C37" s="135" t="s">
        <v>42</v>
      </c>
      <c r="D37" s="135" t="s">
        <v>43</v>
      </c>
      <c r="E37" s="135" t="s">
        <v>44</v>
      </c>
      <c r="F37" s="135" t="s">
        <v>45</v>
      </c>
      <c r="G37" s="135" t="s">
        <v>46</v>
      </c>
      <c r="H37" s="135" t="s">
        <v>47</v>
      </c>
      <c r="I37" s="135" t="s">
        <v>48</v>
      </c>
      <c r="J37" s="135" t="s">
        <v>49</v>
      </c>
      <c r="K37" s="135" t="s">
        <v>50</v>
      </c>
      <c r="L37" s="135" t="s">
        <v>51</v>
      </c>
      <c r="M37" s="135" t="s">
        <v>52</v>
      </c>
      <c r="N37" s="135" t="s">
        <v>53</v>
      </c>
      <c r="O37" s="136" t="s">
        <v>311</v>
      </c>
      <c r="P37" s="136" t="s">
        <v>56</v>
      </c>
    </row>
    <row r="38" spans="1:16" ht="16.5" customHeight="1" x14ac:dyDescent="0.25">
      <c r="A38" s="133" t="s">
        <v>441</v>
      </c>
      <c r="B38" s="16"/>
      <c r="C38" s="135"/>
      <c r="D38" s="135"/>
      <c r="E38" s="135"/>
      <c r="F38" s="135"/>
      <c r="G38" s="177">
        <v>7.0000000000000007E-2</v>
      </c>
      <c r="H38" s="177">
        <v>7.0000000000000007E-2</v>
      </c>
      <c r="I38" s="177">
        <v>7.0000000000000007E-2</v>
      </c>
      <c r="J38" s="177">
        <v>7.0000000000000007E-2</v>
      </c>
      <c r="K38" s="177">
        <v>7.0000000000000007E-2</v>
      </c>
      <c r="L38" s="177">
        <v>7.0000000000000007E-2</v>
      </c>
      <c r="M38" s="177">
        <v>7.0000000000000007E-2</v>
      </c>
      <c r="N38" s="177">
        <v>7.0000000000000007E-2</v>
      </c>
      <c r="O38" s="16"/>
      <c r="P38" s="16"/>
    </row>
    <row r="39" spans="1:16" ht="16.5" customHeight="1" x14ac:dyDescent="0.25">
      <c r="A39" s="133" t="s">
        <v>442</v>
      </c>
      <c r="B39" s="16"/>
      <c r="C39" s="135"/>
      <c r="D39" s="135"/>
      <c r="E39" s="135"/>
      <c r="F39" s="135"/>
      <c r="G39" s="177">
        <v>0.05</v>
      </c>
      <c r="H39" s="177">
        <v>0.05</v>
      </c>
      <c r="I39" s="177">
        <v>0.05</v>
      </c>
      <c r="J39" s="177">
        <v>0.05</v>
      </c>
      <c r="K39" s="177">
        <v>0.05</v>
      </c>
      <c r="L39" s="177">
        <v>0.05</v>
      </c>
      <c r="M39" s="177">
        <v>0.05</v>
      </c>
      <c r="N39" s="177">
        <v>0.05</v>
      </c>
      <c r="O39" s="16"/>
      <c r="P39" s="16"/>
    </row>
    <row r="40" spans="1:16" ht="16.5" customHeight="1" x14ac:dyDescent="0.25">
      <c r="A40" s="134" t="s">
        <v>26</v>
      </c>
      <c r="B40" s="35" t="s">
        <v>178</v>
      </c>
      <c r="C40" s="177" t="e">
        <f>+#REF!</f>
        <v>#REF!</v>
      </c>
      <c r="D40" s="177" t="e">
        <f>+#REF!</f>
        <v>#REF!</v>
      </c>
      <c r="E40" s="177" t="e">
        <f>+#REF!</f>
        <v>#REF!</v>
      </c>
      <c r="F40" s="177" t="e">
        <f>+#REF!</f>
        <v>#REF!</v>
      </c>
      <c r="G40" s="179">
        <v>0.08</v>
      </c>
      <c r="H40" s="179">
        <v>0.06</v>
      </c>
      <c r="I40" s="180" t="e">
        <f>+#REF!</f>
        <v>#REF!</v>
      </c>
      <c r="J40" s="180" t="e">
        <f>+#REF!</f>
        <v>#REF!</v>
      </c>
      <c r="K40" s="179" t="e">
        <f>+#REF!</f>
        <v>#REF!</v>
      </c>
      <c r="L40" s="180" t="e">
        <f>+#REF!</f>
        <v>#REF!</v>
      </c>
      <c r="M40" s="179" t="e">
        <f>+#REF!</f>
        <v>#REF!</v>
      </c>
      <c r="N40" s="180" t="e">
        <f>+#REF!</f>
        <v>#REF!</v>
      </c>
      <c r="O40" s="184">
        <v>0.05</v>
      </c>
      <c r="P40" s="183">
        <f>+C8</f>
        <v>0.05</v>
      </c>
    </row>
    <row r="43" spans="1:16" x14ac:dyDescent="0.25">
      <c r="A43" s="89"/>
      <c r="B43" s="89"/>
      <c r="C43" s="89"/>
      <c r="D43" s="89"/>
      <c r="E43" s="89"/>
      <c r="F43" s="89"/>
      <c r="G43" s="89"/>
      <c r="H43" s="89"/>
      <c r="I43" s="89"/>
      <c r="J43" s="89"/>
      <c r="K43" s="89"/>
      <c r="L43" s="89"/>
      <c r="M43" s="89"/>
      <c r="N43" s="89"/>
    </row>
  </sheetData>
  <sheetProtection selectLockedCells="1"/>
  <mergeCells count="23">
    <mergeCell ref="A10:B10"/>
    <mergeCell ref="A11:A16"/>
    <mergeCell ref="B11:G12"/>
    <mergeCell ref="B13:G14"/>
    <mergeCell ref="B15:G16"/>
    <mergeCell ref="E8:G10"/>
    <mergeCell ref="A9:B9"/>
    <mergeCell ref="A17:G17"/>
    <mergeCell ref="B36:P36"/>
    <mergeCell ref="A1:G1"/>
    <mergeCell ref="H1:P17"/>
    <mergeCell ref="A2:B2"/>
    <mergeCell ref="C2:G2"/>
    <mergeCell ref="A3:B3"/>
    <mergeCell ref="A4:B4"/>
    <mergeCell ref="C4:D4"/>
    <mergeCell ref="F4:G4"/>
    <mergeCell ref="A5:B5"/>
    <mergeCell ref="C5:G5"/>
    <mergeCell ref="A6:B7"/>
    <mergeCell ref="C6:G7"/>
    <mergeCell ref="A8:B8"/>
    <mergeCell ref="D8:D10"/>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P42"/>
  <sheetViews>
    <sheetView showGridLines="0" topLeftCell="A23" zoomScale="85" zoomScaleNormal="85" workbookViewId="0">
      <selection activeCell="A36" sqref="A36:P40"/>
    </sheetView>
  </sheetViews>
  <sheetFormatPr baseColWidth="10" defaultRowHeight="15" x14ac:dyDescent="0.25"/>
  <cols>
    <col min="1" max="15" width="11.42578125" style="8"/>
  </cols>
  <sheetData>
    <row r="1" spans="1:16" ht="18.75" x14ac:dyDescent="0.3">
      <c r="A1" s="314" t="s">
        <v>38</v>
      </c>
      <c r="B1" s="314"/>
      <c r="C1" s="314"/>
      <c r="D1" s="314"/>
      <c r="E1" s="314"/>
      <c r="F1" s="314"/>
      <c r="G1" s="314"/>
      <c r="H1" s="315"/>
      <c r="I1" s="315"/>
      <c r="J1" s="315"/>
      <c r="K1" s="315"/>
      <c r="L1" s="315"/>
      <c r="M1" s="315"/>
      <c r="N1" s="315"/>
      <c r="O1" s="315"/>
      <c r="P1" s="315"/>
    </row>
    <row r="2" spans="1:16" x14ac:dyDescent="0.25">
      <c r="A2" s="316" t="s">
        <v>28</v>
      </c>
      <c r="B2" s="316"/>
      <c r="C2" s="317" t="s">
        <v>11</v>
      </c>
      <c r="D2" s="317"/>
      <c r="E2" s="317"/>
      <c r="F2" s="317"/>
      <c r="G2" s="317"/>
      <c r="H2" s="315"/>
      <c r="I2" s="315"/>
      <c r="J2" s="315"/>
      <c r="K2" s="315"/>
      <c r="L2" s="315"/>
      <c r="M2" s="315"/>
      <c r="N2" s="315"/>
      <c r="O2" s="315"/>
      <c r="P2" s="315"/>
    </row>
    <row r="3" spans="1:16" x14ac:dyDescent="0.25">
      <c r="A3" s="318" t="s">
        <v>34</v>
      </c>
      <c r="B3" s="318"/>
      <c r="C3" s="92" t="s">
        <v>82</v>
      </c>
      <c r="D3" s="135" t="s">
        <v>31</v>
      </c>
      <c r="E3" s="132" t="s">
        <v>75</v>
      </c>
      <c r="F3" s="137" t="s">
        <v>32</v>
      </c>
      <c r="G3" s="92" t="s">
        <v>62</v>
      </c>
      <c r="H3" s="315"/>
      <c r="I3" s="315"/>
      <c r="J3" s="315"/>
      <c r="K3" s="315"/>
      <c r="L3" s="315"/>
      <c r="M3" s="315"/>
      <c r="N3" s="315"/>
      <c r="O3" s="315"/>
      <c r="P3" s="315"/>
    </row>
    <row r="4" spans="1:16" x14ac:dyDescent="0.25">
      <c r="A4" s="316" t="s">
        <v>35</v>
      </c>
      <c r="B4" s="316"/>
      <c r="C4" s="317" t="s">
        <v>256</v>
      </c>
      <c r="D4" s="317"/>
      <c r="E4" s="135" t="s">
        <v>33</v>
      </c>
      <c r="F4" s="319" t="s">
        <v>76</v>
      </c>
      <c r="G4" s="319"/>
      <c r="H4" s="315"/>
      <c r="I4" s="315"/>
      <c r="J4" s="315"/>
      <c r="K4" s="315"/>
      <c r="L4" s="315"/>
      <c r="M4" s="315"/>
      <c r="N4" s="315"/>
      <c r="O4" s="315"/>
      <c r="P4" s="315"/>
    </row>
    <row r="5" spans="1:16" ht="34.5" customHeight="1" x14ac:dyDescent="0.25">
      <c r="A5" s="316" t="s">
        <v>29</v>
      </c>
      <c r="B5" s="316"/>
      <c r="C5" s="310" t="s">
        <v>22</v>
      </c>
      <c r="D5" s="310"/>
      <c r="E5" s="310"/>
      <c r="F5" s="310"/>
      <c r="G5" s="310"/>
      <c r="H5" s="315"/>
      <c r="I5" s="315"/>
      <c r="J5" s="315"/>
      <c r="K5" s="315"/>
      <c r="L5" s="315"/>
      <c r="M5" s="315"/>
      <c r="N5" s="315"/>
      <c r="O5" s="315"/>
      <c r="P5" s="315"/>
    </row>
    <row r="6" spans="1:16" x14ac:dyDescent="0.25">
      <c r="A6" s="316" t="s">
        <v>36</v>
      </c>
      <c r="B6" s="316"/>
      <c r="C6" s="321"/>
      <c r="D6" s="321"/>
      <c r="E6" s="321"/>
      <c r="F6" s="321"/>
      <c r="G6" s="321"/>
      <c r="H6" s="315"/>
      <c r="I6" s="315"/>
      <c r="J6" s="315"/>
      <c r="K6" s="315"/>
      <c r="L6" s="315"/>
      <c r="M6" s="315"/>
      <c r="N6" s="315"/>
      <c r="O6" s="315"/>
      <c r="P6" s="315"/>
    </row>
    <row r="7" spans="1:16" x14ac:dyDescent="0.25">
      <c r="A7" s="316"/>
      <c r="B7" s="316"/>
      <c r="C7" s="321"/>
      <c r="D7" s="321"/>
      <c r="E7" s="321"/>
      <c r="F7" s="321"/>
      <c r="G7" s="321"/>
      <c r="H7" s="315"/>
      <c r="I7" s="315"/>
      <c r="J7" s="315"/>
      <c r="K7" s="315"/>
      <c r="L7" s="315"/>
      <c r="M7" s="315"/>
      <c r="N7" s="315"/>
      <c r="O7" s="315"/>
      <c r="P7" s="315"/>
    </row>
    <row r="8" spans="1:16" ht="21" customHeight="1" x14ac:dyDescent="0.25">
      <c r="A8" s="311" t="s">
        <v>176</v>
      </c>
      <c r="B8" s="311"/>
      <c r="C8" s="27">
        <v>0</v>
      </c>
      <c r="D8" s="323" t="s">
        <v>77</v>
      </c>
      <c r="E8" s="310" t="s">
        <v>85</v>
      </c>
      <c r="F8" s="310"/>
      <c r="G8" s="310"/>
      <c r="H8" s="315"/>
      <c r="I8" s="315"/>
      <c r="J8" s="315"/>
      <c r="K8" s="315"/>
      <c r="L8" s="315"/>
      <c r="M8" s="315"/>
      <c r="N8" s="315"/>
      <c r="O8" s="315"/>
      <c r="P8" s="315"/>
    </row>
    <row r="9" spans="1:16" ht="21" customHeight="1" x14ac:dyDescent="0.25">
      <c r="A9" s="311" t="s">
        <v>37</v>
      </c>
      <c r="B9" s="311"/>
      <c r="C9" s="27">
        <v>0</v>
      </c>
      <c r="D9" s="323"/>
      <c r="E9" s="310"/>
      <c r="F9" s="310"/>
      <c r="G9" s="310"/>
      <c r="H9" s="315"/>
      <c r="I9" s="315"/>
      <c r="J9" s="315"/>
      <c r="K9" s="315"/>
      <c r="L9" s="315"/>
      <c r="M9" s="315"/>
      <c r="N9" s="315"/>
      <c r="O9" s="315"/>
      <c r="P9" s="315"/>
    </row>
    <row r="10" spans="1:16" ht="21" customHeight="1" x14ac:dyDescent="0.25">
      <c r="A10" s="311" t="s">
        <v>179</v>
      </c>
      <c r="B10" s="311"/>
      <c r="C10" s="64" t="s">
        <v>178</v>
      </c>
      <c r="D10" s="323"/>
      <c r="E10" s="310"/>
      <c r="F10" s="310"/>
      <c r="G10" s="310"/>
      <c r="H10" s="315"/>
      <c r="I10" s="315"/>
      <c r="J10" s="315"/>
      <c r="K10" s="315"/>
      <c r="L10" s="315"/>
      <c r="M10" s="315"/>
      <c r="N10" s="315"/>
      <c r="O10" s="315"/>
      <c r="P10" s="315"/>
    </row>
    <row r="11" spans="1:16" ht="15" customHeight="1" x14ac:dyDescent="0.25">
      <c r="A11" s="313"/>
      <c r="B11" s="296" t="s">
        <v>257</v>
      </c>
      <c r="C11" s="296"/>
      <c r="D11" s="296"/>
      <c r="E11" s="296"/>
      <c r="F11" s="296"/>
      <c r="G11" s="296"/>
      <c r="H11" s="315"/>
      <c r="I11" s="315"/>
      <c r="J11" s="315"/>
      <c r="K11" s="315"/>
      <c r="L11" s="315"/>
      <c r="M11" s="315"/>
      <c r="N11" s="315"/>
      <c r="O11" s="315"/>
      <c r="P11" s="315"/>
    </row>
    <row r="12" spans="1:16" x14ac:dyDescent="0.25">
      <c r="A12" s="313"/>
      <c r="B12" s="296"/>
      <c r="C12" s="296"/>
      <c r="D12" s="296"/>
      <c r="E12" s="296"/>
      <c r="F12" s="296"/>
      <c r="G12" s="296"/>
      <c r="H12" s="315"/>
      <c r="I12" s="315"/>
      <c r="J12" s="315"/>
      <c r="K12" s="315"/>
      <c r="L12" s="315"/>
      <c r="M12" s="315"/>
      <c r="N12" s="315"/>
      <c r="O12" s="315"/>
      <c r="P12" s="315"/>
    </row>
    <row r="13" spans="1:16" ht="15" customHeight="1" x14ac:dyDescent="0.25">
      <c r="A13" s="313"/>
      <c r="B13" s="296" t="s">
        <v>444</v>
      </c>
      <c r="C13" s="296"/>
      <c r="D13" s="296"/>
      <c r="E13" s="296"/>
      <c r="F13" s="296"/>
      <c r="G13" s="296"/>
      <c r="H13" s="315"/>
      <c r="I13" s="315"/>
      <c r="J13" s="315"/>
      <c r="K13" s="315"/>
      <c r="L13" s="315"/>
      <c r="M13" s="315"/>
      <c r="N13" s="315"/>
      <c r="O13" s="315"/>
      <c r="P13" s="315"/>
    </row>
    <row r="14" spans="1:16" x14ac:dyDescent="0.25">
      <c r="A14" s="313"/>
      <c r="B14" s="296"/>
      <c r="C14" s="296"/>
      <c r="D14" s="296"/>
      <c r="E14" s="296"/>
      <c r="F14" s="296"/>
      <c r="G14" s="296"/>
      <c r="H14" s="315"/>
      <c r="I14" s="315"/>
      <c r="J14" s="315"/>
      <c r="K14" s="315"/>
      <c r="L14" s="315"/>
      <c r="M14" s="315"/>
      <c r="N14" s="315"/>
      <c r="O14" s="315"/>
      <c r="P14" s="315"/>
    </row>
    <row r="15" spans="1:16" ht="15" customHeight="1" x14ac:dyDescent="0.25">
      <c r="A15" s="313"/>
      <c r="B15" s="296" t="s">
        <v>455</v>
      </c>
      <c r="C15" s="296"/>
      <c r="D15" s="296"/>
      <c r="E15" s="296"/>
      <c r="F15" s="296"/>
      <c r="G15" s="296"/>
      <c r="H15" s="315"/>
      <c r="I15" s="315"/>
      <c r="J15" s="315"/>
      <c r="K15" s="315"/>
      <c r="L15" s="315"/>
      <c r="M15" s="315"/>
      <c r="N15" s="315"/>
      <c r="O15" s="315"/>
      <c r="P15" s="315"/>
    </row>
    <row r="16" spans="1:16" x14ac:dyDescent="0.25">
      <c r="A16" s="313"/>
      <c r="B16" s="296"/>
      <c r="C16" s="296"/>
      <c r="D16" s="296"/>
      <c r="E16" s="296"/>
      <c r="F16" s="296"/>
      <c r="G16" s="296"/>
      <c r="H16" s="315"/>
      <c r="I16" s="315"/>
      <c r="J16" s="315"/>
      <c r="K16" s="315"/>
      <c r="L16" s="315"/>
      <c r="M16" s="315"/>
      <c r="N16" s="315"/>
      <c r="O16" s="315"/>
      <c r="P16" s="315"/>
    </row>
    <row r="17" spans="1:16" ht="18.75" x14ac:dyDescent="0.3">
      <c r="A17" s="314" t="s">
        <v>443</v>
      </c>
      <c r="B17" s="314"/>
      <c r="C17" s="314"/>
      <c r="D17" s="314"/>
      <c r="E17" s="314"/>
      <c r="F17" s="314"/>
      <c r="G17" s="314"/>
      <c r="H17" s="315"/>
      <c r="I17" s="315"/>
      <c r="J17" s="315"/>
      <c r="K17" s="315"/>
      <c r="L17" s="315"/>
      <c r="M17" s="315"/>
      <c r="N17" s="315"/>
      <c r="O17" s="315"/>
      <c r="P17" s="315"/>
    </row>
    <row r="18" spans="1:16" x14ac:dyDescent="0.25">
      <c r="A18" s="152"/>
      <c r="B18" s="9"/>
      <c r="C18" s="9"/>
      <c r="D18" s="52"/>
      <c r="E18" s="52"/>
      <c r="F18" s="52"/>
      <c r="G18" s="154"/>
      <c r="H18" s="131"/>
      <c r="I18" s="131"/>
      <c r="J18" s="131"/>
      <c r="K18" s="131"/>
      <c r="L18" s="131"/>
      <c r="M18" s="131"/>
      <c r="N18" s="131"/>
      <c r="O18" s="131"/>
      <c r="P18" s="131"/>
    </row>
    <row r="19" spans="1:16" x14ac:dyDescent="0.25">
      <c r="A19" s="152"/>
      <c r="B19" s="9"/>
      <c r="C19" s="9"/>
      <c r="D19" s="52"/>
      <c r="E19" s="52"/>
      <c r="F19" s="52"/>
      <c r="G19" s="154"/>
      <c r="H19" s="131"/>
      <c r="I19" s="131"/>
      <c r="J19" s="131"/>
      <c r="K19" s="131"/>
      <c r="L19" s="131"/>
      <c r="M19" s="131"/>
      <c r="N19" s="131"/>
      <c r="O19" s="131"/>
      <c r="P19" s="131"/>
    </row>
    <row r="20" spans="1:16" x14ac:dyDescent="0.25">
      <c r="A20" s="152"/>
      <c r="B20" s="9"/>
      <c r="C20" s="9"/>
      <c r="D20" s="52"/>
      <c r="E20" s="52"/>
      <c r="F20" s="52"/>
      <c r="G20" s="154"/>
      <c r="H20" s="131"/>
      <c r="I20" s="131"/>
      <c r="J20" s="131"/>
      <c r="K20" s="131"/>
      <c r="L20" s="131"/>
      <c r="M20" s="131"/>
      <c r="N20" s="131"/>
      <c r="O20" s="131"/>
      <c r="P20" s="131"/>
    </row>
    <row r="21" spans="1:16" x14ac:dyDescent="0.25">
      <c r="A21" s="152"/>
      <c r="B21" s="9"/>
      <c r="C21" s="9"/>
      <c r="D21" s="52"/>
      <c r="E21" s="52"/>
      <c r="F21" s="52"/>
      <c r="G21" s="154"/>
      <c r="H21" s="131"/>
      <c r="I21" s="131"/>
      <c r="J21" s="131"/>
      <c r="K21" s="131"/>
      <c r="L21" s="131"/>
      <c r="M21" s="131"/>
      <c r="N21" s="131"/>
      <c r="O21" s="131"/>
      <c r="P21" s="131"/>
    </row>
    <row r="22" spans="1:16" x14ac:dyDescent="0.25">
      <c r="A22" s="152"/>
      <c r="B22" s="9"/>
      <c r="C22" s="9"/>
      <c r="D22" s="52"/>
      <c r="E22" s="52"/>
      <c r="F22" s="52"/>
      <c r="G22" s="154"/>
      <c r="H22" s="131"/>
      <c r="I22" s="131"/>
      <c r="J22" s="131"/>
      <c r="K22" s="131"/>
      <c r="L22" s="131"/>
      <c r="M22" s="131"/>
      <c r="N22" s="131"/>
      <c r="O22" s="131"/>
      <c r="P22" s="131"/>
    </row>
    <row r="23" spans="1:16" x14ac:dyDescent="0.25">
      <c r="A23" s="152"/>
      <c r="B23" s="9"/>
      <c r="C23" s="9"/>
      <c r="D23" s="52"/>
      <c r="E23" s="52"/>
      <c r="F23" s="52"/>
      <c r="G23" s="154"/>
      <c r="H23" s="131"/>
      <c r="I23" s="131"/>
      <c r="J23" s="131"/>
      <c r="K23" s="131"/>
      <c r="L23" s="131"/>
      <c r="M23" s="131"/>
      <c r="N23" s="131"/>
      <c r="O23" s="131"/>
      <c r="P23" s="131"/>
    </row>
    <row r="24" spans="1:16" x14ac:dyDescent="0.25">
      <c r="A24" s="152"/>
      <c r="B24" s="9"/>
      <c r="C24" s="9"/>
      <c r="D24" s="52"/>
      <c r="E24" s="52"/>
      <c r="F24" s="52"/>
      <c r="G24" s="154"/>
      <c r="H24" s="131"/>
      <c r="I24" s="131"/>
      <c r="J24" s="131"/>
      <c r="K24" s="131"/>
      <c r="L24" s="131"/>
      <c r="M24" s="131"/>
      <c r="N24" s="131"/>
      <c r="O24" s="131"/>
      <c r="P24" s="131"/>
    </row>
    <row r="25" spans="1:16" x14ac:dyDescent="0.25">
      <c r="A25" s="152"/>
      <c r="B25" s="9"/>
      <c r="C25" s="9"/>
      <c r="D25" s="52"/>
      <c r="E25" s="52"/>
      <c r="F25" s="52"/>
      <c r="G25" s="154"/>
      <c r="H25" s="131"/>
      <c r="I25" s="131"/>
      <c r="J25" s="131"/>
      <c r="K25" s="131"/>
      <c r="L25" s="131"/>
      <c r="M25" s="131"/>
      <c r="N25" s="131"/>
      <c r="O25" s="131"/>
      <c r="P25" s="131"/>
    </row>
    <row r="26" spans="1:16" x14ac:dyDescent="0.25">
      <c r="A26" s="152"/>
      <c r="B26" s="9"/>
      <c r="C26" s="9"/>
      <c r="D26" s="52"/>
      <c r="E26" s="52"/>
      <c r="F26" s="52"/>
      <c r="G26" s="154"/>
      <c r="H26" s="131"/>
      <c r="I26" s="131"/>
      <c r="J26" s="131"/>
      <c r="K26" s="131"/>
      <c r="L26" s="131"/>
      <c r="M26" s="131"/>
      <c r="N26" s="131"/>
      <c r="O26" s="131"/>
      <c r="P26" s="131"/>
    </row>
    <row r="27" spans="1:16" x14ac:dyDescent="0.25">
      <c r="A27" s="152"/>
      <c r="B27" s="9"/>
      <c r="C27" s="9"/>
      <c r="D27" s="52"/>
      <c r="E27" s="52"/>
      <c r="F27" s="52"/>
      <c r="G27" s="154"/>
      <c r="H27" s="131"/>
      <c r="I27" s="131"/>
      <c r="J27" s="131"/>
      <c r="K27" s="131"/>
      <c r="L27" s="131"/>
      <c r="M27" s="131"/>
      <c r="N27" s="131"/>
      <c r="O27" s="131"/>
      <c r="P27" s="131"/>
    </row>
    <row r="28" spans="1:16" x14ac:dyDescent="0.25">
      <c r="A28" s="152"/>
      <c r="B28" s="9"/>
      <c r="C28" s="9"/>
      <c r="D28" s="52"/>
      <c r="E28" s="52"/>
      <c r="F28" s="52"/>
      <c r="G28" s="154"/>
      <c r="H28" s="131"/>
      <c r="I28" s="131"/>
      <c r="J28" s="131"/>
      <c r="K28" s="131"/>
      <c r="L28" s="131"/>
      <c r="M28" s="131"/>
      <c r="N28" s="131"/>
      <c r="O28" s="131"/>
      <c r="P28" s="131"/>
    </row>
    <row r="29" spans="1:16" x14ac:dyDescent="0.25">
      <c r="A29" s="152"/>
      <c r="B29" s="9"/>
      <c r="C29" s="9"/>
      <c r="D29" s="52"/>
      <c r="E29" s="52"/>
      <c r="F29" s="52"/>
      <c r="G29" s="154"/>
      <c r="H29" s="131"/>
      <c r="I29" s="131"/>
      <c r="J29" s="131"/>
      <c r="K29" s="131"/>
      <c r="L29" s="131"/>
      <c r="M29" s="131"/>
      <c r="N29" s="131"/>
      <c r="O29" s="131"/>
      <c r="P29" s="131"/>
    </row>
    <row r="30" spans="1:16" x14ac:dyDescent="0.25">
      <c r="A30" s="152"/>
      <c r="B30" s="9"/>
      <c r="C30" s="9"/>
      <c r="D30" s="52"/>
      <c r="E30" s="52"/>
      <c r="F30" s="52"/>
      <c r="G30" s="154"/>
      <c r="H30" s="131"/>
      <c r="I30" s="131"/>
      <c r="J30" s="131"/>
      <c r="K30" s="131"/>
      <c r="L30" s="131"/>
      <c r="M30" s="131"/>
      <c r="N30" s="131"/>
      <c r="O30" s="131"/>
      <c r="P30" s="131"/>
    </row>
    <row r="31" spans="1:16" x14ac:dyDescent="0.25">
      <c r="A31" s="152"/>
      <c r="B31" s="9"/>
      <c r="C31" s="9"/>
      <c r="D31" s="52"/>
      <c r="E31" s="52"/>
      <c r="F31" s="52"/>
      <c r="G31" s="154"/>
      <c r="H31" s="131"/>
      <c r="I31" s="131"/>
      <c r="J31" s="131"/>
      <c r="K31" s="131"/>
      <c r="L31" s="131"/>
      <c r="M31" s="131"/>
      <c r="N31" s="131"/>
      <c r="O31" s="131"/>
      <c r="P31" s="131"/>
    </row>
    <row r="32" spans="1:16" x14ac:dyDescent="0.25">
      <c r="A32" s="152"/>
      <c r="B32" s="9"/>
      <c r="C32" s="9"/>
      <c r="D32" s="52"/>
      <c r="E32" s="52"/>
      <c r="F32" s="52"/>
      <c r="G32" s="154"/>
      <c r="H32" s="131"/>
      <c r="I32" s="131"/>
      <c r="J32" s="131"/>
      <c r="K32" s="131"/>
      <c r="L32" s="131"/>
      <c r="M32" s="131"/>
      <c r="N32" s="131"/>
      <c r="O32" s="131"/>
      <c r="P32" s="131"/>
    </row>
    <row r="33" spans="1:16" x14ac:dyDescent="0.25">
      <c r="A33" s="152"/>
      <c r="B33" s="9"/>
      <c r="C33" s="9"/>
      <c r="D33" s="52"/>
      <c r="E33" s="52"/>
      <c r="F33" s="52"/>
      <c r="G33" s="154"/>
      <c r="H33" s="131"/>
      <c r="I33" s="131"/>
      <c r="J33" s="131"/>
      <c r="K33" s="131"/>
      <c r="L33" s="131"/>
      <c r="M33" s="131"/>
      <c r="N33" s="131"/>
      <c r="O33" s="131"/>
      <c r="P33" s="131"/>
    </row>
    <row r="34" spans="1:16" x14ac:dyDescent="0.25">
      <c r="A34" s="101"/>
      <c r="B34" s="139"/>
      <c r="C34" s="139"/>
      <c r="D34" s="155"/>
      <c r="E34" s="155"/>
      <c r="F34" s="155"/>
      <c r="G34" s="156"/>
      <c r="H34" s="131"/>
      <c r="I34" s="131"/>
      <c r="J34" s="131"/>
      <c r="K34" s="131"/>
      <c r="L34" s="131"/>
      <c r="M34" s="131"/>
      <c r="N34" s="131"/>
      <c r="O34" s="131"/>
      <c r="P34" s="131"/>
    </row>
    <row r="35" spans="1:16" x14ac:dyDescent="0.25">
      <c r="C35" s="9"/>
      <c r="D35" s="10"/>
      <c r="E35" s="10"/>
      <c r="F35" s="10"/>
      <c r="G35" s="10"/>
    </row>
    <row r="36" spans="1:16" x14ac:dyDescent="0.25">
      <c r="B36" s="325" t="s">
        <v>41</v>
      </c>
      <c r="C36" s="326"/>
      <c r="D36" s="326"/>
      <c r="E36" s="326"/>
      <c r="F36" s="326"/>
      <c r="G36" s="326"/>
      <c r="H36" s="326"/>
      <c r="I36" s="326"/>
      <c r="J36" s="326"/>
      <c r="K36" s="326"/>
      <c r="L36" s="326"/>
      <c r="M36" s="326"/>
      <c r="N36" s="326"/>
      <c r="O36" s="326"/>
      <c r="P36" s="327"/>
    </row>
    <row r="37" spans="1:16" ht="15.75" customHeight="1" x14ac:dyDescent="0.25">
      <c r="A37" s="141"/>
      <c r="B37" s="136" t="s">
        <v>54</v>
      </c>
      <c r="C37" s="135" t="s">
        <v>42</v>
      </c>
      <c r="D37" s="135" t="s">
        <v>43</v>
      </c>
      <c r="E37" s="135" t="s">
        <v>44</v>
      </c>
      <c r="F37" s="135" t="s">
        <v>45</v>
      </c>
      <c r="G37" s="135" t="s">
        <v>46</v>
      </c>
      <c r="H37" s="135" t="s">
        <v>47</v>
      </c>
      <c r="I37" s="135" t="s">
        <v>48</v>
      </c>
      <c r="J37" s="135" t="s">
        <v>49</v>
      </c>
      <c r="K37" s="135" t="s">
        <v>50</v>
      </c>
      <c r="L37" s="135" t="s">
        <v>51</v>
      </c>
      <c r="M37" s="135" t="s">
        <v>52</v>
      </c>
      <c r="N37" s="135" t="s">
        <v>53</v>
      </c>
      <c r="O37" s="136" t="s">
        <v>311</v>
      </c>
      <c r="P37" s="136" t="s">
        <v>56</v>
      </c>
    </row>
    <row r="38" spans="1:16" ht="15.75" customHeight="1" x14ac:dyDescent="0.25">
      <c r="A38" s="133" t="s">
        <v>441</v>
      </c>
      <c r="B38" s="16"/>
      <c r="C38" s="135"/>
      <c r="D38" s="135"/>
      <c r="E38" s="135"/>
      <c r="F38" s="135"/>
      <c r="G38" s="187">
        <v>1</v>
      </c>
      <c r="H38" s="187">
        <v>1</v>
      </c>
      <c r="I38" s="187">
        <v>1</v>
      </c>
      <c r="J38" s="187">
        <v>1</v>
      </c>
      <c r="K38" s="187">
        <v>1</v>
      </c>
      <c r="L38" s="187">
        <v>1</v>
      </c>
      <c r="M38" s="187">
        <v>1</v>
      </c>
      <c r="N38" s="187">
        <v>1</v>
      </c>
      <c r="O38" s="16"/>
      <c r="P38" s="16"/>
    </row>
    <row r="39" spans="1:16" ht="15.75" customHeight="1" x14ac:dyDescent="0.25">
      <c r="A39" s="133" t="s">
        <v>442</v>
      </c>
      <c r="B39" s="16"/>
      <c r="C39" s="135"/>
      <c r="D39" s="135"/>
      <c r="E39" s="135"/>
      <c r="F39" s="135"/>
      <c r="G39" s="187">
        <v>0</v>
      </c>
      <c r="H39" s="187">
        <v>0</v>
      </c>
      <c r="I39" s="187">
        <v>0</v>
      </c>
      <c r="J39" s="187">
        <v>0</v>
      </c>
      <c r="K39" s="187">
        <v>0</v>
      </c>
      <c r="L39" s="187">
        <v>0</v>
      </c>
      <c r="M39" s="187">
        <v>0</v>
      </c>
      <c r="N39" s="187">
        <v>0</v>
      </c>
      <c r="O39" s="16"/>
      <c r="P39" s="16"/>
    </row>
    <row r="40" spans="1:16" ht="15.75" customHeight="1" x14ac:dyDescent="0.25">
      <c r="A40" s="134" t="s">
        <v>26</v>
      </c>
      <c r="B40" s="33" t="s">
        <v>178</v>
      </c>
      <c r="C40" s="185" t="s">
        <v>178</v>
      </c>
      <c r="D40" s="185" t="s">
        <v>333</v>
      </c>
      <c r="E40" s="185" t="s">
        <v>178</v>
      </c>
      <c r="F40" s="185" t="s">
        <v>178</v>
      </c>
      <c r="G40" s="188">
        <v>0</v>
      </c>
      <c r="H40" s="188">
        <v>0</v>
      </c>
      <c r="I40" s="189">
        <v>2</v>
      </c>
      <c r="J40" s="232">
        <v>1</v>
      </c>
      <c r="K40" s="188" t="e">
        <f>+#REF!</f>
        <v>#REF!</v>
      </c>
      <c r="L40" s="232">
        <v>1</v>
      </c>
      <c r="M40" s="188" t="e">
        <f>+#REF!</f>
        <v>#REF!</v>
      </c>
      <c r="N40" s="232">
        <v>1</v>
      </c>
      <c r="O40" s="190" t="e">
        <f>SUM(C40:N40)</f>
        <v>#REF!</v>
      </c>
      <c r="P40" s="191">
        <v>0</v>
      </c>
    </row>
    <row r="42" spans="1:16" x14ac:dyDescent="0.25">
      <c r="B42" s="89"/>
      <c r="C42" s="89"/>
      <c r="D42" s="89"/>
      <c r="E42" s="89"/>
      <c r="F42" s="89"/>
      <c r="G42" s="89"/>
      <c r="H42" s="89"/>
      <c r="I42" s="89"/>
      <c r="J42" s="89"/>
      <c r="K42" s="89"/>
      <c r="L42" s="89"/>
      <c r="M42" s="89"/>
      <c r="N42" s="89"/>
    </row>
  </sheetData>
  <sheetProtection selectLockedCells="1"/>
  <mergeCells count="23">
    <mergeCell ref="A10:B10"/>
    <mergeCell ref="A11:A16"/>
    <mergeCell ref="B11:G12"/>
    <mergeCell ref="B13:G14"/>
    <mergeCell ref="B15:G16"/>
    <mergeCell ref="E8:G10"/>
    <mergeCell ref="A9:B9"/>
    <mergeCell ref="B36:P36"/>
    <mergeCell ref="A17:G17"/>
    <mergeCell ref="A1:G1"/>
    <mergeCell ref="H1:P17"/>
    <mergeCell ref="A2:B2"/>
    <mergeCell ref="C2:G2"/>
    <mergeCell ref="A3:B3"/>
    <mergeCell ref="A4:B4"/>
    <mergeCell ref="C4:D4"/>
    <mergeCell ref="F4:G4"/>
    <mergeCell ref="A5:B5"/>
    <mergeCell ref="C5:G5"/>
    <mergeCell ref="A6:B7"/>
    <mergeCell ref="C6:G7"/>
    <mergeCell ref="A8:B8"/>
    <mergeCell ref="D8:D10"/>
  </mergeCells>
  <printOptions horizontalCentered="1" verticalCentered="1"/>
  <pageMargins left="0.70866141732283472" right="0.70866141732283472" top="0.74803149606299213" bottom="0.74803149606299213" header="0.31496062992125984" footer="0.31496062992125984"/>
  <pageSetup scale="150" orientation="landscape"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P47"/>
  <sheetViews>
    <sheetView showGridLines="0" topLeftCell="A16" zoomScale="85" zoomScaleNormal="85" workbookViewId="0">
      <selection activeCell="M39" sqref="M39"/>
    </sheetView>
  </sheetViews>
  <sheetFormatPr baseColWidth="10" defaultRowHeight="15" x14ac:dyDescent="0.25"/>
  <cols>
    <col min="1" max="15" width="11.42578125" style="8"/>
  </cols>
  <sheetData>
    <row r="1" spans="1:16" ht="18.75" x14ac:dyDescent="0.3">
      <c r="A1" s="314" t="s">
        <v>38</v>
      </c>
      <c r="B1" s="314"/>
      <c r="C1" s="314"/>
      <c r="D1" s="314"/>
      <c r="E1" s="314"/>
      <c r="F1" s="314"/>
      <c r="G1" s="314"/>
      <c r="H1" s="315"/>
      <c r="I1" s="315"/>
      <c r="J1" s="315"/>
      <c r="K1" s="315"/>
      <c r="L1" s="315"/>
      <c r="M1" s="315"/>
      <c r="N1" s="315"/>
      <c r="O1" s="315"/>
      <c r="P1" s="315"/>
    </row>
    <row r="2" spans="1:16" x14ac:dyDescent="0.25">
      <c r="A2" s="316" t="s">
        <v>28</v>
      </c>
      <c r="B2" s="316"/>
      <c r="C2" s="317" t="s">
        <v>8</v>
      </c>
      <c r="D2" s="317"/>
      <c r="E2" s="317"/>
      <c r="F2" s="317"/>
      <c r="G2" s="317"/>
      <c r="H2" s="315"/>
      <c r="I2" s="315"/>
      <c r="J2" s="315"/>
      <c r="K2" s="315"/>
      <c r="L2" s="315"/>
      <c r="M2" s="315"/>
      <c r="N2" s="315"/>
      <c r="O2" s="315"/>
      <c r="P2" s="315"/>
    </row>
    <row r="3" spans="1:16" x14ac:dyDescent="0.25">
      <c r="A3" s="318" t="s">
        <v>34</v>
      </c>
      <c r="B3" s="318"/>
      <c r="C3" s="92" t="s">
        <v>82</v>
      </c>
      <c r="D3" s="135" t="s">
        <v>31</v>
      </c>
      <c r="E3" s="132" t="s">
        <v>10</v>
      </c>
      <c r="F3" s="137" t="s">
        <v>32</v>
      </c>
      <c r="G3" s="92" t="s">
        <v>25</v>
      </c>
      <c r="H3" s="315"/>
      <c r="I3" s="315"/>
      <c r="J3" s="315"/>
      <c r="K3" s="315"/>
      <c r="L3" s="315"/>
      <c r="M3" s="315"/>
      <c r="N3" s="315"/>
      <c r="O3" s="315"/>
      <c r="P3" s="315"/>
    </row>
    <row r="4" spans="1:16" x14ac:dyDescent="0.25">
      <c r="A4" s="316" t="s">
        <v>35</v>
      </c>
      <c r="B4" s="316"/>
      <c r="C4" s="317" t="s">
        <v>256</v>
      </c>
      <c r="D4" s="317"/>
      <c r="E4" s="135" t="s">
        <v>33</v>
      </c>
      <c r="F4" s="319" t="s">
        <v>76</v>
      </c>
      <c r="G4" s="319"/>
      <c r="H4" s="315"/>
      <c r="I4" s="315"/>
      <c r="J4" s="315"/>
      <c r="K4" s="315"/>
      <c r="L4" s="315"/>
      <c r="M4" s="315"/>
      <c r="N4" s="315"/>
      <c r="O4" s="315"/>
      <c r="P4" s="315"/>
    </row>
    <row r="5" spans="1:16" ht="34.5" customHeight="1" x14ac:dyDescent="0.25">
      <c r="A5" s="316" t="s">
        <v>29</v>
      </c>
      <c r="B5" s="316"/>
      <c r="C5" s="310" t="s">
        <v>114</v>
      </c>
      <c r="D5" s="310"/>
      <c r="E5" s="310"/>
      <c r="F5" s="310"/>
      <c r="G5" s="310"/>
      <c r="H5" s="315"/>
      <c r="I5" s="315"/>
      <c r="J5" s="315"/>
      <c r="K5" s="315"/>
      <c r="L5" s="315"/>
      <c r="M5" s="315"/>
      <c r="N5" s="315"/>
      <c r="O5" s="315"/>
      <c r="P5" s="315"/>
    </row>
    <row r="6" spans="1:16" x14ac:dyDescent="0.25">
      <c r="A6" s="316" t="s">
        <v>36</v>
      </c>
      <c r="B6" s="316"/>
      <c r="C6" s="321"/>
      <c r="D6" s="321"/>
      <c r="E6" s="321"/>
      <c r="F6" s="321"/>
      <c r="G6" s="321"/>
      <c r="H6" s="315"/>
      <c r="I6" s="315"/>
      <c r="J6" s="315"/>
      <c r="K6" s="315"/>
      <c r="L6" s="315"/>
      <c r="M6" s="315"/>
      <c r="N6" s="315"/>
      <c r="O6" s="315"/>
      <c r="P6" s="315"/>
    </row>
    <row r="7" spans="1:16" x14ac:dyDescent="0.25">
      <c r="A7" s="316"/>
      <c r="B7" s="316"/>
      <c r="C7" s="321"/>
      <c r="D7" s="321"/>
      <c r="E7" s="321"/>
      <c r="F7" s="321"/>
      <c r="G7" s="321"/>
      <c r="H7" s="315"/>
      <c r="I7" s="315"/>
      <c r="J7" s="315"/>
      <c r="K7" s="315"/>
      <c r="L7" s="315"/>
      <c r="M7" s="315"/>
      <c r="N7" s="315"/>
      <c r="O7" s="315"/>
      <c r="P7" s="315"/>
    </row>
    <row r="8" spans="1:16" ht="21" customHeight="1" x14ac:dyDescent="0.25">
      <c r="A8" s="311" t="s">
        <v>176</v>
      </c>
      <c r="B8" s="311"/>
      <c r="C8" s="23">
        <v>0.1</v>
      </c>
      <c r="D8" s="323" t="s">
        <v>77</v>
      </c>
      <c r="E8" s="310" t="s">
        <v>302</v>
      </c>
      <c r="F8" s="310"/>
      <c r="G8" s="310"/>
      <c r="H8" s="315"/>
      <c r="I8" s="315"/>
      <c r="J8" s="315"/>
      <c r="K8" s="315"/>
      <c r="L8" s="315"/>
      <c r="M8" s="315"/>
      <c r="N8" s="315"/>
      <c r="O8" s="315"/>
      <c r="P8" s="315"/>
    </row>
    <row r="9" spans="1:16" ht="21" customHeight="1" x14ac:dyDescent="0.25">
      <c r="A9" s="311" t="s">
        <v>37</v>
      </c>
      <c r="B9" s="311"/>
      <c r="C9" s="23">
        <v>0.1</v>
      </c>
      <c r="D9" s="323"/>
      <c r="E9" s="310"/>
      <c r="F9" s="310"/>
      <c r="G9" s="310"/>
      <c r="H9" s="315"/>
      <c r="I9" s="315"/>
      <c r="J9" s="315"/>
      <c r="K9" s="315"/>
      <c r="L9" s="315"/>
      <c r="M9" s="315"/>
      <c r="N9" s="315"/>
      <c r="O9" s="315"/>
      <c r="P9" s="315"/>
    </row>
    <row r="10" spans="1:16" ht="21" customHeight="1" x14ac:dyDescent="0.25">
      <c r="A10" s="311" t="s">
        <v>181</v>
      </c>
      <c r="B10" s="311"/>
      <c r="C10" s="65" t="s">
        <v>178</v>
      </c>
      <c r="D10" s="323"/>
      <c r="E10" s="310"/>
      <c r="F10" s="310"/>
      <c r="G10" s="310"/>
      <c r="H10" s="315"/>
      <c r="I10" s="315"/>
      <c r="J10" s="315"/>
      <c r="K10" s="315"/>
      <c r="L10" s="315"/>
      <c r="M10" s="315"/>
      <c r="N10" s="315"/>
      <c r="O10" s="315"/>
      <c r="P10" s="315"/>
    </row>
    <row r="11" spans="1:16" ht="15" customHeight="1" x14ac:dyDescent="0.25">
      <c r="A11" s="313"/>
      <c r="B11" s="296" t="s">
        <v>406</v>
      </c>
      <c r="C11" s="296"/>
      <c r="D11" s="296"/>
      <c r="E11" s="296"/>
      <c r="F11" s="296"/>
      <c r="G11" s="296"/>
      <c r="H11" s="315"/>
      <c r="I11" s="315"/>
      <c r="J11" s="315"/>
      <c r="K11" s="315"/>
      <c r="L11" s="315"/>
      <c r="M11" s="315"/>
      <c r="N11" s="315"/>
      <c r="O11" s="315"/>
      <c r="P11" s="315"/>
    </row>
    <row r="12" spans="1:16" x14ac:dyDescent="0.25">
      <c r="A12" s="313"/>
      <c r="B12" s="296"/>
      <c r="C12" s="296"/>
      <c r="D12" s="296"/>
      <c r="E12" s="296"/>
      <c r="F12" s="296"/>
      <c r="G12" s="296"/>
      <c r="H12" s="315"/>
      <c r="I12" s="315"/>
      <c r="J12" s="315"/>
      <c r="K12" s="315"/>
      <c r="L12" s="315"/>
      <c r="M12" s="315"/>
      <c r="N12" s="315"/>
      <c r="O12" s="315"/>
      <c r="P12" s="315"/>
    </row>
    <row r="13" spans="1:16" ht="15" customHeight="1" x14ac:dyDescent="0.25">
      <c r="A13" s="313"/>
      <c r="B13" s="296" t="s">
        <v>407</v>
      </c>
      <c r="C13" s="296"/>
      <c r="D13" s="296"/>
      <c r="E13" s="296"/>
      <c r="F13" s="296"/>
      <c r="G13" s="296"/>
      <c r="H13" s="315"/>
      <c r="I13" s="315"/>
      <c r="J13" s="315"/>
      <c r="K13" s="315"/>
      <c r="L13" s="315"/>
      <c r="M13" s="315"/>
      <c r="N13" s="315"/>
      <c r="O13" s="315"/>
      <c r="P13" s="315"/>
    </row>
    <row r="14" spans="1:16" x14ac:dyDescent="0.25">
      <c r="A14" s="313"/>
      <c r="B14" s="296"/>
      <c r="C14" s="296"/>
      <c r="D14" s="296"/>
      <c r="E14" s="296"/>
      <c r="F14" s="296"/>
      <c r="G14" s="296"/>
      <c r="H14" s="315"/>
      <c r="I14" s="315"/>
      <c r="J14" s="315"/>
      <c r="K14" s="315"/>
      <c r="L14" s="315"/>
      <c r="M14" s="315"/>
      <c r="N14" s="315"/>
      <c r="O14" s="315"/>
      <c r="P14" s="315"/>
    </row>
    <row r="15" spans="1:16" ht="15" customHeight="1" x14ac:dyDescent="0.25">
      <c r="A15" s="313"/>
      <c r="B15" s="296" t="s">
        <v>408</v>
      </c>
      <c r="C15" s="296"/>
      <c r="D15" s="296"/>
      <c r="E15" s="296"/>
      <c r="F15" s="296"/>
      <c r="G15" s="296"/>
      <c r="H15" s="315"/>
      <c r="I15" s="315"/>
      <c r="J15" s="315"/>
      <c r="K15" s="315"/>
      <c r="L15" s="315"/>
      <c r="M15" s="315"/>
      <c r="N15" s="315"/>
      <c r="O15" s="315"/>
      <c r="P15" s="315"/>
    </row>
    <row r="16" spans="1:16" x14ac:dyDescent="0.25">
      <c r="A16" s="313"/>
      <c r="B16" s="296"/>
      <c r="C16" s="296"/>
      <c r="D16" s="296"/>
      <c r="E16" s="296"/>
      <c r="F16" s="296"/>
      <c r="G16" s="296"/>
      <c r="H16" s="315"/>
      <c r="I16" s="315"/>
      <c r="J16" s="315"/>
      <c r="K16" s="315"/>
      <c r="L16" s="315"/>
      <c r="M16" s="315"/>
      <c r="N16" s="315"/>
      <c r="O16" s="315"/>
      <c r="P16" s="315"/>
    </row>
    <row r="17" spans="1:16" ht="18.75" x14ac:dyDescent="0.3">
      <c r="A17" s="314" t="s">
        <v>443</v>
      </c>
      <c r="B17" s="314"/>
      <c r="C17" s="314"/>
      <c r="D17" s="314"/>
      <c r="E17" s="314"/>
      <c r="F17" s="314"/>
      <c r="G17" s="314"/>
      <c r="H17" s="315"/>
      <c r="I17" s="315"/>
      <c r="J17" s="315"/>
      <c r="K17" s="315"/>
      <c r="L17" s="315"/>
      <c r="M17" s="315"/>
      <c r="N17" s="315"/>
      <c r="O17" s="315"/>
      <c r="P17" s="315"/>
    </row>
    <row r="18" spans="1:16" x14ac:dyDescent="0.25">
      <c r="A18" s="152"/>
      <c r="B18" s="9"/>
      <c r="C18" s="9"/>
      <c r="D18" s="52"/>
      <c r="E18" s="52"/>
      <c r="F18" s="52"/>
      <c r="G18" s="154"/>
      <c r="H18" s="131"/>
      <c r="I18" s="131"/>
      <c r="J18" s="131"/>
      <c r="K18" s="131"/>
      <c r="L18" s="131"/>
      <c r="M18" s="131"/>
      <c r="N18" s="131"/>
      <c r="O18" s="131"/>
      <c r="P18" s="131"/>
    </row>
    <row r="19" spans="1:16" x14ac:dyDescent="0.25">
      <c r="A19" s="152"/>
      <c r="B19" s="9"/>
      <c r="C19" s="9"/>
      <c r="D19" s="52"/>
      <c r="E19" s="52"/>
      <c r="F19" s="52"/>
      <c r="G19" s="154"/>
      <c r="H19" s="131"/>
      <c r="I19" s="131"/>
      <c r="J19" s="131"/>
      <c r="K19" s="131"/>
      <c r="L19" s="131"/>
      <c r="M19" s="131"/>
      <c r="N19" s="131"/>
      <c r="O19" s="131"/>
      <c r="P19" s="131"/>
    </row>
    <row r="20" spans="1:16" x14ac:dyDescent="0.25">
      <c r="A20" s="152"/>
      <c r="B20" s="9"/>
      <c r="C20" s="9"/>
      <c r="D20" s="52"/>
      <c r="E20" s="52"/>
      <c r="F20" s="52"/>
      <c r="G20" s="154"/>
      <c r="H20" s="131"/>
      <c r="I20" s="131"/>
      <c r="J20" s="131"/>
      <c r="K20" s="131"/>
      <c r="L20" s="131"/>
      <c r="M20" s="131"/>
      <c r="N20" s="131"/>
      <c r="O20" s="131"/>
      <c r="P20" s="131"/>
    </row>
    <row r="21" spans="1:16" x14ac:dyDescent="0.25">
      <c r="A21" s="152"/>
      <c r="B21" s="9"/>
      <c r="C21" s="9"/>
      <c r="D21" s="52"/>
      <c r="E21" s="52"/>
      <c r="F21" s="52"/>
      <c r="G21" s="154"/>
      <c r="H21" s="131"/>
      <c r="I21" s="131"/>
      <c r="J21" s="131"/>
      <c r="K21" s="131"/>
      <c r="L21" s="131"/>
      <c r="M21" s="131"/>
      <c r="N21" s="131"/>
      <c r="O21" s="131"/>
      <c r="P21" s="131"/>
    </row>
    <row r="22" spans="1:16" x14ac:dyDescent="0.25">
      <c r="A22" s="152"/>
      <c r="B22" s="9"/>
      <c r="C22" s="9"/>
      <c r="D22" s="52"/>
      <c r="E22" s="52"/>
      <c r="F22" s="52"/>
      <c r="G22" s="154"/>
      <c r="H22" s="131"/>
      <c r="I22" s="131"/>
      <c r="J22" s="131"/>
      <c r="K22" s="131"/>
      <c r="L22" s="131"/>
      <c r="M22" s="131"/>
      <c r="N22" s="131"/>
      <c r="O22" s="131"/>
      <c r="P22" s="131"/>
    </row>
    <row r="23" spans="1:16" x14ac:dyDescent="0.25">
      <c r="A23" s="152"/>
      <c r="B23" s="9"/>
      <c r="C23" s="9"/>
      <c r="D23" s="52"/>
      <c r="E23" s="52"/>
      <c r="F23" s="52"/>
      <c r="G23" s="154"/>
      <c r="H23" s="131"/>
      <c r="I23" s="131"/>
      <c r="J23" s="131"/>
      <c r="K23" s="131"/>
      <c r="L23" s="131"/>
      <c r="M23" s="131"/>
      <c r="N23" s="131"/>
      <c r="O23" s="131"/>
      <c r="P23" s="131"/>
    </row>
    <row r="24" spans="1:16" x14ac:dyDescent="0.25">
      <c r="A24" s="152"/>
      <c r="B24" s="9"/>
      <c r="C24" s="9"/>
      <c r="D24" s="52"/>
      <c r="E24" s="52"/>
      <c r="F24" s="52"/>
      <c r="G24" s="154"/>
      <c r="H24" s="131"/>
      <c r="I24" s="131"/>
      <c r="J24" s="131"/>
      <c r="K24" s="131"/>
      <c r="L24" s="131"/>
      <c r="M24" s="131"/>
      <c r="N24" s="131"/>
      <c r="O24" s="131"/>
      <c r="P24" s="131"/>
    </row>
    <row r="25" spans="1:16" x14ac:dyDescent="0.25">
      <c r="A25" s="152"/>
      <c r="B25" s="9"/>
      <c r="C25" s="9"/>
      <c r="D25" s="52"/>
      <c r="E25" s="52"/>
      <c r="F25" s="52"/>
      <c r="G25" s="154"/>
      <c r="H25" s="131"/>
      <c r="I25" s="131"/>
      <c r="J25" s="131"/>
      <c r="K25" s="131"/>
      <c r="L25" s="131"/>
      <c r="M25" s="131"/>
      <c r="N25" s="131"/>
      <c r="O25" s="131"/>
      <c r="P25" s="131"/>
    </row>
    <row r="26" spans="1:16" x14ac:dyDescent="0.25">
      <c r="A26" s="152"/>
      <c r="B26" s="9"/>
      <c r="C26" s="9"/>
      <c r="D26" s="52"/>
      <c r="E26" s="52"/>
      <c r="F26" s="52"/>
      <c r="G26" s="154"/>
      <c r="H26" s="131"/>
      <c r="I26" s="131"/>
      <c r="J26" s="131"/>
      <c r="K26" s="131"/>
      <c r="L26" s="131"/>
      <c r="M26" s="131"/>
      <c r="N26" s="131"/>
      <c r="O26" s="131"/>
      <c r="P26" s="131"/>
    </row>
    <row r="27" spans="1:16" x14ac:dyDescent="0.25">
      <c r="A27" s="152"/>
      <c r="B27" s="9"/>
      <c r="C27" s="9"/>
      <c r="D27" s="52"/>
      <c r="E27" s="52"/>
      <c r="F27" s="52"/>
      <c r="G27" s="154"/>
      <c r="H27" s="131"/>
      <c r="I27" s="131"/>
      <c r="J27" s="131"/>
      <c r="K27" s="131"/>
      <c r="L27" s="131"/>
      <c r="M27" s="131"/>
      <c r="N27" s="131"/>
      <c r="O27" s="131"/>
      <c r="P27" s="131"/>
    </row>
    <row r="28" spans="1:16" x14ac:dyDescent="0.25">
      <c r="A28" s="152"/>
      <c r="B28" s="9"/>
      <c r="C28" s="9"/>
      <c r="D28" s="52"/>
      <c r="E28" s="52"/>
      <c r="F28" s="52"/>
      <c r="G28" s="154"/>
      <c r="H28" s="131"/>
      <c r="I28" s="131"/>
      <c r="J28" s="131"/>
      <c r="K28" s="131"/>
      <c r="L28" s="131"/>
      <c r="M28" s="131"/>
      <c r="N28" s="131"/>
      <c r="O28" s="131"/>
      <c r="P28" s="131"/>
    </row>
    <row r="29" spans="1:16" x14ac:dyDescent="0.25">
      <c r="A29" s="152"/>
      <c r="B29" s="9"/>
      <c r="C29" s="9"/>
      <c r="D29" s="52"/>
      <c r="E29" s="52"/>
      <c r="F29" s="52"/>
      <c r="G29" s="154"/>
      <c r="H29" s="131"/>
      <c r="I29" s="131"/>
      <c r="J29" s="131"/>
      <c r="K29" s="131"/>
      <c r="L29" s="131"/>
      <c r="M29" s="131"/>
      <c r="N29" s="131"/>
      <c r="O29" s="131"/>
      <c r="P29" s="131"/>
    </row>
    <row r="30" spans="1:16" x14ac:dyDescent="0.25">
      <c r="A30" s="152"/>
      <c r="B30" s="9"/>
      <c r="C30" s="9"/>
      <c r="D30" s="52"/>
      <c r="E30" s="52"/>
      <c r="F30" s="52"/>
      <c r="G30" s="154"/>
      <c r="H30" s="131"/>
      <c r="I30" s="131"/>
      <c r="J30" s="131"/>
      <c r="K30" s="131"/>
      <c r="L30" s="131"/>
      <c r="M30" s="131"/>
      <c r="N30" s="131"/>
      <c r="O30" s="131"/>
      <c r="P30" s="131"/>
    </row>
    <row r="31" spans="1:16" x14ac:dyDescent="0.25">
      <c r="A31" s="152"/>
      <c r="B31" s="9"/>
      <c r="C31" s="9"/>
      <c r="D31" s="52"/>
      <c r="E31" s="52"/>
      <c r="F31" s="52"/>
      <c r="G31" s="154"/>
      <c r="H31" s="131"/>
      <c r="I31" s="131"/>
      <c r="J31" s="131"/>
      <c r="K31" s="131"/>
      <c r="L31" s="131"/>
      <c r="M31" s="131"/>
      <c r="N31" s="131"/>
      <c r="O31" s="131"/>
      <c r="P31" s="131"/>
    </row>
    <row r="32" spans="1:16" x14ac:dyDescent="0.25">
      <c r="A32" s="152"/>
      <c r="B32" s="9"/>
      <c r="C32" s="9"/>
      <c r="D32" s="52"/>
      <c r="E32" s="52"/>
      <c r="F32" s="52"/>
      <c r="G32" s="154"/>
      <c r="H32" s="131"/>
      <c r="I32" s="131"/>
      <c r="J32" s="131"/>
      <c r="K32" s="131"/>
      <c r="L32" s="131"/>
      <c r="M32" s="131"/>
      <c r="N32" s="131"/>
      <c r="O32" s="131"/>
      <c r="P32" s="131"/>
    </row>
    <row r="33" spans="1:16" x14ac:dyDescent="0.25">
      <c r="A33" s="101"/>
      <c r="B33" s="139"/>
      <c r="C33" s="139"/>
      <c r="D33" s="155"/>
      <c r="E33" s="155"/>
      <c r="F33" s="155"/>
      <c r="G33" s="156"/>
      <c r="H33" s="131"/>
      <c r="I33" s="131"/>
      <c r="J33" s="131"/>
      <c r="K33" s="131"/>
      <c r="L33" s="131"/>
      <c r="M33" s="131"/>
      <c r="N33" s="131"/>
      <c r="O33" s="131"/>
      <c r="P33" s="131"/>
    </row>
    <row r="34" spans="1:16" x14ac:dyDescent="0.25">
      <c r="A34" s="131"/>
      <c r="B34" s="131"/>
      <c r="C34" s="131"/>
      <c r="D34" s="52"/>
      <c r="E34" s="52"/>
      <c r="F34" s="52"/>
      <c r="G34" s="52"/>
      <c r="H34" s="131"/>
      <c r="I34" s="131"/>
      <c r="J34" s="131"/>
      <c r="K34" s="131"/>
      <c r="L34" s="131"/>
      <c r="M34" s="131"/>
      <c r="N34" s="131"/>
      <c r="O34" s="131"/>
      <c r="P34" s="131"/>
    </row>
    <row r="35" spans="1:16" x14ac:dyDescent="0.25">
      <c r="B35" s="351" t="s">
        <v>41</v>
      </c>
      <c r="C35" s="326"/>
      <c r="D35" s="326"/>
      <c r="E35" s="326"/>
      <c r="F35" s="326"/>
      <c r="G35" s="326"/>
      <c r="H35" s="326"/>
      <c r="I35" s="326"/>
      <c r="J35" s="326"/>
      <c r="K35" s="326"/>
      <c r="L35" s="326"/>
      <c r="M35" s="326"/>
      <c r="N35" s="326"/>
      <c r="O35" s="326"/>
      <c r="P35" s="327"/>
    </row>
    <row r="36" spans="1:16" ht="15.75" customHeight="1" x14ac:dyDescent="0.25">
      <c r="A36" s="141"/>
      <c r="B36" s="138" t="s">
        <v>54</v>
      </c>
      <c r="C36" s="135" t="s">
        <v>42</v>
      </c>
      <c r="D36" s="135" t="s">
        <v>43</v>
      </c>
      <c r="E36" s="135" t="s">
        <v>44</v>
      </c>
      <c r="F36" s="135" t="s">
        <v>45</v>
      </c>
      <c r="G36" s="135" t="s">
        <v>46</v>
      </c>
      <c r="H36" s="135" t="s">
        <v>47</v>
      </c>
      <c r="I36" s="135" t="s">
        <v>48</v>
      </c>
      <c r="J36" s="135" t="s">
        <v>49</v>
      </c>
      <c r="K36" s="135" t="s">
        <v>50</v>
      </c>
      <c r="L36" s="135" t="s">
        <v>51</v>
      </c>
      <c r="M36" s="135" t="s">
        <v>52</v>
      </c>
      <c r="N36" s="135" t="s">
        <v>53</v>
      </c>
      <c r="O36" s="136" t="s">
        <v>311</v>
      </c>
      <c r="P36" s="136" t="s">
        <v>56</v>
      </c>
    </row>
    <row r="37" spans="1:16" ht="15.75" customHeight="1" x14ac:dyDescent="0.25">
      <c r="A37" s="133" t="s">
        <v>441</v>
      </c>
      <c r="B37" s="16"/>
      <c r="C37" s="135"/>
      <c r="D37" s="135"/>
      <c r="E37" s="135"/>
      <c r="F37" s="135"/>
      <c r="G37" s="177">
        <v>0.1</v>
      </c>
      <c r="H37" s="177">
        <v>0.1</v>
      </c>
      <c r="I37" s="177">
        <v>0.1</v>
      </c>
      <c r="J37" s="177">
        <v>0.1</v>
      </c>
      <c r="K37" s="177">
        <v>0.1</v>
      </c>
      <c r="L37" s="177">
        <v>0.1</v>
      </c>
      <c r="M37" s="177">
        <v>0.1</v>
      </c>
      <c r="N37" s="177">
        <v>0.1</v>
      </c>
      <c r="O37" s="160"/>
      <c r="P37" s="160"/>
    </row>
    <row r="38" spans="1:16" ht="15.75" customHeight="1" x14ac:dyDescent="0.25">
      <c r="A38" s="133" t="s">
        <v>442</v>
      </c>
      <c r="B38" s="16"/>
      <c r="C38" s="135"/>
      <c r="D38" s="135"/>
      <c r="E38" s="135"/>
      <c r="F38" s="135"/>
      <c r="G38" s="177">
        <v>7.0000000000000007E-2</v>
      </c>
      <c r="H38" s="177">
        <v>7.0000000000000007E-2</v>
      </c>
      <c r="I38" s="177">
        <v>7.0000000000000007E-2</v>
      </c>
      <c r="J38" s="177">
        <v>7.0000000000000007E-2</v>
      </c>
      <c r="K38" s="177">
        <v>7.0000000000000007E-2</v>
      </c>
      <c r="L38" s="177">
        <v>7.0000000000000007E-2</v>
      </c>
      <c r="M38" s="177">
        <v>7.0000000000000007E-2</v>
      </c>
      <c r="N38" s="177">
        <v>7.0000000000000007E-2</v>
      </c>
      <c r="O38" s="160"/>
      <c r="P38" s="160"/>
    </row>
    <row r="39" spans="1:16" ht="15.75" customHeight="1" x14ac:dyDescent="0.25">
      <c r="A39" s="134" t="s">
        <v>26</v>
      </c>
      <c r="B39" s="35" t="s">
        <v>178</v>
      </c>
      <c r="C39" s="35" t="s">
        <v>178</v>
      </c>
      <c r="D39" s="35" t="s">
        <v>178</v>
      </c>
      <c r="E39" s="35" t="s">
        <v>178</v>
      </c>
      <c r="F39" s="35" t="s">
        <v>178</v>
      </c>
      <c r="G39" s="179">
        <v>0</v>
      </c>
      <c r="H39" s="179">
        <v>0</v>
      </c>
      <c r="I39" s="179">
        <v>0</v>
      </c>
      <c r="J39" s="179">
        <v>0</v>
      </c>
      <c r="K39" s="179" t="e">
        <f>+#REF!</f>
        <v>#REF!</v>
      </c>
      <c r="L39" s="179" t="e">
        <f>+#REF!</f>
        <v>#REF!</v>
      </c>
      <c r="M39" s="179" t="e">
        <f>+#REF!</f>
        <v>#REF!</v>
      </c>
      <c r="N39" s="176" t="e">
        <f>+#REF!</f>
        <v>#REF!</v>
      </c>
      <c r="O39" s="182" t="e">
        <f>+AVERAGE(C39:N39)</f>
        <v>#REF!</v>
      </c>
      <c r="P39" s="183">
        <f>+C8</f>
        <v>0.1</v>
      </c>
    </row>
    <row r="41" spans="1:16" x14ac:dyDescent="0.25">
      <c r="K41" s="89"/>
      <c r="L41" s="89"/>
      <c r="M41" s="89"/>
      <c r="N41" s="89"/>
    </row>
    <row r="42" spans="1:16" x14ac:dyDescent="0.25">
      <c r="A42" s="89"/>
      <c r="B42" s="89"/>
      <c r="C42" s="89"/>
      <c r="D42" s="89"/>
      <c r="E42" s="89"/>
      <c r="F42"/>
      <c r="G42" s="89"/>
      <c r="H42" s="89"/>
      <c r="I42" s="89"/>
      <c r="J42" s="89"/>
      <c r="K42" s="89"/>
      <c r="L42" s="89"/>
      <c r="M42" s="89"/>
      <c r="N42" s="89"/>
    </row>
    <row r="43" spans="1:16" x14ac:dyDescent="0.25">
      <c r="J43" s="89"/>
      <c r="K43" s="89"/>
      <c r="L43" s="89"/>
      <c r="M43" s="89"/>
      <c r="N43" s="89"/>
    </row>
    <row r="44" spans="1:16" x14ac:dyDescent="0.25">
      <c r="J44" s="89"/>
      <c r="K44" s="89"/>
      <c r="L44" s="89"/>
      <c r="M44" s="89"/>
      <c r="N44" s="89"/>
    </row>
    <row r="45" spans="1:16" x14ac:dyDescent="0.25">
      <c r="J45" s="89"/>
      <c r="K45" s="89"/>
      <c r="L45" s="89"/>
      <c r="M45" s="89"/>
      <c r="N45" s="89"/>
    </row>
    <row r="46" spans="1:16" x14ac:dyDescent="0.25">
      <c r="J46" s="89"/>
      <c r="K46" s="89"/>
      <c r="L46" s="89"/>
      <c r="M46" s="89"/>
      <c r="N46" s="89"/>
    </row>
    <row r="47" spans="1:16" x14ac:dyDescent="0.25">
      <c r="J47" s="89"/>
      <c r="K47" s="89"/>
      <c r="L47" s="89"/>
      <c r="M47" s="89"/>
      <c r="N47" s="89"/>
    </row>
  </sheetData>
  <sheetProtection selectLockedCells="1"/>
  <mergeCells count="23">
    <mergeCell ref="A10:B10"/>
    <mergeCell ref="A11:A16"/>
    <mergeCell ref="B11:G12"/>
    <mergeCell ref="B13:G14"/>
    <mergeCell ref="B15:G16"/>
    <mergeCell ref="E8:G10"/>
    <mergeCell ref="A9:B9"/>
    <mergeCell ref="B35:P35"/>
    <mergeCell ref="A17:G17"/>
    <mergeCell ref="A1:G1"/>
    <mergeCell ref="H1:P17"/>
    <mergeCell ref="A2:B2"/>
    <mergeCell ref="C2:G2"/>
    <mergeCell ref="A3:B3"/>
    <mergeCell ref="A4:B4"/>
    <mergeCell ref="C4:D4"/>
    <mergeCell ref="F4:G4"/>
    <mergeCell ref="A5:B5"/>
    <mergeCell ref="C5:G5"/>
    <mergeCell ref="A6:B7"/>
    <mergeCell ref="C6:G7"/>
    <mergeCell ref="A8:B8"/>
    <mergeCell ref="D8:D10"/>
  </mergeCells>
  <printOptions horizontalCentered="1" verticalCentered="1"/>
  <pageMargins left="0.70866141732283472" right="0.70866141732283472" top="0.74803149606299213" bottom="0.74803149606299213" header="0.31496062992125984" footer="0.31496062992125984"/>
  <pageSetup scale="150" orientation="landscape"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P39"/>
  <sheetViews>
    <sheetView showGridLines="0" zoomScale="85" zoomScaleNormal="85" workbookViewId="0">
      <selection activeCell="N39" sqref="G39:N39"/>
    </sheetView>
  </sheetViews>
  <sheetFormatPr baseColWidth="10" defaultRowHeight="15" x14ac:dyDescent="0.25"/>
  <cols>
    <col min="1" max="2" width="11.42578125" style="8"/>
    <col min="3" max="3" width="12.5703125" style="8" bestFit="1" customWidth="1"/>
    <col min="4" max="15" width="11.42578125" style="8"/>
  </cols>
  <sheetData>
    <row r="1" spans="1:16" ht="18.75" x14ac:dyDescent="0.3">
      <c r="A1" s="314" t="s">
        <v>38</v>
      </c>
      <c r="B1" s="314"/>
      <c r="C1" s="314"/>
      <c r="D1" s="314"/>
      <c r="E1" s="314"/>
      <c r="F1" s="314"/>
      <c r="G1" s="314"/>
      <c r="H1" s="315"/>
      <c r="I1" s="315"/>
      <c r="J1" s="315"/>
      <c r="K1" s="315"/>
      <c r="L1" s="315"/>
      <c r="M1" s="315"/>
      <c r="N1" s="315"/>
      <c r="O1" s="315"/>
      <c r="P1" s="315"/>
    </row>
    <row r="2" spans="1:16" x14ac:dyDescent="0.25">
      <c r="A2" s="316" t="s">
        <v>28</v>
      </c>
      <c r="B2" s="316"/>
      <c r="C2" s="317" t="s">
        <v>115</v>
      </c>
      <c r="D2" s="317"/>
      <c r="E2" s="317"/>
      <c r="F2" s="317"/>
      <c r="G2" s="317"/>
      <c r="H2" s="315"/>
      <c r="I2" s="315"/>
      <c r="J2" s="315"/>
      <c r="K2" s="315"/>
      <c r="L2" s="315"/>
      <c r="M2" s="315"/>
      <c r="N2" s="315"/>
      <c r="O2" s="315"/>
      <c r="P2" s="315"/>
    </row>
    <row r="3" spans="1:16" x14ac:dyDescent="0.25">
      <c r="A3" s="318" t="s">
        <v>34</v>
      </c>
      <c r="B3" s="318"/>
      <c r="C3" s="92" t="s">
        <v>82</v>
      </c>
      <c r="D3" s="135" t="s">
        <v>31</v>
      </c>
      <c r="E3" s="132" t="s">
        <v>24</v>
      </c>
      <c r="F3" s="137" t="s">
        <v>32</v>
      </c>
      <c r="G3" s="92" t="s">
        <v>25</v>
      </c>
      <c r="H3" s="315"/>
      <c r="I3" s="315"/>
      <c r="J3" s="315"/>
      <c r="K3" s="315"/>
      <c r="L3" s="315"/>
      <c r="M3" s="315"/>
      <c r="N3" s="315"/>
      <c r="O3" s="315"/>
      <c r="P3" s="315"/>
    </row>
    <row r="4" spans="1:16" x14ac:dyDescent="0.25">
      <c r="A4" s="316" t="s">
        <v>35</v>
      </c>
      <c r="B4" s="316"/>
      <c r="C4" s="317" t="s">
        <v>256</v>
      </c>
      <c r="D4" s="317"/>
      <c r="E4" s="135" t="s">
        <v>33</v>
      </c>
      <c r="F4" s="319" t="s">
        <v>76</v>
      </c>
      <c r="G4" s="319"/>
      <c r="H4" s="315"/>
      <c r="I4" s="315"/>
      <c r="J4" s="315"/>
      <c r="K4" s="315"/>
      <c r="L4" s="315"/>
      <c r="M4" s="315"/>
      <c r="N4" s="315"/>
      <c r="O4" s="315"/>
      <c r="P4" s="315"/>
    </row>
    <row r="5" spans="1:16" ht="34.5" customHeight="1" x14ac:dyDescent="0.25">
      <c r="A5" s="316" t="s">
        <v>29</v>
      </c>
      <c r="B5" s="316"/>
      <c r="C5" s="310" t="s">
        <v>87</v>
      </c>
      <c r="D5" s="310"/>
      <c r="E5" s="310"/>
      <c r="F5" s="310"/>
      <c r="G5" s="310"/>
      <c r="H5" s="315"/>
      <c r="I5" s="315"/>
      <c r="J5" s="315"/>
      <c r="K5" s="315"/>
      <c r="L5" s="315"/>
      <c r="M5" s="315"/>
      <c r="N5" s="315"/>
      <c r="O5" s="315"/>
      <c r="P5" s="315"/>
    </row>
    <row r="6" spans="1:16" x14ac:dyDescent="0.25">
      <c r="A6" s="316" t="s">
        <v>36</v>
      </c>
      <c r="B6" s="316"/>
      <c r="C6" s="321"/>
      <c r="D6" s="321"/>
      <c r="E6" s="321"/>
      <c r="F6" s="321"/>
      <c r="G6" s="321"/>
      <c r="H6" s="315"/>
      <c r="I6" s="315"/>
      <c r="J6" s="315"/>
      <c r="K6" s="315"/>
      <c r="L6" s="315"/>
      <c r="M6" s="315"/>
      <c r="N6" s="315"/>
      <c r="O6" s="315"/>
      <c r="P6" s="315"/>
    </row>
    <row r="7" spans="1:16" x14ac:dyDescent="0.25">
      <c r="A7" s="316"/>
      <c r="B7" s="316"/>
      <c r="C7" s="321"/>
      <c r="D7" s="321"/>
      <c r="E7" s="321"/>
      <c r="F7" s="321"/>
      <c r="G7" s="321"/>
      <c r="H7" s="315"/>
      <c r="I7" s="315"/>
      <c r="J7" s="315"/>
      <c r="K7" s="315"/>
      <c r="L7" s="315"/>
      <c r="M7" s="315"/>
      <c r="N7" s="315"/>
      <c r="O7" s="315"/>
      <c r="P7" s="315"/>
    </row>
    <row r="8" spans="1:16" ht="21" customHeight="1" x14ac:dyDescent="0.25">
      <c r="A8" s="311" t="s">
        <v>176</v>
      </c>
      <c r="B8" s="311"/>
      <c r="C8" s="36">
        <f>C9*12</f>
        <v>18</v>
      </c>
      <c r="D8" s="323" t="s">
        <v>77</v>
      </c>
      <c r="E8" s="310" t="s">
        <v>88</v>
      </c>
      <c r="F8" s="310"/>
      <c r="G8" s="310"/>
      <c r="H8" s="315"/>
      <c r="I8" s="315"/>
      <c r="J8" s="315"/>
      <c r="K8" s="315"/>
      <c r="L8" s="315"/>
      <c r="M8" s="315"/>
      <c r="N8" s="315"/>
      <c r="O8" s="315"/>
      <c r="P8" s="315"/>
    </row>
    <row r="9" spans="1:16" ht="21" customHeight="1" x14ac:dyDescent="0.25">
      <c r="A9" s="311" t="s">
        <v>37</v>
      </c>
      <c r="B9" s="311"/>
      <c r="C9" s="37">
        <v>1.5</v>
      </c>
      <c r="D9" s="323"/>
      <c r="E9" s="310"/>
      <c r="F9" s="310"/>
      <c r="G9" s="310"/>
      <c r="H9" s="315"/>
      <c r="I9" s="315"/>
      <c r="J9" s="315"/>
      <c r="K9" s="315"/>
      <c r="L9" s="315"/>
      <c r="M9" s="315"/>
      <c r="N9" s="315"/>
      <c r="O9" s="315"/>
      <c r="P9" s="315"/>
    </row>
    <row r="10" spans="1:16" ht="21" customHeight="1" x14ac:dyDescent="0.25">
      <c r="A10" s="311" t="s">
        <v>179</v>
      </c>
      <c r="B10" s="311"/>
      <c r="C10" s="66" t="s">
        <v>178</v>
      </c>
      <c r="D10" s="323"/>
      <c r="E10" s="310"/>
      <c r="F10" s="310"/>
      <c r="G10" s="310"/>
      <c r="H10" s="315"/>
      <c r="I10" s="315"/>
      <c r="J10" s="315"/>
      <c r="K10" s="315"/>
      <c r="L10" s="315"/>
      <c r="M10" s="315"/>
      <c r="N10" s="315"/>
      <c r="O10" s="315"/>
      <c r="P10" s="315"/>
    </row>
    <row r="11" spans="1:16" ht="15" customHeight="1" x14ac:dyDescent="0.25">
      <c r="A11" s="313"/>
      <c r="B11" s="296" t="s">
        <v>89</v>
      </c>
      <c r="C11" s="296"/>
      <c r="D11" s="296"/>
      <c r="E11" s="296"/>
      <c r="F11" s="296"/>
      <c r="G11" s="296"/>
      <c r="H11" s="315"/>
      <c r="I11" s="315"/>
      <c r="J11" s="315"/>
      <c r="K11" s="315"/>
      <c r="L11" s="315"/>
      <c r="M11" s="315"/>
      <c r="N11" s="315"/>
      <c r="O11" s="315"/>
      <c r="P11" s="315"/>
    </row>
    <row r="12" spans="1:16" x14ac:dyDescent="0.25">
      <c r="A12" s="313"/>
      <c r="B12" s="296"/>
      <c r="C12" s="296"/>
      <c r="D12" s="296"/>
      <c r="E12" s="296"/>
      <c r="F12" s="296"/>
      <c r="G12" s="296"/>
      <c r="H12" s="315"/>
      <c r="I12" s="315"/>
      <c r="J12" s="315"/>
      <c r="K12" s="315"/>
      <c r="L12" s="315"/>
      <c r="M12" s="315"/>
      <c r="N12" s="315"/>
      <c r="O12" s="315"/>
      <c r="P12" s="315"/>
    </row>
    <row r="13" spans="1:16" ht="15" customHeight="1" x14ac:dyDescent="0.25">
      <c r="A13" s="313"/>
      <c r="B13" s="296" t="s">
        <v>90</v>
      </c>
      <c r="C13" s="296"/>
      <c r="D13" s="296"/>
      <c r="E13" s="296"/>
      <c r="F13" s="296"/>
      <c r="G13" s="296"/>
      <c r="H13" s="315"/>
      <c r="I13" s="315"/>
      <c r="J13" s="315"/>
      <c r="K13" s="315"/>
      <c r="L13" s="315"/>
      <c r="M13" s="315"/>
      <c r="N13" s="315"/>
      <c r="O13" s="315"/>
      <c r="P13" s="315"/>
    </row>
    <row r="14" spans="1:16" x14ac:dyDescent="0.25">
      <c r="A14" s="313"/>
      <c r="B14" s="296"/>
      <c r="C14" s="296"/>
      <c r="D14" s="296"/>
      <c r="E14" s="296"/>
      <c r="F14" s="296"/>
      <c r="G14" s="296"/>
      <c r="H14" s="315"/>
      <c r="I14" s="315"/>
      <c r="J14" s="315"/>
      <c r="K14" s="315"/>
      <c r="L14" s="315"/>
      <c r="M14" s="315"/>
      <c r="N14" s="315"/>
      <c r="O14" s="315"/>
      <c r="P14" s="315"/>
    </row>
    <row r="15" spans="1:16" ht="15" customHeight="1" x14ac:dyDescent="0.25">
      <c r="A15" s="313"/>
      <c r="B15" s="296" t="s">
        <v>91</v>
      </c>
      <c r="C15" s="296"/>
      <c r="D15" s="296"/>
      <c r="E15" s="296"/>
      <c r="F15" s="296"/>
      <c r="G15" s="296"/>
      <c r="H15" s="315"/>
      <c r="I15" s="315"/>
      <c r="J15" s="315"/>
      <c r="K15" s="315"/>
      <c r="L15" s="315"/>
      <c r="M15" s="315"/>
      <c r="N15" s="315"/>
      <c r="O15" s="315"/>
      <c r="P15" s="315"/>
    </row>
    <row r="16" spans="1:16" x14ac:dyDescent="0.25">
      <c r="A16" s="313"/>
      <c r="B16" s="296"/>
      <c r="C16" s="296"/>
      <c r="D16" s="296"/>
      <c r="E16" s="296"/>
      <c r="F16" s="296"/>
      <c r="G16" s="296"/>
      <c r="H16" s="315"/>
      <c r="I16" s="315"/>
      <c r="J16" s="315"/>
      <c r="K16" s="315"/>
      <c r="L16" s="315"/>
      <c r="M16" s="315"/>
      <c r="N16" s="315"/>
      <c r="O16" s="315"/>
      <c r="P16" s="315"/>
    </row>
    <row r="17" spans="1:16" ht="18.75" x14ac:dyDescent="0.3">
      <c r="A17" s="314" t="s">
        <v>443</v>
      </c>
      <c r="B17" s="314"/>
      <c r="C17" s="314"/>
      <c r="D17" s="314"/>
      <c r="E17" s="314"/>
      <c r="F17" s="314"/>
      <c r="G17" s="314"/>
      <c r="H17" s="315"/>
      <c r="I17" s="315"/>
      <c r="J17" s="315"/>
      <c r="K17" s="315"/>
      <c r="L17" s="315"/>
      <c r="M17" s="315"/>
      <c r="N17" s="315"/>
      <c r="O17" s="315"/>
      <c r="P17" s="315"/>
    </row>
    <row r="18" spans="1:16" x14ac:dyDescent="0.25">
      <c r="A18" s="152"/>
      <c r="B18" s="9"/>
      <c r="C18" s="9"/>
      <c r="D18" s="52"/>
      <c r="E18" s="52"/>
      <c r="F18" s="52"/>
      <c r="G18" s="154"/>
      <c r="H18" s="131"/>
      <c r="I18" s="131"/>
      <c r="J18" s="131"/>
      <c r="K18" s="131"/>
      <c r="L18" s="131"/>
      <c r="M18" s="131"/>
      <c r="N18" s="131"/>
      <c r="O18" s="131"/>
      <c r="P18" s="131"/>
    </row>
    <row r="19" spans="1:16" x14ac:dyDescent="0.25">
      <c r="A19" s="152"/>
      <c r="B19" s="9"/>
      <c r="C19" s="9"/>
      <c r="D19" s="52"/>
      <c r="E19" s="52"/>
      <c r="F19" s="52"/>
      <c r="G19" s="154"/>
      <c r="H19" s="131"/>
      <c r="I19" s="131"/>
      <c r="J19" s="131"/>
      <c r="K19" s="131"/>
      <c r="L19" s="131"/>
      <c r="M19" s="131"/>
      <c r="N19" s="131"/>
      <c r="O19" s="131"/>
      <c r="P19" s="131"/>
    </row>
    <row r="20" spans="1:16" x14ac:dyDescent="0.25">
      <c r="A20" s="152"/>
      <c r="B20" s="9"/>
      <c r="C20" s="9"/>
      <c r="D20" s="52"/>
      <c r="E20" s="52"/>
      <c r="F20" s="52"/>
      <c r="G20" s="154"/>
      <c r="H20" s="131"/>
      <c r="I20" s="131"/>
      <c r="J20" s="131"/>
      <c r="K20" s="131"/>
      <c r="L20" s="131"/>
      <c r="M20" s="131"/>
      <c r="N20" s="131"/>
      <c r="O20" s="131"/>
      <c r="P20" s="131"/>
    </row>
    <row r="21" spans="1:16" x14ac:dyDescent="0.25">
      <c r="A21" s="152"/>
      <c r="B21" s="9"/>
      <c r="C21" s="9"/>
      <c r="D21" s="52"/>
      <c r="E21" s="52"/>
      <c r="F21" s="52"/>
      <c r="G21" s="154"/>
      <c r="H21" s="131"/>
      <c r="I21" s="131"/>
      <c r="J21" s="131"/>
      <c r="K21" s="131"/>
      <c r="L21" s="131"/>
      <c r="M21" s="131"/>
      <c r="N21" s="131"/>
      <c r="O21" s="131"/>
      <c r="P21" s="131"/>
    </row>
    <row r="22" spans="1:16" x14ac:dyDescent="0.25">
      <c r="A22" s="152"/>
      <c r="B22" s="9"/>
      <c r="C22" s="9"/>
      <c r="D22" s="52"/>
      <c r="E22" s="52"/>
      <c r="F22" s="52"/>
      <c r="G22" s="154"/>
      <c r="H22" s="131"/>
      <c r="I22" s="131"/>
      <c r="J22" s="131"/>
      <c r="K22" s="131"/>
      <c r="L22" s="131"/>
      <c r="M22" s="131"/>
      <c r="N22" s="131"/>
      <c r="O22" s="131"/>
      <c r="P22" s="131"/>
    </row>
    <row r="23" spans="1:16" x14ac:dyDescent="0.25">
      <c r="A23" s="152"/>
      <c r="B23" s="9"/>
      <c r="C23" s="9"/>
      <c r="D23" s="52"/>
      <c r="E23" s="52"/>
      <c r="F23" s="52"/>
      <c r="G23" s="154"/>
      <c r="H23" s="131"/>
      <c r="I23" s="131"/>
      <c r="J23" s="131"/>
      <c r="K23" s="131"/>
      <c r="L23" s="131"/>
      <c r="M23" s="131"/>
      <c r="N23" s="131"/>
      <c r="O23" s="131"/>
      <c r="P23" s="131"/>
    </row>
    <row r="24" spans="1:16" x14ac:dyDescent="0.25">
      <c r="A24" s="152"/>
      <c r="B24" s="9"/>
      <c r="C24" s="9"/>
      <c r="D24" s="52"/>
      <c r="E24" s="52"/>
      <c r="F24" s="52"/>
      <c r="G24" s="154"/>
      <c r="H24" s="131"/>
      <c r="I24" s="131"/>
      <c r="J24" s="131"/>
      <c r="K24" s="131"/>
      <c r="L24" s="131"/>
      <c r="M24" s="131"/>
      <c r="N24" s="131"/>
      <c r="O24" s="131"/>
      <c r="P24" s="131"/>
    </row>
    <row r="25" spans="1:16" x14ac:dyDescent="0.25">
      <c r="A25" s="152"/>
      <c r="B25" s="9"/>
      <c r="C25" s="9"/>
      <c r="D25" s="52"/>
      <c r="E25" s="52"/>
      <c r="F25" s="52"/>
      <c r="G25" s="154"/>
      <c r="H25" s="131"/>
      <c r="I25" s="131"/>
      <c r="J25" s="131"/>
      <c r="K25" s="131"/>
      <c r="L25" s="131"/>
      <c r="M25" s="131"/>
      <c r="N25" s="131"/>
      <c r="O25" s="131"/>
      <c r="P25" s="131"/>
    </row>
    <row r="26" spans="1:16" x14ac:dyDescent="0.25">
      <c r="A26" s="152"/>
      <c r="B26" s="9"/>
      <c r="C26" s="9"/>
      <c r="D26" s="52"/>
      <c r="E26" s="52"/>
      <c r="F26" s="52"/>
      <c r="G26" s="154"/>
      <c r="H26" s="131"/>
      <c r="I26" s="131"/>
      <c r="J26" s="131"/>
      <c r="K26" s="131"/>
      <c r="L26" s="131"/>
      <c r="M26" s="131"/>
      <c r="N26" s="131"/>
      <c r="O26" s="131"/>
      <c r="P26" s="131"/>
    </row>
    <row r="27" spans="1:16" x14ac:dyDescent="0.25">
      <c r="A27" s="152"/>
      <c r="B27" s="9"/>
      <c r="C27" s="9"/>
      <c r="D27" s="52"/>
      <c r="E27" s="52"/>
      <c r="F27" s="52"/>
      <c r="G27" s="154"/>
      <c r="H27" s="131"/>
      <c r="I27" s="131"/>
      <c r="J27" s="131"/>
      <c r="K27" s="131"/>
      <c r="L27" s="131"/>
      <c r="M27" s="131"/>
      <c r="N27" s="131"/>
      <c r="O27" s="131"/>
      <c r="P27" s="131"/>
    </row>
    <row r="28" spans="1:16" x14ac:dyDescent="0.25">
      <c r="A28" s="152"/>
      <c r="B28" s="9"/>
      <c r="C28" s="9"/>
      <c r="D28" s="52"/>
      <c r="E28" s="52"/>
      <c r="F28" s="52"/>
      <c r="G28" s="154"/>
      <c r="H28" s="131"/>
      <c r="I28" s="131"/>
      <c r="J28" s="131"/>
      <c r="K28" s="131"/>
      <c r="L28" s="131"/>
      <c r="M28" s="131"/>
      <c r="N28" s="131"/>
      <c r="O28" s="131"/>
      <c r="P28" s="131"/>
    </row>
    <row r="29" spans="1:16" x14ac:dyDescent="0.25">
      <c r="A29" s="152"/>
      <c r="B29" s="9"/>
      <c r="C29" s="9"/>
      <c r="D29" s="52"/>
      <c r="E29" s="52"/>
      <c r="F29" s="52"/>
      <c r="G29" s="154"/>
      <c r="H29" s="131"/>
      <c r="I29" s="131"/>
      <c r="J29" s="131"/>
      <c r="K29" s="131"/>
      <c r="L29" s="131"/>
      <c r="M29" s="131"/>
      <c r="N29" s="131"/>
      <c r="O29" s="131"/>
      <c r="P29" s="131"/>
    </row>
    <row r="30" spans="1:16" x14ac:dyDescent="0.25">
      <c r="A30" s="152"/>
      <c r="B30" s="9"/>
      <c r="C30" s="9"/>
      <c r="D30" s="52"/>
      <c r="E30" s="52"/>
      <c r="F30" s="52"/>
      <c r="G30" s="154"/>
      <c r="H30" s="131"/>
      <c r="I30" s="131"/>
      <c r="J30" s="131"/>
      <c r="K30" s="131"/>
      <c r="L30" s="131"/>
      <c r="M30" s="131"/>
      <c r="N30" s="131"/>
      <c r="O30" s="131"/>
      <c r="P30" s="131"/>
    </row>
    <row r="31" spans="1:16" x14ac:dyDescent="0.25">
      <c r="A31" s="152"/>
      <c r="B31" s="9"/>
      <c r="C31" s="9"/>
      <c r="D31" s="52"/>
      <c r="E31" s="52"/>
      <c r="F31" s="52"/>
      <c r="G31" s="154"/>
      <c r="H31" s="131"/>
      <c r="I31" s="131"/>
      <c r="J31" s="131"/>
      <c r="K31" s="131"/>
      <c r="L31" s="131"/>
      <c r="M31" s="131"/>
      <c r="N31" s="131"/>
      <c r="O31" s="131"/>
      <c r="P31" s="131"/>
    </row>
    <row r="32" spans="1:16" x14ac:dyDescent="0.25">
      <c r="A32" s="152"/>
      <c r="B32" s="9"/>
      <c r="C32" s="9"/>
      <c r="D32" s="52"/>
      <c r="E32" s="52"/>
      <c r="F32" s="52"/>
      <c r="G32" s="154"/>
      <c r="H32" s="131"/>
      <c r="I32" s="131"/>
      <c r="J32" s="131"/>
      <c r="K32" s="131"/>
      <c r="L32" s="131"/>
      <c r="M32" s="131"/>
      <c r="N32" s="131"/>
      <c r="O32" s="131"/>
      <c r="P32" s="131"/>
    </row>
    <row r="33" spans="1:16" x14ac:dyDescent="0.25">
      <c r="A33" s="152"/>
      <c r="B33" s="9"/>
      <c r="C33" s="9"/>
      <c r="D33" s="52"/>
      <c r="E33" s="52"/>
      <c r="F33" s="52"/>
      <c r="G33" s="154"/>
      <c r="H33" s="131"/>
      <c r="I33" s="131"/>
      <c r="J33" s="131"/>
      <c r="K33" s="131"/>
      <c r="L33" s="131"/>
      <c r="M33" s="131"/>
      <c r="N33" s="131"/>
      <c r="O33" s="131"/>
      <c r="P33" s="131"/>
    </row>
    <row r="34" spans="1:16" x14ac:dyDescent="0.25">
      <c r="A34" s="101"/>
      <c r="B34" s="139"/>
      <c r="C34" s="139"/>
      <c r="D34" s="155"/>
      <c r="E34" s="155"/>
      <c r="F34" s="155"/>
      <c r="G34" s="156"/>
      <c r="H34" s="131"/>
      <c r="I34" s="131"/>
      <c r="J34" s="131"/>
      <c r="K34" s="131"/>
      <c r="L34" s="131"/>
      <c r="M34" s="131"/>
      <c r="N34" s="131"/>
      <c r="O34" s="131"/>
      <c r="P34" s="131"/>
    </row>
    <row r="35" spans="1:16" x14ac:dyDescent="0.25">
      <c r="B35" s="359" t="s">
        <v>41</v>
      </c>
      <c r="C35" s="360"/>
      <c r="D35" s="360"/>
      <c r="E35" s="360"/>
      <c r="F35" s="360"/>
      <c r="G35" s="360"/>
      <c r="H35" s="326"/>
      <c r="I35" s="326"/>
      <c r="J35" s="326"/>
      <c r="K35" s="326"/>
      <c r="L35" s="326"/>
      <c r="M35" s="326"/>
      <c r="N35" s="326"/>
      <c r="O35" s="326"/>
      <c r="P35" s="327"/>
    </row>
    <row r="36" spans="1:16" ht="15.75" customHeight="1" x14ac:dyDescent="0.25">
      <c r="A36" s="9"/>
      <c r="B36" s="129" t="s">
        <v>54</v>
      </c>
      <c r="C36" s="192" t="s">
        <v>42</v>
      </c>
      <c r="D36" s="192" t="s">
        <v>43</v>
      </c>
      <c r="E36" s="192" t="s">
        <v>44</v>
      </c>
      <c r="F36" s="192" t="s">
        <v>45</v>
      </c>
      <c r="G36" s="192" t="s">
        <v>46</v>
      </c>
      <c r="H36" s="192" t="s">
        <v>47</v>
      </c>
      <c r="I36" s="192" t="s">
        <v>48</v>
      </c>
      <c r="J36" s="192" t="s">
        <v>49</v>
      </c>
      <c r="K36" s="192" t="s">
        <v>50</v>
      </c>
      <c r="L36" s="192" t="s">
        <v>51</v>
      </c>
      <c r="M36" s="192" t="s">
        <v>52</v>
      </c>
      <c r="N36" s="192" t="s">
        <v>53</v>
      </c>
      <c r="O36" s="129" t="s">
        <v>311</v>
      </c>
      <c r="P36" s="129" t="s">
        <v>56</v>
      </c>
    </row>
    <row r="37" spans="1:16" ht="15.75" customHeight="1" x14ac:dyDescent="0.25">
      <c r="A37" s="133" t="s">
        <v>441</v>
      </c>
      <c r="B37" s="160"/>
      <c r="C37" s="193"/>
      <c r="D37" s="193"/>
      <c r="E37" s="193"/>
      <c r="F37" s="193"/>
      <c r="G37" s="193" t="s">
        <v>445</v>
      </c>
      <c r="H37" s="193" t="s">
        <v>445</v>
      </c>
      <c r="I37" s="193" t="s">
        <v>445</v>
      </c>
      <c r="J37" s="193" t="s">
        <v>445</v>
      </c>
      <c r="K37" s="193" t="s">
        <v>445</v>
      </c>
      <c r="L37" s="193" t="s">
        <v>445</v>
      </c>
      <c r="M37" s="193" t="s">
        <v>445</v>
      </c>
      <c r="N37" s="193" t="s">
        <v>445</v>
      </c>
      <c r="O37" s="160"/>
      <c r="P37" s="160"/>
    </row>
    <row r="38" spans="1:16" ht="15.75" customHeight="1" x14ac:dyDescent="0.25">
      <c r="A38" s="133" t="s">
        <v>442</v>
      </c>
      <c r="B38" s="160"/>
      <c r="C38" s="193"/>
      <c r="D38" s="193"/>
      <c r="E38" s="193"/>
      <c r="F38" s="193"/>
      <c r="G38" s="193" t="s">
        <v>446</v>
      </c>
      <c r="H38" s="193" t="s">
        <v>446</v>
      </c>
      <c r="I38" s="193" t="s">
        <v>446</v>
      </c>
      <c r="J38" s="193" t="s">
        <v>446</v>
      </c>
      <c r="K38" s="193" t="s">
        <v>446</v>
      </c>
      <c r="L38" s="193" t="s">
        <v>446</v>
      </c>
      <c r="M38" s="193" t="s">
        <v>446</v>
      </c>
      <c r="N38" s="193" t="s">
        <v>446</v>
      </c>
      <c r="O38" s="160"/>
      <c r="P38" s="160"/>
    </row>
    <row r="39" spans="1:16" ht="15.75" customHeight="1" x14ac:dyDescent="0.25">
      <c r="A39" s="134" t="s">
        <v>26</v>
      </c>
      <c r="B39" s="185" t="s">
        <v>178</v>
      </c>
      <c r="C39" s="185" t="s">
        <v>178</v>
      </c>
      <c r="D39" s="185" t="s">
        <v>178</v>
      </c>
      <c r="E39" s="185" t="s">
        <v>178</v>
      </c>
      <c r="F39" s="185" t="s">
        <v>178</v>
      </c>
      <c r="G39" s="197">
        <v>0</v>
      </c>
      <c r="H39" s="197">
        <v>0</v>
      </c>
      <c r="I39" s="197">
        <v>0</v>
      </c>
      <c r="J39" s="197">
        <v>0</v>
      </c>
      <c r="K39" s="197">
        <v>0</v>
      </c>
      <c r="L39" s="197">
        <v>0</v>
      </c>
      <c r="M39" s="197">
        <v>0</v>
      </c>
      <c r="N39" s="197">
        <v>0</v>
      </c>
      <c r="O39" s="194">
        <f>SUM(C39:N39)</f>
        <v>0</v>
      </c>
      <c r="P39" s="195">
        <v>18</v>
      </c>
    </row>
  </sheetData>
  <sheetProtection selectLockedCells="1"/>
  <mergeCells count="23">
    <mergeCell ref="A10:B10"/>
    <mergeCell ref="A11:A16"/>
    <mergeCell ref="B11:G12"/>
    <mergeCell ref="B13:G14"/>
    <mergeCell ref="B15:G16"/>
    <mergeCell ref="E8:G10"/>
    <mergeCell ref="A9:B9"/>
    <mergeCell ref="B35:P35"/>
    <mergeCell ref="A17:G17"/>
    <mergeCell ref="A1:G1"/>
    <mergeCell ref="H1:P17"/>
    <mergeCell ref="A2:B2"/>
    <mergeCell ref="C2:G2"/>
    <mergeCell ref="A3:B3"/>
    <mergeCell ref="A4:B4"/>
    <mergeCell ref="C4:D4"/>
    <mergeCell ref="F4:G4"/>
    <mergeCell ref="A5:B5"/>
    <mergeCell ref="C5:G5"/>
    <mergeCell ref="A6:B7"/>
    <mergeCell ref="C6:G7"/>
    <mergeCell ref="A8:B8"/>
    <mergeCell ref="D8:D10"/>
  </mergeCells>
  <printOptions horizontalCentered="1" verticalCentered="1"/>
  <pageMargins left="0.70866141732283472" right="0.70866141732283472" top="0.74803149606299213" bottom="0.74803149606299213" header="0.31496062992125984" footer="0.31496062992125984"/>
  <pageSetup scale="150" orientation="landscape"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P43"/>
  <sheetViews>
    <sheetView showGridLines="0" topLeftCell="A28" zoomScale="85" zoomScaleNormal="85" workbookViewId="0">
      <selection activeCell="D57" sqref="D57"/>
    </sheetView>
  </sheetViews>
  <sheetFormatPr baseColWidth="10" defaultRowHeight="15" x14ac:dyDescent="0.25"/>
  <cols>
    <col min="1" max="2" width="11.42578125" style="8"/>
    <col min="3" max="3" width="13" style="8" customWidth="1"/>
    <col min="4" max="15" width="11.42578125" style="8"/>
    <col min="19" max="19" width="11.85546875" bestFit="1" customWidth="1"/>
  </cols>
  <sheetData>
    <row r="1" spans="1:16" ht="18.75" x14ac:dyDescent="0.3">
      <c r="A1" s="314" t="s">
        <v>38</v>
      </c>
      <c r="B1" s="314"/>
      <c r="C1" s="314"/>
      <c r="D1" s="314"/>
      <c r="E1" s="314"/>
      <c r="F1" s="314"/>
      <c r="G1" s="314"/>
      <c r="H1" s="315"/>
      <c r="I1" s="315"/>
      <c r="J1" s="315"/>
      <c r="K1" s="315"/>
      <c r="L1" s="315"/>
      <c r="M1" s="315"/>
      <c r="N1" s="315"/>
      <c r="O1" s="315"/>
      <c r="P1" s="315"/>
    </row>
    <row r="2" spans="1:16" x14ac:dyDescent="0.25">
      <c r="A2" s="316" t="s">
        <v>28</v>
      </c>
      <c r="B2" s="316"/>
      <c r="C2" s="317" t="s">
        <v>14</v>
      </c>
      <c r="D2" s="317"/>
      <c r="E2" s="317"/>
      <c r="F2" s="317"/>
      <c r="G2" s="317"/>
      <c r="H2" s="315"/>
      <c r="I2" s="315"/>
      <c r="J2" s="315"/>
      <c r="K2" s="315"/>
      <c r="L2" s="315"/>
      <c r="M2" s="315"/>
      <c r="N2" s="315"/>
      <c r="O2" s="315"/>
      <c r="P2" s="315"/>
    </row>
    <row r="3" spans="1:16" x14ac:dyDescent="0.25">
      <c r="A3" s="318" t="s">
        <v>34</v>
      </c>
      <c r="B3" s="318"/>
      <c r="C3" s="92" t="s">
        <v>68</v>
      </c>
      <c r="D3" s="135" t="s">
        <v>31</v>
      </c>
      <c r="E3" s="132" t="s">
        <v>75</v>
      </c>
      <c r="F3" s="137" t="s">
        <v>32</v>
      </c>
      <c r="G3" s="92" t="s">
        <v>62</v>
      </c>
      <c r="H3" s="315"/>
      <c r="I3" s="315"/>
      <c r="J3" s="315"/>
      <c r="K3" s="315"/>
      <c r="L3" s="315"/>
      <c r="M3" s="315"/>
      <c r="N3" s="315"/>
      <c r="O3" s="315"/>
      <c r="P3" s="315"/>
    </row>
    <row r="4" spans="1:16" ht="30" customHeight="1" x14ac:dyDescent="0.25">
      <c r="A4" s="316" t="s">
        <v>35</v>
      </c>
      <c r="B4" s="316"/>
      <c r="C4" s="361" t="s">
        <v>118</v>
      </c>
      <c r="D4" s="361"/>
      <c r="E4" s="135" t="s">
        <v>33</v>
      </c>
      <c r="F4" s="319" t="s">
        <v>76</v>
      </c>
      <c r="G4" s="319"/>
      <c r="H4" s="315"/>
      <c r="I4" s="315"/>
      <c r="J4" s="315"/>
      <c r="K4" s="315"/>
      <c r="L4" s="315"/>
      <c r="M4" s="315"/>
      <c r="N4" s="315"/>
      <c r="O4" s="315"/>
      <c r="P4" s="315"/>
    </row>
    <row r="5" spans="1:16" ht="34.5" customHeight="1" x14ac:dyDescent="0.25">
      <c r="A5" s="316" t="s">
        <v>29</v>
      </c>
      <c r="B5" s="316"/>
      <c r="C5" s="310" t="s">
        <v>116</v>
      </c>
      <c r="D5" s="310"/>
      <c r="E5" s="310"/>
      <c r="F5" s="310"/>
      <c r="G5" s="310"/>
      <c r="H5" s="315"/>
      <c r="I5" s="315"/>
      <c r="J5" s="315"/>
      <c r="K5" s="315"/>
      <c r="L5" s="315"/>
      <c r="M5" s="315"/>
      <c r="N5" s="315"/>
      <c r="O5" s="315"/>
      <c r="P5" s="315"/>
    </row>
    <row r="6" spans="1:16" x14ac:dyDescent="0.25">
      <c r="A6" s="316" t="s">
        <v>36</v>
      </c>
      <c r="B6" s="316"/>
      <c r="C6" s="321"/>
      <c r="D6" s="321"/>
      <c r="E6" s="321"/>
      <c r="F6" s="321"/>
      <c r="G6" s="321"/>
      <c r="H6" s="315"/>
      <c r="I6" s="315"/>
      <c r="J6" s="315"/>
      <c r="K6" s="315"/>
      <c r="L6" s="315"/>
      <c r="M6" s="315"/>
      <c r="N6" s="315"/>
      <c r="O6" s="315"/>
      <c r="P6" s="315"/>
    </row>
    <row r="7" spans="1:16" x14ac:dyDescent="0.25">
      <c r="A7" s="316"/>
      <c r="B7" s="316"/>
      <c r="C7" s="321"/>
      <c r="D7" s="321"/>
      <c r="E7" s="321"/>
      <c r="F7" s="321"/>
      <c r="G7" s="321"/>
      <c r="H7" s="315"/>
      <c r="I7" s="315"/>
      <c r="J7" s="315"/>
      <c r="K7" s="315"/>
      <c r="L7" s="315"/>
      <c r="M7" s="315"/>
      <c r="N7" s="315"/>
      <c r="O7" s="315"/>
      <c r="P7" s="315"/>
    </row>
    <row r="8" spans="1:16" ht="21" customHeight="1" x14ac:dyDescent="0.25">
      <c r="A8" s="311" t="s">
        <v>176</v>
      </c>
      <c r="B8" s="311"/>
      <c r="C8" s="27">
        <v>0</v>
      </c>
      <c r="D8" s="323" t="s">
        <v>77</v>
      </c>
      <c r="E8" s="310" t="s">
        <v>92</v>
      </c>
      <c r="F8" s="310"/>
      <c r="G8" s="310"/>
      <c r="H8" s="315"/>
      <c r="I8" s="315"/>
      <c r="J8" s="315"/>
      <c r="K8" s="315"/>
      <c r="L8" s="315"/>
      <c r="M8" s="315"/>
      <c r="N8" s="315"/>
      <c r="O8" s="315"/>
      <c r="P8" s="315"/>
    </row>
    <row r="9" spans="1:16" ht="21" customHeight="1" x14ac:dyDescent="0.25">
      <c r="A9" s="311" t="s">
        <v>37</v>
      </c>
      <c r="B9" s="311"/>
      <c r="C9" s="27">
        <v>0</v>
      </c>
      <c r="D9" s="323"/>
      <c r="E9" s="310"/>
      <c r="F9" s="310"/>
      <c r="G9" s="310"/>
      <c r="H9" s="315"/>
      <c r="I9" s="315"/>
      <c r="J9" s="315"/>
      <c r="K9" s="315"/>
      <c r="L9" s="315"/>
      <c r="M9" s="315"/>
      <c r="N9" s="315"/>
      <c r="O9" s="315"/>
      <c r="P9" s="315"/>
    </row>
    <row r="10" spans="1:16" ht="21" customHeight="1" x14ac:dyDescent="0.25">
      <c r="A10" s="311" t="s">
        <v>179</v>
      </c>
      <c r="B10" s="311"/>
      <c r="C10" s="64" t="s">
        <v>178</v>
      </c>
      <c r="D10" s="323"/>
      <c r="E10" s="310"/>
      <c r="F10" s="310"/>
      <c r="G10" s="310"/>
      <c r="H10" s="315"/>
      <c r="I10" s="315"/>
      <c r="J10" s="315"/>
      <c r="K10" s="315"/>
      <c r="L10" s="315"/>
      <c r="M10" s="315"/>
      <c r="N10" s="315"/>
      <c r="O10" s="315"/>
      <c r="P10" s="315"/>
    </row>
    <row r="11" spans="1:16" ht="15" customHeight="1" x14ac:dyDescent="0.25">
      <c r="A11" s="313"/>
      <c r="B11" s="296" t="s">
        <v>86</v>
      </c>
      <c r="C11" s="296"/>
      <c r="D11" s="296"/>
      <c r="E11" s="296"/>
      <c r="F11" s="296"/>
      <c r="G11" s="296"/>
      <c r="H11" s="315"/>
      <c r="I11" s="315"/>
      <c r="J11" s="315"/>
      <c r="K11" s="315"/>
      <c r="L11" s="315"/>
      <c r="M11" s="315"/>
      <c r="N11" s="315"/>
      <c r="O11" s="315"/>
      <c r="P11" s="315"/>
    </row>
    <row r="12" spans="1:16" x14ac:dyDescent="0.25">
      <c r="A12" s="313"/>
      <c r="B12" s="296"/>
      <c r="C12" s="296"/>
      <c r="D12" s="296"/>
      <c r="E12" s="296"/>
      <c r="F12" s="296"/>
      <c r="G12" s="296"/>
      <c r="H12" s="315"/>
      <c r="I12" s="315"/>
      <c r="J12" s="315"/>
      <c r="K12" s="315"/>
      <c r="L12" s="315"/>
      <c r="M12" s="315"/>
      <c r="N12" s="315"/>
      <c r="O12" s="315"/>
      <c r="P12" s="315"/>
    </row>
    <row r="13" spans="1:16" ht="15" customHeight="1" x14ac:dyDescent="0.25">
      <c r="A13" s="313"/>
      <c r="B13" s="296" t="s">
        <v>405</v>
      </c>
      <c r="C13" s="296"/>
      <c r="D13" s="296"/>
      <c r="E13" s="296"/>
      <c r="F13" s="296"/>
      <c r="G13" s="296"/>
      <c r="H13" s="315"/>
      <c r="I13" s="315"/>
      <c r="J13" s="315"/>
      <c r="K13" s="315"/>
      <c r="L13" s="315"/>
      <c r="M13" s="315"/>
      <c r="N13" s="315"/>
      <c r="O13" s="315"/>
      <c r="P13" s="315"/>
    </row>
    <row r="14" spans="1:16" x14ac:dyDescent="0.25">
      <c r="A14" s="313"/>
      <c r="B14" s="296"/>
      <c r="C14" s="296"/>
      <c r="D14" s="296"/>
      <c r="E14" s="296"/>
      <c r="F14" s="296"/>
      <c r="G14" s="296"/>
      <c r="H14" s="315"/>
      <c r="I14" s="315"/>
      <c r="J14" s="315"/>
      <c r="K14" s="315"/>
      <c r="L14" s="315"/>
      <c r="M14" s="315"/>
      <c r="N14" s="315"/>
      <c r="O14" s="315"/>
      <c r="P14" s="315"/>
    </row>
    <row r="15" spans="1:16" ht="15" customHeight="1" x14ac:dyDescent="0.25">
      <c r="A15" s="313"/>
      <c r="B15" s="296" t="s">
        <v>71</v>
      </c>
      <c r="C15" s="296"/>
      <c r="D15" s="296"/>
      <c r="E15" s="296"/>
      <c r="F15" s="296"/>
      <c r="G15" s="296"/>
      <c r="H15" s="315"/>
      <c r="I15" s="315"/>
      <c r="J15" s="315"/>
      <c r="K15" s="315"/>
      <c r="L15" s="315"/>
      <c r="M15" s="315"/>
      <c r="N15" s="315"/>
      <c r="O15" s="315"/>
      <c r="P15" s="315"/>
    </row>
    <row r="16" spans="1:16" x14ac:dyDescent="0.25">
      <c r="A16" s="313"/>
      <c r="B16" s="296"/>
      <c r="C16" s="296"/>
      <c r="D16" s="296"/>
      <c r="E16" s="296"/>
      <c r="F16" s="296"/>
      <c r="G16" s="296"/>
      <c r="H16" s="315"/>
      <c r="I16" s="315"/>
      <c r="J16" s="315"/>
      <c r="K16" s="315"/>
      <c r="L16" s="315"/>
      <c r="M16" s="315"/>
      <c r="N16" s="315"/>
      <c r="O16" s="315"/>
      <c r="P16" s="315"/>
    </row>
    <row r="17" spans="1:16" ht="18.75" x14ac:dyDescent="0.3">
      <c r="A17" s="314" t="s">
        <v>443</v>
      </c>
      <c r="B17" s="314"/>
      <c r="C17" s="314"/>
      <c r="D17" s="314"/>
      <c r="E17" s="314"/>
      <c r="F17" s="314"/>
      <c r="G17" s="314"/>
      <c r="H17" s="315"/>
      <c r="I17" s="315"/>
      <c r="J17" s="315"/>
      <c r="K17" s="315"/>
      <c r="L17" s="315"/>
      <c r="M17" s="315"/>
      <c r="N17" s="315"/>
      <c r="O17" s="315"/>
      <c r="P17" s="315"/>
    </row>
    <row r="18" spans="1:16" x14ac:dyDescent="0.25">
      <c r="A18" s="152"/>
      <c r="B18" s="9"/>
      <c r="C18" s="9"/>
      <c r="D18" s="52"/>
      <c r="E18" s="52"/>
      <c r="F18" s="52"/>
      <c r="G18" s="154"/>
      <c r="H18" s="131"/>
      <c r="I18" s="131"/>
      <c r="J18" s="131"/>
      <c r="K18" s="131"/>
      <c r="L18" s="131"/>
      <c r="M18" s="131"/>
      <c r="N18" s="131"/>
      <c r="O18" s="131"/>
      <c r="P18" s="131"/>
    </row>
    <row r="19" spans="1:16" x14ac:dyDescent="0.25">
      <c r="A19" s="152"/>
      <c r="B19" s="9"/>
      <c r="C19" s="9"/>
      <c r="D19" s="52"/>
      <c r="E19" s="52"/>
      <c r="F19" s="52"/>
      <c r="G19" s="154"/>
      <c r="H19" s="131"/>
      <c r="I19" s="131"/>
      <c r="J19" s="131"/>
      <c r="K19" s="131"/>
      <c r="L19" s="131"/>
      <c r="M19" s="131"/>
      <c r="N19" s="131"/>
      <c r="O19" s="131"/>
      <c r="P19" s="131"/>
    </row>
    <row r="20" spans="1:16" x14ac:dyDescent="0.25">
      <c r="A20" s="152"/>
      <c r="B20" s="9"/>
      <c r="C20" s="9"/>
      <c r="D20" s="52"/>
      <c r="E20" s="52"/>
      <c r="F20" s="52"/>
      <c r="G20" s="154"/>
      <c r="H20" s="131"/>
      <c r="I20" s="131"/>
      <c r="J20" s="131"/>
      <c r="K20" s="131"/>
      <c r="L20" s="131"/>
      <c r="M20" s="131"/>
      <c r="N20" s="131"/>
      <c r="O20" s="131"/>
      <c r="P20" s="131"/>
    </row>
    <row r="21" spans="1:16" x14ac:dyDescent="0.25">
      <c r="A21" s="152"/>
      <c r="B21" s="9"/>
      <c r="C21" s="9"/>
      <c r="D21" s="52"/>
      <c r="E21" s="52"/>
      <c r="F21" s="52"/>
      <c r="G21" s="154"/>
      <c r="H21" s="131"/>
      <c r="I21" s="131"/>
      <c r="J21" s="131"/>
      <c r="K21" s="131"/>
      <c r="L21" s="131"/>
      <c r="M21" s="131"/>
      <c r="N21" s="131"/>
      <c r="O21" s="131"/>
      <c r="P21" s="131"/>
    </row>
    <row r="22" spans="1:16" x14ac:dyDescent="0.25">
      <c r="A22" s="152"/>
      <c r="B22" s="9"/>
      <c r="C22" s="9"/>
      <c r="D22" s="52"/>
      <c r="E22" s="52"/>
      <c r="F22" s="52"/>
      <c r="G22" s="154"/>
      <c r="H22" s="131"/>
      <c r="I22" s="131"/>
      <c r="J22" s="131"/>
      <c r="K22" s="131"/>
      <c r="L22" s="131"/>
      <c r="M22" s="131"/>
      <c r="N22" s="131"/>
      <c r="O22" s="131"/>
      <c r="P22" s="131"/>
    </row>
    <row r="23" spans="1:16" x14ac:dyDescent="0.25">
      <c r="A23" s="152"/>
      <c r="B23" s="9"/>
      <c r="C23" s="9"/>
      <c r="D23" s="52"/>
      <c r="E23" s="52"/>
      <c r="F23" s="52"/>
      <c r="G23" s="154"/>
      <c r="H23" s="131"/>
      <c r="I23" s="131"/>
      <c r="J23" s="131"/>
      <c r="K23" s="131"/>
      <c r="L23" s="131"/>
      <c r="M23" s="131"/>
      <c r="N23" s="131"/>
      <c r="O23" s="131"/>
      <c r="P23" s="131"/>
    </row>
    <row r="24" spans="1:16" x14ac:dyDescent="0.25">
      <c r="A24" s="152"/>
      <c r="B24" s="9"/>
      <c r="C24" s="9"/>
      <c r="D24" s="52"/>
      <c r="E24" s="52"/>
      <c r="F24" s="52"/>
      <c r="G24" s="154"/>
      <c r="H24" s="131"/>
      <c r="I24" s="131"/>
      <c r="J24" s="131"/>
      <c r="K24" s="131"/>
      <c r="L24" s="131"/>
      <c r="M24" s="131"/>
      <c r="N24" s="131"/>
      <c r="O24" s="131"/>
      <c r="P24" s="131"/>
    </row>
    <row r="25" spans="1:16" x14ac:dyDescent="0.25">
      <c r="A25" s="152"/>
      <c r="B25" s="9"/>
      <c r="C25" s="9"/>
      <c r="D25" s="52"/>
      <c r="E25" s="52"/>
      <c r="F25" s="52"/>
      <c r="G25" s="154"/>
      <c r="H25" s="131"/>
      <c r="I25" s="131"/>
      <c r="J25" s="131"/>
      <c r="K25" s="131"/>
      <c r="L25" s="131"/>
      <c r="M25" s="131"/>
      <c r="N25" s="131"/>
      <c r="O25" s="131"/>
      <c r="P25" s="131"/>
    </row>
    <row r="26" spans="1:16" x14ac:dyDescent="0.25">
      <c r="A26" s="152"/>
      <c r="B26" s="9"/>
      <c r="C26" s="9"/>
      <c r="D26" s="52"/>
      <c r="E26" s="52"/>
      <c r="F26" s="52"/>
      <c r="G26" s="154"/>
      <c r="H26" s="131"/>
      <c r="I26" s="131"/>
      <c r="J26" s="131"/>
      <c r="K26" s="131"/>
      <c r="L26" s="131"/>
      <c r="M26" s="131"/>
      <c r="N26" s="131"/>
      <c r="O26" s="131"/>
      <c r="P26" s="131"/>
    </row>
    <row r="27" spans="1:16" x14ac:dyDescent="0.25">
      <c r="A27" s="152"/>
      <c r="B27" s="9"/>
      <c r="C27" s="9"/>
      <c r="D27" s="52"/>
      <c r="E27" s="52"/>
      <c r="F27" s="52"/>
      <c r="G27" s="154"/>
      <c r="H27" s="131"/>
      <c r="I27" s="131"/>
      <c r="J27" s="131"/>
      <c r="K27" s="131"/>
      <c r="L27" s="131"/>
      <c r="M27" s="131"/>
      <c r="N27" s="131"/>
      <c r="O27" s="131"/>
      <c r="P27" s="131"/>
    </row>
    <row r="28" spans="1:16" x14ac:dyDescent="0.25">
      <c r="A28" s="152"/>
      <c r="B28" s="9"/>
      <c r="C28" s="9"/>
      <c r="D28" s="52"/>
      <c r="E28" s="52"/>
      <c r="F28" s="52"/>
      <c r="G28" s="154"/>
      <c r="H28" s="131"/>
      <c r="I28" s="131"/>
      <c r="J28" s="131"/>
      <c r="K28" s="131"/>
      <c r="L28" s="131"/>
      <c r="M28" s="131"/>
      <c r="N28" s="131"/>
      <c r="O28" s="131"/>
      <c r="P28" s="131"/>
    </row>
    <row r="29" spans="1:16" x14ac:dyDescent="0.25">
      <c r="A29" s="152"/>
      <c r="B29" s="9"/>
      <c r="C29" s="9"/>
      <c r="D29" s="52"/>
      <c r="E29" s="52"/>
      <c r="F29" s="52"/>
      <c r="G29" s="154"/>
      <c r="H29" s="131"/>
      <c r="I29" s="131"/>
      <c r="J29" s="131"/>
      <c r="K29" s="131"/>
      <c r="L29" s="131"/>
      <c r="M29" s="131"/>
      <c r="N29" s="131"/>
      <c r="O29" s="131"/>
      <c r="P29" s="131"/>
    </row>
    <row r="30" spans="1:16" x14ac:dyDescent="0.25">
      <c r="A30" s="152"/>
      <c r="B30" s="9"/>
      <c r="C30" s="9"/>
      <c r="D30" s="52"/>
      <c r="E30" s="52"/>
      <c r="F30" s="52"/>
      <c r="G30" s="154"/>
      <c r="H30" s="131"/>
      <c r="I30" s="131"/>
      <c r="J30" s="131"/>
      <c r="K30" s="131"/>
      <c r="L30" s="131"/>
      <c r="M30" s="131"/>
      <c r="N30" s="131"/>
      <c r="O30" s="131"/>
      <c r="P30" s="131"/>
    </row>
    <row r="31" spans="1:16" x14ac:dyDescent="0.25">
      <c r="A31" s="152"/>
      <c r="B31" s="9"/>
      <c r="C31" s="9"/>
      <c r="D31" s="52"/>
      <c r="E31" s="52"/>
      <c r="F31" s="52"/>
      <c r="G31" s="154"/>
      <c r="H31" s="131"/>
      <c r="I31" s="131"/>
      <c r="J31" s="131"/>
      <c r="K31" s="131"/>
      <c r="L31" s="131"/>
      <c r="M31" s="131"/>
      <c r="N31" s="131"/>
      <c r="O31" s="131"/>
      <c r="P31" s="131"/>
    </row>
    <row r="32" spans="1:16" x14ac:dyDescent="0.25">
      <c r="A32" s="152"/>
      <c r="B32" s="9"/>
      <c r="C32" s="9"/>
      <c r="D32" s="52"/>
      <c r="E32" s="52"/>
      <c r="F32" s="52"/>
      <c r="G32" s="154"/>
      <c r="H32" s="131"/>
      <c r="I32" s="131"/>
      <c r="J32" s="131"/>
      <c r="K32" s="131"/>
      <c r="L32" s="131"/>
      <c r="M32" s="131"/>
      <c r="N32" s="131"/>
      <c r="O32" s="131"/>
      <c r="P32" s="131"/>
    </row>
    <row r="33" spans="1:16" x14ac:dyDescent="0.25">
      <c r="A33" s="152"/>
      <c r="B33" s="9"/>
      <c r="C33" s="9"/>
      <c r="D33" s="52"/>
      <c r="E33" s="52"/>
      <c r="F33" s="52"/>
      <c r="G33" s="154"/>
      <c r="H33" s="131"/>
      <c r="I33" s="131"/>
      <c r="J33" s="131"/>
      <c r="K33" s="131"/>
      <c r="L33" s="131"/>
      <c r="M33" s="131"/>
      <c r="N33" s="131"/>
      <c r="O33" s="131"/>
      <c r="P33" s="131"/>
    </row>
    <row r="34" spans="1:16" ht="15.75" customHeight="1" x14ac:dyDescent="0.25">
      <c r="A34" s="101"/>
      <c r="B34" s="139"/>
      <c r="C34" s="139"/>
      <c r="D34" s="155"/>
      <c r="E34" s="155"/>
      <c r="F34" s="155"/>
      <c r="G34" s="156"/>
      <c r="H34" s="131"/>
      <c r="I34" s="131"/>
      <c r="J34" s="131"/>
      <c r="K34" s="131"/>
      <c r="L34" s="131"/>
      <c r="M34" s="131"/>
      <c r="N34" s="131"/>
      <c r="O34" s="131"/>
      <c r="P34" s="131"/>
    </row>
    <row r="35" spans="1:16" ht="15.75" customHeight="1" x14ac:dyDescent="0.25">
      <c r="A35" s="131"/>
      <c r="B35" s="131"/>
      <c r="C35" s="131"/>
      <c r="D35" s="52"/>
      <c r="E35" s="52"/>
      <c r="F35" s="52"/>
      <c r="G35" s="52"/>
      <c r="H35" s="131"/>
      <c r="I35" s="131"/>
      <c r="J35" s="131"/>
      <c r="K35" s="131"/>
      <c r="L35" s="131"/>
      <c r="M35" s="131"/>
      <c r="N35" s="131"/>
      <c r="O35" s="131"/>
      <c r="P35" s="131"/>
    </row>
    <row r="36" spans="1:16" x14ac:dyDescent="0.25">
      <c r="B36" s="325" t="s">
        <v>41</v>
      </c>
      <c r="C36" s="326"/>
      <c r="D36" s="326"/>
      <c r="E36" s="326"/>
      <c r="F36" s="326"/>
      <c r="G36" s="326"/>
      <c r="H36" s="326"/>
      <c r="I36" s="326"/>
      <c r="J36" s="326"/>
      <c r="K36" s="326"/>
      <c r="L36" s="326"/>
      <c r="M36" s="326"/>
      <c r="N36" s="326"/>
      <c r="O36" s="326"/>
      <c r="P36" s="327"/>
    </row>
    <row r="37" spans="1:16" ht="15.75" customHeight="1" x14ac:dyDescent="0.25">
      <c r="A37" s="141"/>
      <c r="B37" s="136" t="s">
        <v>54</v>
      </c>
      <c r="C37" s="135" t="s">
        <v>42</v>
      </c>
      <c r="D37" s="135" t="s">
        <v>43</v>
      </c>
      <c r="E37" s="135" t="s">
        <v>44</v>
      </c>
      <c r="F37" s="135" t="s">
        <v>45</v>
      </c>
      <c r="G37" s="135" t="s">
        <v>46</v>
      </c>
      <c r="H37" s="135" t="s">
        <v>47</v>
      </c>
      <c r="I37" s="135" t="s">
        <v>48</v>
      </c>
      <c r="J37" s="135" t="s">
        <v>49</v>
      </c>
      <c r="K37" s="135" t="s">
        <v>50</v>
      </c>
      <c r="L37" s="135" t="s">
        <v>51</v>
      </c>
      <c r="M37" s="135" t="s">
        <v>52</v>
      </c>
      <c r="N37" s="135" t="s">
        <v>53</v>
      </c>
      <c r="O37" s="136" t="s">
        <v>311</v>
      </c>
      <c r="P37" s="136" t="s">
        <v>56</v>
      </c>
    </row>
    <row r="38" spans="1:16" ht="15.75" customHeight="1" x14ac:dyDescent="0.25">
      <c r="A38" s="133" t="s">
        <v>441</v>
      </c>
      <c r="B38" s="160"/>
      <c r="C38" s="135"/>
      <c r="D38" s="135"/>
      <c r="E38" s="135"/>
      <c r="F38" s="135"/>
      <c r="G38" s="135">
        <v>3</v>
      </c>
      <c r="H38" s="135">
        <v>3</v>
      </c>
      <c r="I38" s="135">
        <v>3</v>
      </c>
      <c r="J38" s="135">
        <v>3</v>
      </c>
      <c r="K38" s="135">
        <v>3</v>
      </c>
      <c r="L38" s="135">
        <v>3</v>
      </c>
      <c r="M38" s="135">
        <v>3</v>
      </c>
      <c r="N38" s="135">
        <v>3</v>
      </c>
      <c r="O38" s="160"/>
      <c r="P38" s="160"/>
    </row>
    <row r="39" spans="1:16" ht="15.75" customHeight="1" x14ac:dyDescent="0.25">
      <c r="A39" s="133" t="s">
        <v>442</v>
      </c>
      <c r="B39" s="160"/>
      <c r="C39" s="135"/>
      <c r="D39" s="135"/>
      <c r="E39" s="135"/>
      <c r="F39" s="135"/>
      <c r="G39" s="135">
        <v>0</v>
      </c>
      <c r="H39" s="135">
        <v>0</v>
      </c>
      <c r="I39" s="135">
        <v>0</v>
      </c>
      <c r="J39" s="135">
        <v>0</v>
      </c>
      <c r="K39" s="135">
        <v>0</v>
      </c>
      <c r="L39" s="135">
        <v>0</v>
      </c>
      <c r="M39" s="135">
        <v>0</v>
      </c>
      <c r="N39" s="135">
        <v>0</v>
      </c>
      <c r="O39" s="160"/>
      <c r="P39" s="160"/>
    </row>
    <row r="40" spans="1:16" ht="15.75" customHeight="1" x14ac:dyDescent="0.25">
      <c r="A40" s="134" t="s">
        <v>26</v>
      </c>
      <c r="B40" s="33" t="s">
        <v>178</v>
      </c>
      <c r="C40" s="33" t="s">
        <v>178</v>
      </c>
      <c r="D40" s="33" t="s">
        <v>178</v>
      </c>
      <c r="E40" s="33" t="s">
        <v>178</v>
      </c>
      <c r="F40" s="33" t="s">
        <v>178</v>
      </c>
      <c r="G40" s="198">
        <v>0</v>
      </c>
      <c r="H40" s="198">
        <v>0</v>
      </c>
      <c r="I40" s="198">
        <v>0</v>
      </c>
      <c r="J40" s="198">
        <v>0</v>
      </c>
      <c r="K40" s="198" t="e">
        <f>+#REF!</f>
        <v>#REF!</v>
      </c>
      <c r="L40" s="199" t="e">
        <f>+#REF!</f>
        <v>#REF!</v>
      </c>
      <c r="M40" s="199" t="e">
        <f>+#REF!</f>
        <v>#REF!</v>
      </c>
      <c r="N40" s="198" t="e">
        <f>+#REF!</f>
        <v>#REF!</v>
      </c>
      <c r="O40" s="194" t="e">
        <f>SUM(C40:M40)</f>
        <v>#REF!</v>
      </c>
      <c r="P40" s="195">
        <v>0</v>
      </c>
    </row>
    <row r="43" spans="1:16" x14ac:dyDescent="0.25">
      <c r="A43" s="89"/>
      <c r="B43" s="89"/>
      <c r="C43" s="89"/>
      <c r="D43" s="89"/>
      <c r="E43" s="89"/>
      <c r="F43" s="89"/>
      <c r="G43" s="89"/>
      <c r="H43" s="89"/>
      <c r="I43" s="89"/>
      <c r="J43" s="89"/>
      <c r="K43" s="89"/>
      <c r="L43" s="89"/>
      <c r="M43" s="89"/>
      <c r="N43" s="89"/>
    </row>
  </sheetData>
  <sheetProtection selectLockedCells="1"/>
  <mergeCells count="23">
    <mergeCell ref="A10:B10"/>
    <mergeCell ref="A11:A16"/>
    <mergeCell ref="B11:G12"/>
    <mergeCell ref="B13:G14"/>
    <mergeCell ref="B15:G16"/>
    <mergeCell ref="E8:G10"/>
    <mergeCell ref="A9:B9"/>
    <mergeCell ref="B36:P36"/>
    <mergeCell ref="A17:G17"/>
    <mergeCell ref="A1:G1"/>
    <mergeCell ref="H1:P17"/>
    <mergeCell ref="A2:B2"/>
    <mergeCell ref="C2:G2"/>
    <mergeCell ref="A3:B3"/>
    <mergeCell ref="A4:B4"/>
    <mergeCell ref="C4:D4"/>
    <mergeCell ref="F4:G4"/>
    <mergeCell ref="A5:B5"/>
    <mergeCell ref="C5:G5"/>
    <mergeCell ref="A6:B7"/>
    <mergeCell ref="C6:G7"/>
    <mergeCell ref="A8:B8"/>
    <mergeCell ref="D8:D10"/>
  </mergeCells>
  <printOptions horizontalCentered="1" verticalCentered="1"/>
  <pageMargins left="0.70866141732283472" right="0.70866141732283472" top="0.74803149606299213" bottom="0.74803149606299213" header="0.31496062992125984" footer="0.31496062992125984"/>
  <pageSetup scale="150" orientation="landscape"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P39"/>
  <sheetViews>
    <sheetView showGridLines="0" topLeftCell="A13" zoomScale="85" zoomScaleNormal="85" workbookViewId="0">
      <selection activeCell="H1" sqref="H1:P17"/>
    </sheetView>
  </sheetViews>
  <sheetFormatPr baseColWidth="10" defaultRowHeight="15" x14ac:dyDescent="0.25"/>
  <cols>
    <col min="1" max="2" width="11.42578125" style="8"/>
    <col min="3" max="3" width="12.42578125" style="8" customWidth="1"/>
    <col min="4" max="15" width="11.42578125" style="8"/>
  </cols>
  <sheetData>
    <row r="1" spans="1:16" ht="18.75" x14ac:dyDescent="0.3">
      <c r="A1" s="314" t="s">
        <v>38</v>
      </c>
      <c r="B1" s="314"/>
      <c r="C1" s="314"/>
      <c r="D1" s="314"/>
      <c r="E1" s="314"/>
      <c r="F1" s="314"/>
      <c r="G1" s="314"/>
      <c r="H1" s="315"/>
      <c r="I1" s="315"/>
      <c r="J1" s="315"/>
      <c r="K1" s="315"/>
      <c r="L1" s="315"/>
      <c r="M1" s="315"/>
      <c r="N1" s="315"/>
      <c r="O1" s="315"/>
      <c r="P1" s="315"/>
    </row>
    <row r="2" spans="1:16" x14ac:dyDescent="0.25">
      <c r="A2" s="316" t="s">
        <v>28</v>
      </c>
      <c r="B2" s="316"/>
      <c r="C2" s="317" t="s">
        <v>261</v>
      </c>
      <c r="D2" s="317"/>
      <c r="E2" s="317"/>
      <c r="F2" s="317"/>
      <c r="G2" s="317"/>
      <c r="H2" s="315"/>
      <c r="I2" s="315"/>
      <c r="J2" s="315"/>
      <c r="K2" s="315"/>
      <c r="L2" s="315"/>
      <c r="M2" s="315"/>
      <c r="N2" s="315"/>
      <c r="O2" s="315"/>
      <c r="P2" s="315"/>
    </row>
    <row r="3" spans="1:16" x14ac:dyDescent="0.25">
      <c r="A3" s="318" t="s">
        <v>34</v>
      </c>
      <c r="B3" s="318"/>
      <c r="C3" s="92" t="s">
        <v>260</v>
      </c>
      <c r="D3" s="135" t="s">
        <v>31</v>
      </c>
      <c r="E3" s="132" t="s">
        <v>75</v>
      </c>
      <c r="F3" s="137" t="s">
        <v>32</v>
      </c>
      <c r="G3" s="92" t="s">
        <v>62</v>
      </c>
      <c r="H3" s="315"/>
      <c r="I3" s="315"/>
      <c r="J3" s="315"/>
      <c r="K3" s="315"/>
      <c r="L3" s="315"/>
      <c r="M3" s="315"/>
      <c r="N3" s="315"/>
      <c r="O3" s="315"/>
      <c r="P3" s="315"/>
    </row>
    <row r="4" spans="1:16" ht="21" customHeight="1" x14ac:dyDescent="0.25">
      <c r="A4" s="316" t="s">
        <v>35</v>
      </c>
      <c r="B4" s="316"/>
      <c r="C4" s="361" t="s">
        <v>256</v>
      </c>
      <c r="D4" s="361"/>
      <c r="E4" s="135" t="s">
        <v>33</v>
      </c>
      <c r="F4" s="319" t="s">
        <v>76</v>
      </c>
      <c r="G4" s="319"/>
      <c r="H4" s="315"/>
      <c r="I4" s="315"/>
      <c r="J4" s="315"/>
      <c r="K4" s="315"/>
      <c r="L4" s="315"/>
      <c r="M4" s="315"/>
      <c r="N4" s="315"/>
      <c r="O4" s="315"/>
      <c r="P4" s="315"/>
    </row>
    <row r="5" spans="1:16" ht="34.5" customHeight="1" x14ac:dyDescent="0.25">
      <c r="A5" s="316" t="s">
        <v>29</v>
      </c>
      <c r="B5" s="316"/>
      <c r="C5" s="310" t="s">
        <v>21</v>
      </c>
      <c r="D5" s="310"/>
      <c r="E5" s="310"/>
      <c r="F5" s="310"/>
      <c r="G5" s="310"/>
      <c r="H5" s="315"/>
      <c r="I5" s="315"/>
      <c r="J5" s="315"/>
      <c r="K5" s="315"/>
      <c r="L5" s="315"/>
      <c r="M5" s="315"/>
      <c r="N5" s="315"/>
      <c r="O5" s="315"/>
      <c r="P5" s="315"/>
    </row>
    <row r="6" spans="1:16" x14ac:dyDescent="0.25">
      <c r="A6" s="316" t="s">
        <v>36</v>
      </c>
      <c r="B6" s="316"/>
      <c r="C6" s="321"/>
      <c r="D6" s="321"/>
      <c r="E6" s="321"/>
      <c r="F6" s="321"/>
      <c r="G6" s="321"/>
      <c r="H6" s="315"/>
      <c r="I6" s="315"/>
      <c r="J6" s="315"/>
      <c r="K6" s="315"/>
      <c r="L6" s="315"/>
      <c r="M6" s="315"/>
      <c r="N6" s="315"/>
      <c r="O6" s="315"/>
      <c r="P6" s="315"/>
    </row>
    <row r="7" spans="1:16" x14ac:dyDescent="0.25">
      <c r="A7" s="316"/>
      <c r="B7" s="316"/>
      <c r="C7" s="321"/>
      <c r="D7" s="321"/>
      <c r="E7" s="321"/>
      <c r="F7" s="321"/>
      <c r="G7" s="321"/>
      <c r="H7" s="315"/>
      <c r="I7" s="315"/>
      <c r="J7" s="315"/>
      <c r="K7" s="315"/>
      <c r="L7" s="315"/>
      <c r="M7" s="315"/>
      <c r="N7" s="315"/>
      <c r="O7" s="315"/>
      <c r="P7" s="315"/>
    </row>
    <row r="8" spans="1:16" ht="21" customHeight="1" x14ac:dyDescent="0.25">
      <c r="A8" s="311" t="s">
        <v>176</v>
      </c>
      <c r="B8" s="311"/>
      <c r="C8" s="27">
        <v>0</v>
      </c>
      <c r="D8" s="323" t="s">
        <v>77</v>
      </c>
      <c r="E8" s="310" t="s">
        <v>93</v>
      </c>
      <c r="F8" s="310"/>
      <c r="G8" s="310"/>
      <c r="H8" s="315"/>
      <c r="I8" s="315"/>
      <c r="J8" s="315"/>
      <c r="K8" s="315"/>
      <c r="L8" s="315"/>
      <c r="M8" s="315"/>
      <c r="N8" s="315"/>
      <c r="O8" s="315"/>
      <c r="P8" s="315"/>
    </row>
    <row r="9" spans="1:16" ht="21" customHeight="1" x14ac:dyDescent="0.25">
      <c r="A9" s="311" t="s">
        <v>37</v>
      </c>
      <c r="B9" s="311"/>
      <c r="C9" s="27">
        <v>0</v>
      </c>
      <c r="D9" s="323"/>
      <c r="E9" s="310"/>
      <c r="F9" s="310"/>
      <c r="G9" s="310"/>
      <c r="H9" s="315"/>
      <c r="I9" s="315"/>
      <c r="J9" s="315"/>
      <c r="K9" s="315"/>
      <c r="L9" s="315"/>
      <c r="M9" s="315"/>
      <c r="N9" s="315"/>
      <c r="O9" s="315"/>
      <c r="P9" s="315"/>
    </row>
    <row r="10" spans="1:16" ht="21" customHeight="1" x14ac:dyDescent="0.25">
      <c r="A10" s="311" t="s">
        <v>179</v>
      </c>
      <c r="B10" s="311"/>
      <c r="C10" s="64" t="s">
        <v>178</v>
      </c>
      <c r="D10" s="323"/>
      <c r="E10" s="310"/>
      <c r="F10" s="310"/>
      <c r="G10" s="310"/>
      <c r="H10" s="315"/>
      <c r="I10" s="315"/>
      <c r="J10" s="315"/>
      <c r="K10" s="315"/>
      <c r="L10" s="315"/>
      <c r="M10" s="315"/>
      <c r="N10" s="315"/>
      <c r="O10" s="315"/>
      <c r="P10" s="315"/>
    </row>
    <row r="11" spans="1:16" ht="15" customHeight="1" x14ac:dyDescent="0.25">
      <c r="A11" s="313"/>
      <c r="B11" s="296" t="s">
        <v>86</v>
      </c>
      <c r="C11" s="296"/>
      <c r="D11" s="296"/>
      <c r="E11" s="296"/>
      <c r="F11" s="296"/>
      <c r="G11" s="296"/>
      <c r="H11" s="315"/>
      <c r="I11" s="315"/>
      <c r="J11" s="315"/>
      <c r="K11" s="315"/>
      <c r="L11" s="315"/>
      <c r="M11" s="315"/>
      <c r="N11" s="315"/>
      <c r="O11" s="315"/>
      <c r="P11" s="315"/>
    </row>
    <row r="12" spans="1:16" x14ac:dyDescent="0.25">
      <c r="A12" s="313"/>
      <c r="B12" s="296"/>
      <c r="C12" s="296"/>
      <c r="D12" s="296"/>
      <c r="E12" s="296"/>
      <c r="F12" s="296"/>
      <c r="G12" s="296"/>
      <c r="H12" s="315"/>
      <c r="I12" s="315"/>
      <c r="J12" s="315"/>
      <c r="K12" s="315"/>
      <c r="L12" s="315"/>
      <c r="M12" s="315"/>
      <c r="N12" s="315"/>
      <c r="O12" s="315"/>
      <c r="P12" s="315"/>
    </row>
    <row r="13" spans="1:16" ht="15" customHeight="1" x14ac:dyDescent="0.25">
      <c r="A13" s="313"/>
      <c r="B13" s="296" t="s">
        <v>405</v>
      </c>
      <c r="C13" s="296"/>
      <c r="D13" s="296"/>
      <c r="E13" s="296"/>
      <c r="F13" s="296"/>
      <c r="G13" s="296"/>
      <c r="H13" s="315"/>
      <c r="I13" s="315"/>
      <c r="J13" s="315"/>
      <c r="K13" s="315"/>
      <c r="L13" s="315"/>
      <c r="M13" s="315"/>
      <c r="N13" s="315"/>
      <c r="O13" s="315"/>
      <c r="P13" s="315"/>
    </row>
    <row r="14" spans="1:16" x14ac:dyDescent="0.25">
      <c r="A14" s="313"/>
      <c r="B14" s="296"/>
      <c r="C14" s="296"/>
      <c r="D14" s="296"/>
      <c r="E14" s="296"/>
      <c r="F14" s="296"/>
      <c r="G14" s="296"/>
      <c r="H14" s="315"/>
      <c r="I14" s="315"/>
      <c r="J14" s="315"/>
      <c r="K14" s="315"/>
      <c r="L14" s="315"/>
      <c r="M14" s="315"/>
      <c r="N14" s="315"/>
      <c r="O14" s="315"/>
      <c r="P14" s="315"/>
    </row>
    <row r="15" spans="1:16" ht="15" customHeight="1" x14ac:dyDescent="0.25">
      <c r="A15" s="313"/>
      <c r="B15" s="296" t="s">
        <v>71</v>
      </c>
      <c r="C15" s="296"/>
      <c r="D15" s="296"/>
      <c r="E15" s="296"/>
      <c r="F15" s="296"/>
      <c r="G15" s="296"/>
      <c r="H15" s="315"/>
      <c r="I15" s="315"/>
      <c r="J15" s="315"/>
      <c r="K15" s="315"/>
      <c r="L15" s="315"/>
      <c r="M15" s="315"/>
      <c r="N15" s="315"/>
      <c r="O15" s="315"/>
      <c r="P15" s="315"/>
    </row>
    <row r="16" spans="1:16" x14ac:dyDescent="0.25">
      <c r="A16" s="313"/>
      <c r="B16" s="296"/>
      <c r="C16" s="296"/>
      <c r="D16" s="296"/>
      <c r="E16" s="296"/>
      <c r="F16" s="296"/>
      <c r="G16" s="296"/>
      <c r="H16" s="315"/>
      <c r="I16" s="315"/>
      <c r="J16" s="315"/>
      <c r="K16" s="315"/>
      <c r="L16" s="315"/>
      <c r="M16" s="315"/>
      <c r="N16" s="315"/>
      <c r="O16" s="315"/>
      <c r="P16" s="315"/>
    </row>
    <row r="17" spans="1:16" ht="18.75" x14ac:dyDescent="0.3">
      <c r="A17" s="314" t="s">
        <v>443</v>
      </c>
      <c r="B17" s="314"/>
      <c r="C17" s="314"/>
      <c r="D17" s="314"/>
      <c r="E17" s="314"/>
      <c r="F17" s="314"/>
      <c r="G17" s="314"/>
      <c r="H17" s="315"/>
      <c r="I17" s="315"/>
      <c r="J17" s="315"/>
      <c r="K17" s="315"/>
      <c r="L17" s="315"/>
      <c r="M17" s="315"/>
      <c r="N17" s="315"/>
      <c r="O17" s="315"/>
      <c r="P17" s="315"/>
    </row>
    <row r="18" spans="1:16" x14ac:dyDescent="0.25">
      <c r="A18" s="152"/>
      <c r="B18" s="9"/>
      <c r="C18" s="9"/>
      <c r="D18" s="52"/>
      <c r="E18" s="52"/>
      <c r="F18" s="52"/>
      <c r="G18" s="154"/>
      <c r="H18" s="131"/>
      <c r="I18" s="131"/>
      <c r="J18" s="131"/>
      <c r="K18" s="131"/>
      <c r="L18" s="131"/>
      <c r="M18" s="131"/>
      <c r="N18" s="131"/>
      <c r="O18" s="131"/>
      <c r="P18" s="131"/>
    </row>
    <row r="19" spans="1:16" x14ac:dyDescent="0.25">
      <c r="A19" s="152"/>
      <c r="B19" s="9"/>
      <c r="C19" s="9"/>
      <c r="D19" s="52"/>
      <c r="E19" s="52"/>
      <c r="F19" s="52"/>
      <c r="G19" s="154"/>
      <c r="H19" s="131"/>
      <c r="I19" s="131"/>
      <c r="J19" s="131"/>
      <c r="K19" s="131"/>
      <c r="L19" s="131"/>
      <c r="M19" s="131"/>
      <c r="N19" s="131"/>
      <c r="O19" s="131"/>
      <c r="P19" s="131"/>
    </row>
    <row r="20" spans="1:16" x14ac:dyDescent="0.25">
      <c r="A20" s="152"/>
      <c r="B20" s="9"/>
      <c r="C20" s="9"/>
      <c r="D20" s="52"/>
      <c r="E20" s="52"/>
      <c r="F20" s="52"/>
      <c r="G20" s="154"/>
      <c r="H20" s="131"/>
      <c r="I20" s="131"/>
      <c r="J20" s="131"/>
      <c r="K20" s="131"/>
      <c r="L20" s="131"/>
      <c r="M20" s="131"/>
      <c r="N20" s="131"/>
      <c r="O20" s="131"/>
      <c r="P20" s="131"/>
    </row>
    <row r="21" spans="1:16" x14ac:dyDescent="0.25">
      <c r="A21" s="152"/>
      <c r="B21" s="9"/>
      <c r="C21" s="9"/>
      <c r="D21" s="52"/>
      <c r="E21" s="52"/>
      <c r="F21" s="52"/>
      <c r="G21" s="154"/>
      <c r="H21" s="131"/>
      <c r="I21" s="131"/>
      <c r="J21" s="131"/>
      <c r="K21" s="131"/>
      <c r="L21" s="131"/>
      <c r="M21" s="131"/>
      <c r="N21" s="131"/>
      <c r="O21" s="131"/>
      <c r="P21" s="131"/>
    </row>
    <row r="22" spans="1:16" x14ac:dyDescent="0.25">
      <c r="A22" s="152"/>
      <c r="B22" s="9"/>
      <c r="C22" s="9"/>
      <c r="D22" s="52"/>
      <c r="E22" s="52"/>
      <c r="F22" s="52"/>
      <c r="G22" s="154"/>
      <c r="H22" s="131"/>
      <c r="I22" s="131"/>
      <c r="J22" s="131"/>
      <c r="K22" s="131"/>
      <c r="L22" s="131"/>
      <c r="M22" s="131"/>
      <c r="N22" s="131"/>
      <c r="O22" s="131"/>
      <c r="P22" s="131"/>
    </row>
    <row r="23" spans="1:16" x14ac:dyDescent="0.25">
      <c r="A23" s="152"/>
      <c r="B23" s="9"/>
      <c r="C23" s="9"/>
      <c r="D23" s="52"/>
      <c r="E23" s="52"/>
      <c r="F23" s="52"/>
      <c r="G23" s="154"/>
      <c r="H23" s="131"/>
      <c r="I23" s="131"/>
      <c r="J23" s="131"/>
      <c r="K23" s="131"/>
      <c r="L23" s="131"/>
      <c r="M23" s="131"/>
      <c r="N23" s="131"/>
      <c r="O23" s="131"/>
      <c r="P23" s="131"/>
    </row>
    <row r="24" spans="1:16" x14ac:dyDescent="0.25">
      <c r="A24" s="152"/>
      <c r="B24" s="9"/>
      <c r="C24" s="9"/>
      <c r="D24" s="52"/>
      <c r="E24" s="52"/>
      <c r="F24" s="52"/>
      <c r="G24" s="154"/>
      <c r="H24" s="131"/>
      <c r="I24" s="131"/>
      <c r="J24" s="131"/>
      <c r="K24" s="131"/>
      <c r="L24" s="131"/>
      <c r="M24" s="131"/>
      <c r="N24" s="131"/>
      <c r="O24" s="131"/>
      <c r="P24" s="131"/>
    </row>
    <row r="25" spans="1:16" x14ac:dyDescent="0.25">
      <c r="A25" s="152"/>
      <c r="B25" s="9"/>
      <c r="C25" s="9"/>
      <c r="D25" s="52"/>
      <c r="E25" s="52"/>
      <c r="F25" s="52"/>
      <c r="G25" s="154"/>
      <c r="H25" s="131"/>
      <c r="I25" s="131"/>
      <c r="J25" s="131"/>
      <c r="K25" s="131"/>
      <c r="L25" s="131"/>
      <c r="M25" s="131"/>
      <c r="N25" s="131"/>
      <c r="O25" s="131"/>
      <c r="P25" s="131"/>
    </row>
    <row r="26" spans="1:16" x14ac:dyDescent="0.25">
      <c r="A26" s="152"/>
      <c r="B26" s="9"/>
      <c r="C26" s="9"/>
      <c r="D26" s="52"/>
      <c r="E26" s="52"/>
      <c r="F26" s="52"/>
      <c r="G26" s="154"/>
      <c r="H26" s="131"/>
      <c r="I26" s="131"/>
      <c r="J26" s="131"/>
      <c r="K26" s="131"/>
      <c r="L26" s="131"/>
      <c r="M26" s="131"/>
      <c r="N26" s="131"/>
      <c r="O26" s="131"/>
      <c r="P26" s="131"/>
    </row>
    <row r="27" spans="1:16" x14ac:dyDescent="0.25">
      <c r="A27" s="152"/>
      <c r="B27" s="9"/>
      <c r="C27" s="9"/>
      <c r="D27" s="52"/>
      <c r="E27" s="52"/>
      <c r="F27" s="52"/>
      <c r="G27" s="154"/>
      <c r="H27" s="131"/>
      <c r="I27" s="131"/>
      <c r="J27" s="131"/>
      <c r="K27" s="131"/>
      <c r="L27" s="131"/>
      <c r="M27" s="131"/>
      <c r="N27" s="131"/>
      <c r="O27" s="131"/>
      <c r="P27" s="131"/>
    </row>
    <row r="28" spans="1:16" x14ac:dyDescent="0.25">
      <c r="A28" s="152"/>
      <c r="B28" s="9"/>
      <c r="C28" s="9"/>
      <c r="D28" s="52"/>
      <c r="E28" s="52"/>
      <c r="F28" s="52"/>
      <c r="G28" s="154"/>
      <c r="H28" s="131"/>
      <c r="I28" s="131"/>
      <c r="J28" s="131"/>
      <c r="K28" s="131"/>
      <c r="L28" s="131"/>
      <c r="M28" s="131"/>
      <c r="N28" s="131"/>
      <c r="O28" s="131"/>
      <c r="P28" s="131"/>
    </row>
    <row r="29" spans="1:16" x14ac:dyDescent="0.25">
      <c r="A29" s="152"/>
      <c r="B29" s="9"/>
      <c r="C29" s="9"/>
      <c r="D29" s="52"/>
      <c r="E29" s="52"/>
      <c r="F29" s="52"/>
      <c r="G29" s="154"/>
      <c r="H29" s="131"/>
      <c r="I29" s="131"/>
      <c r="J29" s="131"/>
      <c r="K29" s="131"/>
      <c r="L29" s="131"/>
      <c r="M29" s="131"/>
      <c r="N29" s="131"/>
      <c r="O29" s="131"/>
      <c r="P29" s="131"/>
    </row>
    <row r="30" spans="1:16" x14ac:dyDescent="0.25">
      <c r="A30" s="152"/>
      <c r="B30" s="9"/>
      <c r="C30" s="9"/>
      <c r="D30" s="52"/>
      <c r="E30" s="52"/>
      <c r="F30" s="52"/>
      <c r="G30" s="154"/>
      <c r="H30" s="131"/>
      <c r="I30" s="131"/>
      <c r="J30" s="131"/>
      <c r="K30" s="131"/>
      <c r="L30" s="131"/>
      <c r="M30" s="131"/>
      <c r="N30" s="131"/>
      <c r="O30" s="131"/>
      <c r="P30" s="131"/>
    </row>
    <row r="31" spans="1:16" x14ac:dyDescent="0.25">
      <c r="A31" s="152"/>
      <c r="B31" s="9"/>
      <c r="C31" s="9"/>
      <c r="D31" s="52"/>
      <c r="E31" s="52"/>
      <c r="F31" s="52"/>
      <c r="G31" s="154"/>
      <c r="H31" s="131"/>
      <c r="I31" s="131"/>
      <c r="J31" s="131"/>
      <c r="K31" s="131"/>
      <c r="L31" s="131"/>
      <c r="M31" s="131"/>
      <c r="N31" s="131"/>
      <c r="O31" s="131"/>
      <c r="P31" s="131"/>
    </row>
    <row r="32" spans="1:16" x14ac:dyDescent="0.25">
      <c r="A32" s="152"/>
      <c r="B32" s="9"/>
      <c r="C32" s="9"/>
      <c r="D32" s="52"/>
      <c r="E32" s="52"/>
      <c r="F32" s="52"/>
      <c r="G32" s="154"/>
      <c r="H32" s="131"/>
      <c r="I32" s="131"/>
      <c r="J32" s="131"/>
      <c r="K32" s="131"/>
      <c r="L32" s="131"/>
      <c r="M32" s="131"/>
      <c r="N32" s="131"/>
      <c r="O32" s="131"/>
      <c r="P32" s="131"/>
    </row>
    <row r="33" spans="1:16" x14ac:dyDescent="0.25">
      <c r="A33" s="152"/>
      <c r="B33" s="9"/>
      <c r="C33" s="9"/>
      <c r="D33" s="52"/>
      <c r="E33" s="52"/>
      <c r="F33" s="52"/>
      <c r="G33" s="154"/>
      <c r="H33" s="131"/>
      <c r="I33" s="131"/>
      <c r="J33" s="131"/>
      <c r="K33" s="131"/>
      <c r="L33" s="131"/>
      <c r="M33" s="131"/>
      <c r="N33" s="131"/>
      <c r="O33" s="131"/>
      <c r="P33" s="131"/>
    </row>
    <row r="34" spans="1:16" x14ac:dyDescent="0.25">
      <c r="A34" s="152"/>
      <c r="B34" s="139"/>
      <c r="C34" s="139"/>
      <c r="D34" s="155"/>
      <c r="E34" s="155"/>
      <c r="F34" s="155"/>
      <c r="G34" s="156"/>
      <c r="H34" s="131"/>
      <c r="I34" s="131"/>
      <c r="J34" s="131"/>
      <c r="K34" s="131"/>
      <c r="L34" s="131"/>
      <c r="M34" s="131"/>
      <c r="N34" s="131"/>
      <c r="O34" s="131"/>
      <c r="P34" s="131"/>
    </row>
    <row r="35" spans="1:16" x14ac:dyDescent="0.25">
      <c r="A35" s="9"/>
      <c r="B35" s="325" t="s">
        <v>41</v>
      </c>
      <c r="C35" s="326"/>
      <c r="D35" s="326"/>
      <c r="E35" s="326"/>
      <c r="F35" s="326"/>
      <c r="G35" s="326"/>
      <c r="H35" s="326"/>
      <c r="I35" s="326"/>
      <c r="J35" s="326"/>
      <c r="K35" s="326"/>
      <c r="L35" s="326"/>
      <c r="M35" s="326"/>
      <c r="N35" s="326"/>
      <c r="O35" s="326"/>
      <c r="P35" s="327"/>
    </row>
    <row r="36" spans="1:16" ht="16.5" customHeight="1" x14ac:dyDescent="0.25">
      <c r="A36" s="141"/>
      <c r="B36" s="136" t="s">
        <v>54</v>
      </c>
      <c r="C36" s="135" t="s">
        <v>42</v>
      </c>
      <c r="D36" s="135" t="s">
        <v>43</v>
      </c>
      <c r="E36" s="135" t="s">
        <v>44</v>
      </c>
      <c r="F36" s="135" t="s">
        <v>45</v>
      </c>
      <c r="G36" s="135" t="s">
        <v>46</v>
      </c>
      <c r="H36" s="135" t="s">
        <v>47</v>
      </c>
      <c r="I36" s="135" t="s">
        <v>48</v>
      </c>
      <c r="J36" s="135" t="s">
        <v>49</v>
      </c>
      <c r="K36" s="135" t="s">
        <v>50</v>
      </c>
      <c r="L36" s="135" t="s">
        <v>51</v>
      </c>
      <c r="M36" s="135" t="s">
        <v>52</v>
      </c>
      <c r="N36" s="135" t="s">
        <v>53</v>
      </c>
      <c r="O36" s="136" t="s">
        <v>311</v>
      </c>
      <c r="P36" s="136" t="s">
        <v>56</v>
      </c>
    </row>
    <row r="37" spans="1:16" ht="16.5" customHeight="1" x14ac:dyDescent="0.25">
      <c r="A37" s="133" t="s">
        <v>441</v>
      </c>
      <c r="B37" s="160"/>
      <c r="C37" s="135"/>
      <c r="D37" s="135"/>
      <c r="E37" s="135"/>
      <c r="F37" s="135"/>
      <c r="G37" s="135">
        <v>3</v>
      </c>
      <c r="H37" s="135">
        <v>3</v>
      </c>
      <c r="I37" s="135">
        <v>3</v>
      </c>
      <c r="J37" s="135">
        <v>3</v>
      </c>
      <c r="K37" s="135">
        <v>3</v>
      </c>
      <c r="L37" s="135">
        <v>3</v>
      </c>
      <c r="M37" s="135">
        <v>3</v>
      </c>
      <c r="N37" s="135">
        <v>3</v>
      </c>
      <c r="O37" s="160"/>
      <c r="P37" s="160"/>
    </row>
    <row r="38" spans="1:16" ht="16.5" customHeight="1" x14ac:dyDescent="0.25">
      <c r="A38" s="133" t="s">
        <v>442</v>
      </c>
      <c r="B38" s="160"/>
      <c r="C38" s="135"/>
      <c r="D38" s="135"/>
      <c r="E38" s="135"/>
      <c r="F38" s="135"/>
      <c r="G38" s="135">
        <v>0</v>
      </c>
      <c r="H38" s="135">
        <v>0</v>
      </c>
      <c r="I38" s="135">
        <v>0</v>
      </c>
      <c r="J38" s="135">
        <v>0</v>
      </c>
      <c r="K38" s="135">
        <v>0</v>
      </c>
      <c r="L38" s="135">
        <v>0</v>
      </c>
      <c r="M38" s="135">
        <v>0</v>
      </c>
      <c r="N38" s="135">
        <v>0</v>
      </c>
      <c r="O38" s="160"/>
      <c r="P38" s="160"/>
    </row>
    <row r="39" spans="1:16" ht="16.5" customHeight="1" x14ac:dyDescent="0.25">
      <c r="A39" s="134" t="s">
        <v>26</v>
      </c>
      <c r="B39" s="33" t="s">
        <v>178</v>
      </c>
      <c r="C39" s="33" t="s">
        <v>178</v>
      </c>
      <c r="D39" s="33" t="s">
        <v>178</v>
      </c>
      <c r="E39" s="33" t="s">
        <v>178</v>
      </c>
      <c r="F39" s="33" t="s">
        <v>178</v>
      </c>
      <c r="G39" s="198">
        <v>0</v>
      </c>
      <c r="H39" s="198">
        <v>0</v>
      </c>
      <c r="I39" s="198">
        <v>0</v>
      </c>
      <c r="J39" s="198">
        <v>0</v>
      </c>
      <c r="K39" s="197" t="e">
        <f>+#REF!</f>
        <v>#REF!</v>
      </c>
      <c r="L39" s="199" t="e">
        <f>+#REF!</f>
        <v>#REF!</v>
      </c>
      <c r="M39" s="198" t="e">
        <f>+#REF!</f>
        <v>#REF!</v>
      </c>
      <c r="N39" s="198" t="e">
        <f>+#REF!</f>
        <v>#REF!</v>
      </c>
      <c r="O39" s="194" t="e">
        <f>SUM(C39:M39)</f>
        <v>#REF!</v>
      </c>
      <c r="P39" s="195">
        <v>0</v>
      </c>
    </row>
  </sheetData>
  <sheetProtection selectLockedCells="1"/>
  <mergeCells count="23">
    <mergeCell ref="A10:B10"/>
    <mergeCell ref="A11:A16"/>
    <mergeCell ref="B11:G12"/>
    <mergeCell ref="B13:G14"/>
    <mergeCell ref="B15:G16"/>
    <mergeCell ref="E8:G10"/>
    <mergeCell ref="A9:B9"/>
    <mergeCell ref="B35:P35"/>
    <mergeCell ref="A17:G17"/>
    <mergeCell ref="A1:G1"/>
    <mergeCell ref="H1:P17"/>
    <mergeCell ref="A2:B2"/>
    <mergeCell ref="C2:G2"/>
    <mergeCell ref="A3:B3"/>
    <mergeCell ref="A4:B4"/>
    <mergeCell ref="C4:D4"/>
    <mergeCell ref="F4:G4"/>
    <mergeCell ref="A5:B5"/>
    <mergeCell ref="C5:G5"/>
    <mergeCell ref="A6:B7"/>
    <mergeCell ref="C6:G7"/>
    <mergeCell ref="A8:B8"/>
    <mergeCell ref="D8:D10"/>
  </mergeCells>
  <printOptions horizontalCentered="1" verticalCentered="1"/>
  <pageMargins left="0.70866141732283472" right="0.70866141732283472" top="0.74803149606299213" bottom="0.74803149606299213" header="0.31496062992125984" footer="0.31496062992125984"/>
  <pageSetup scale="15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P43"/>
  <sheetViews>
    <sheetView showGridLines="0" topLeftCell="A22" zoomScale="85" zoomScaleNormal="85" workbookViewId="0">
      <selection activeCell="O40" sqref="O40"/>
    </sheetView>
  </sheetViews>
  <sheetFormatPr baseColWidth="10" defaultRowHeight="15" x14ac:dyDescent="0.25"/>
  <cols>
    <col min="1" max="2" width="11.42578125" style="8"/>
    <col min="3" max="3" width="12.140625" style="8" customWidth="1"/>
    <col min="4" max="15" width="11.42578125" style="8"/>
  </cols>
  <sheetData>
    <row r="1" spans="1:16" ht="18.75" x14ac:dyDescent="0.3">
      <c r="A1" s="314" t="s">
        <v>38</v>
      </c>
      <c r="B1" s="314"/>
      <c r="C1" s="314"/>
      <c r="D1" s="314"/>
      <c r="E1" s="314"/>
      <c r="F1" s="314"/>
      <c r="G1" s="314"/>
      <c r="H1" s="315"/>
      <c r="I1" s="315"/>
      <c r="J1" s="315"/>
      <c r="K1" s="315"/>
      <c r="L1" s="315"/>
      <c r="M1" s="315"/>
      <c r="N1" s="315"/>
      <c r="O1" s="315"/>
      <c r="P1" s="315"/>
    </row>
    <row r="2" spans="1:16" x14ac:dyDescent="0.25">
      <c r="A2" s="316" t="s">
        <v>28</v>
      </c>
      <c r="B2" s="316"/>
      <c r="C2" s="317" t="s">
        <v>2</v>
      </c>
      <c r="D2" s="317"/>
      <c r="E2" s="317"/>
      <c r="F2" s="317"/>
      <c r="G2" s="317"/>
      <c r="H2" s="315"/>
      <c r="I2" s="315"/>
      <c r="J2" s="315"/>
      <c r="K2" s="315"/>
      <c r="L2" s="315"/>
      <c r="M2" s="315"/>
      <c r="N2" s="315"/>
      <c r="O2" s="315"/>
      <c r="P2" s="315"/>
    </row>
    <row r="3" spans="1:16" x14ac:dyDescent="0.25">
      <c r="A3" s="318" t="s">
        <v>34</v>
      </c>
      <c r="B3" s="318"/>
      <c r="C3" s="92" t="s">
        <v>68</v>
      </c>
      <c r="D3" s="135" t="s">
        <v>31</v>
      </c>
      <c r="E3" s="132" t="s">
        <v>94</v>
      </c>
      <c r="F3" s="137" t="s">
        <v>32</v>
      </c>
      <c r="G3" s="92" t="s">
        <v>62</v>
      </c>
      <c r="H3" s="315"/>
      <c r="I3" s="315"/>
      <c r="J3" s="315"/>
      <c r="K3" s="315"/>
      <c r="L3" s="315"/>
      <c r="M3" s="315"/>
      <c r="N3" s="315"/>
      <c r="O3" s="315"/>
      <c r="P3" s="315"/>
    </row>
    <row r="4" spans="1:16" ht="23.25" customHeight="1" x14ac:dyDescent="0.25">
      <c r="A4" s="316" t="s">
        <v>35</v>
      </c>
      <c r="B4" s="316"/>
      <c r="C4" s="317" t="s">
        <v>262</v>
      </c>
      <c r="D4" s="317"/>
      <c r="E4" s="135" t="s">
        <v>33</v>
      </c>
      <c r="F4" s="319" t="s">
        <v>76</v>
      </c>
      <c r="G4" s="319"/>
      <c r="H4" s="315"/>
      <c r="I4" s="315"/>
      <c r="J4" s="315"/>
      <c r="K4" s="315"/>
      <c r="L4" s="315"/>
      <c r="M4" s="315"/>
      <c r="N4" s="315"/>
      <c r="O4" s="315"/>
      <c r="P4" s="315"/>
    </row>
    <row r="5" spans="1:16" ht="34.5" customHeight="1" x14ac:dyDescent="0.25">
      <c r="A5" s="316" t="s">
        <v>29</v>
      </c>
      <c r="B5" s="316"/>
      <c r="C5" s="310" t="s">
        <v>119</v>
      </c>
      <c r="D5" s="310"/>
      <c r="E5" s="310"/>
      <c r="F5" s="310"/>
      <c r="G5" s="310"/>
      <c r="H5" s="315"/>
      <c r="I5" s="315"/>
      <c r="J5" s="315"/>
      <c r="K5" s="315"/>
      <c r="L5" s="315"/>
      <c r="M5" s="315"/>
      <c r="N5" s="315"/>
      <c r="O5" s="315"/>
      <c r="P5" s="315"/>
    </row>
    <row r="6" spans="1:16" x14ac:dyDescent="0.25">
      <c r="A6" s="316" t="s">
        <v>36</v>
      </c>
      <c r="B6" s="316"/>
      <c r="C6" s="321"/>
      <c r="D6" s="321"/>
      <c r="E6" s="321"/>
      <c r="F6" s="321"/>
      <c r="G6" s="321"/>
      <c r="H6" s="315"/>
      <c r="I6" s="315"/>
      <c r="J6" s="315"/>
      <c r="K6" s="315"/>
      <c r="L6" s="315"/>
      <c r="M6" s="315"/>
      <c r="N6" s="315"/>
      <c r="O6" s="315"/>
      <c r="P6" s="315"/>
    </row>
    <row r="7" spans="1:16" x14ac:dyDescent="0.25">
      <c r="A7" s="316"/>
      <c r="B7" s="316"/>
      <c r="C7" s="321"/>
      <c r="D7" s="321"/>
      <c r="E7" s="321"/>
      <c r="F7" s="321"/>
      <c r="G7" s="321"/>
      <c r="H7" s="315"/>
      <c r="I7" s="315"/>
      <c r="J7" s="315"/>
      <c r="K7" s="315"/>
      <c r="L7" s="315"/>
      <c r="M7" s="315"/>
      <c r="N7" s="315"/>
      <c r="O7" s="315"/>
      <c r="P7" s="315"/>
    </row>
    <row r="8" spans="1:16" ht="21" customHeight="1" x14ac:dyDescent="0.25">
      <c r="A8" s="311" t="s">
        <v>176</v>
      </c>
      <c r="B8" s="311"/>
      <c r="C8" s="27" t="s">
        <v>401</v>
      </c>
      <c r="D8" s="323" t="s">
        <v>77</v>
      </c>
      <c r="E8" s="310" t="s">
        <v>263</v>
      </c>
      <c r="F8" s="310"/>
      <c r="G8" s="310"/>
      <c r="H8" s="315"/>
      <c r="I8" s="315"/>
      <c r="J8" s="315"/>
      <c r="K8" s="315"/>
      <c r="L8" s="315"/>
      <c r="M8" s="315"/>
      <c r="N8" s="315"/>
      <c r="O8" s="315"/>
      <c r="P8" s="315"/>
    </row>
    <row r="9" spans="1:16" ht="21" customHeight="1" x14ac:dyDescent="0.25">
      <c r="A9" s="311" t="s">
        <v>37</v>
      </c>
      <c r="B9" s="311"/>
      <c r="C9" s="27" t="s">
        <v>401</v>
      </c>
      <c r="D9" s="323"/>
      <c r="E9" s="310"/>
      <c r="F9" s="310"/>
      <c r="G9" s="310"/>
      <c r="H9" s="315"/>
      <c r="I9" s="315"/>
      <c r="J9" s="315"/>
      <c r="K9" s="315"/>
      <c r="L9" s="315"/>
      <c r="M9" s="315"/>
      <c r="N9" s="315"/>
      <c r="O9" s="315"/>
      <c r="P9" s="315"/>
    </row>
    <row r="10" spans="1:16" ht="21" customHeight="1" x14ac:dyDescent="0.25">
      <c r="A10" s="311" t="s">
        <v>179</v>
      </c>
      <c r="B10" s="311"/>
      <c r="C10" s="27" t="s">
        <v>178</v>
      </c>
      <c r="D10" s="323"/>
      <c r="E10" s="310"/>
      <c r="F10" s="310"/>
      <c r="G10" s="310"/>
      <c r="H10" s="315"/>
      <c r="I10" s="315"/>
      <c r="J10" s="315"/>
      <c r="K10" s="315"/>
      <c r="L10" s="315"/>
      <c r="M10" s="315"/>
      <c r="N10" s="315"/>
      <c r="O10" s="315"/>
      <c r="P10" s="315"/>
    </row>
    <row r="11" spans="1:16" ht="15" customHeight="1" x14ac:dyDescent="0.25">
      <c r="A11" s="313"/>
      <c r="B11" s="296" t="s">
        <v>402</v>
      </c>
      <c r="C11" s="296"/>
      <c r="D11" s="296"/>
      <c r="E11" s="296"/>
      <c r="F11" s="296"/>
      <c r="G11" s="296"/>
      <c r="H11" s="315"/>
      <c r="I11" s="315"/>
      <c r="J11" s="315"/>
      <c r="K11" s="315"/>
      <c r="L11" s="315"/>
      <c r="M11" s="315"/>
      <c r="N11" s="315"/>
      <c r="O11" s="315"/>
      <c r="P11" s="315"/>
    </row>
    <row r="12" spans="1:16" x14ac:dyDescent="0.25">
      <c r="A12" s="313"/>
      <c r="B12" s="296"/>
      <c r="C12" s="296"/>
      <c r="D12" s="296"/>
      <c r="E12" s="296"/>
      <c r="F12" s="296"/>
      <c r="G12" s="296"/>
      <c r="H12" s="315"/>
      <c r="I12" s="315"/>
      <c r="J12" s="315"/>
      <c r="K12" s="315"/>
      <c r="L12" s="315"/>
      <c r="M12" s="315"/>
      <c r="N12" s="315"/>
      <c r="O12" s="315"/>
      <c r="P12" s="315"/>
    </row>
    <row r="13" spans="1:16" ht="15" customHeight="1" x14ac:dyDescent="0.25">
      <c r="A13" s="313"/>
      <c r="B13" s="296" t="s">
        <v>403</v>
      </c>
      <c r="C13" s="296"/>
      <c r="D13" s="296"/>
      <c r="E13" s="296"/>
      <c r="F13" s="296"/>
      <c r="G13" s="296"/>
      <c r="H13" s="315"/>
      <c r="I13" s="315"/>
      <c r="J13" s="315"/>
      <c r="K13" s="315"/>
      <c r="L13" s="315"/>
      <c r="M13" s="315"/>
      <c r="N13" s="315"/>
      <c r="O13" s="315"/>
      <c r="P13" s="315"/>
    </row>
    <row r="14" spans="1:16" x14ac:dyDescent="0.25">
      <c r="A14" s="313"/>
      <c r="B14" s="296"/>
      <c r="C14" s="296"/>
      <c r="D14" s="296"/>
      <c r="E14" s="296"/>
      <c r="F14" s="296"/>
      <c r="G14" s="296"/>
      <c r="H14" s="315"/>
      <c r="I14" s="315"/>
      <c r="J14" s="315"/>
      <c r="K14" s="315"/>
      <c r="L14" s="315"/>
      <c r="M14" s="315"/>
      <c r="N14" s="315"/>
      <c r="O14" s="315"/>
      <c r="P14" s="315"/>
    </row>
    <row r="15" spans="1:16" ht="15" customHeight="1" x14ac:dyDescent="0.25">
      <c r="A15" s="313"/>
      <c r="B15" s="296" t="s">
        <v>404</v>
      </c>
      <c r="C15" s="296"/>
      <c r="D15" s="296"/>
      <c r="E15" s="296"/>
      <c r="F15" s="296"/>
      <c r="G15" s="296"/>
      <c r="H15" s="315"/>
      <c r="I15" s="315"/>
      <c r="J15" s="315"/>
      <c r="K15" s="315"/>
      <c r="L15" s="315"/>
      <c r="M15" s="315"/>
      <c r="N15" s="315"/>
      <c r="O15" s="315"/>
      <c r="P15" s="315"/>
    </row>
    <row r="16" spans="1:16" x14ac:dyDescent="0.25">
      <c r="A16" s="313"/>
      <c r="B16" s="296"/>
      <c r="C16" s="296"/>
      <c r="D16" s="296"/>
      <c r="E16" s="296"/>
      <c r="F16" s="296"/>
      <c r="G16" s="296"/>
      <c r="H16" s="315"/>
      <c r="I16" s="315"/>
      <c r="J16" s="315"/>
      <c r="K16" s="315"/>
      <c r="L16" s="315"/>
      <c r="M16" s="315"/>
      <c r="N16" s="315"/>
      <c r="O16" s="315"/>
      <c r="P16" s="315"/>
    </row>
    <row r="17" spans="1:16" ht="18.75" x14ac:dyDescent="0.3">
      <c r="A17" s="314" t="s">
        <v>443</v>
      </c>
      <c r="B17" s="314"/>
      <c r="C17" s="314"/>
      <c r="D17" s="314"/>
      <c r="E17" s="314"/>
      <c r="F17" s="314"/>
      <c r="G17" s="314"/>
      <c r="H17" s="315"/>
      <c r="I17" s="315"/>
      <c r="J17" s="315"/>
      <c r="K17" s="315"/>
      <c r="L17" s="315"/>
      <c r="M17" s="315"/>
      <c r="N17" s="315"/>
      <c r="O17" s="315"/>
      <c r="P17" s="315"/>
    </row>
    <row r="18" spans="1:16" x14ac:dyDescent="0.25">
      <c r="A18" s="152"/>
      <c r="B18" s="9"/>
      <c r="C18" s="9"/>
      <c r="D18" s="52"/>
      <c r="E18" s="52"/>
      <c r="F18" s="52"/>
      <c r="G18" s="154"/>
      <c r="H18" s="131"/>
      <c r="I18" s="131"/>
      <c r="J18" s="131"/>
      <c r="K18" s="131"/>
      <c r="L18" s="131"/>
      <c r="M18" s="131"/>
      <c r="N18" s="131"/>
      <c r="O18" s="131"/>
      <c r="P18" s="131"/>
    </row>
    <row r="19" spans="1:16" x14ac:dyDescent="0.25">
      <c r="A19" s="152"/>
      <c r="B19" s="9"/>
      <c r="C19" s="9"/>
      <c r="D19" s="52"/>
      <c r="E19" s="52"/>
      <c r="F19" s="52"/>
      <c r="G19" s="154"/>
      <c r="H19" s="131"/>
      <c r="I19" s="131"/>
      <c r="J19" s="131"/>
      <c r="K19" s="131"/>
      <c r="L19" s="131"/>
      <c r="M19" s="131"/>
      <c r="N19" s="131"/>
      <c r="O19" s="131"/>
      <c r="P19" s="131"/>
    </row>
    <row r="20" spans="1:16" x14ac:dyDescent="0.25">
      <c r="A20" s="152"/>
      <c r="B20" s="9"/>
      <c r="C20" s="9"/>
      <c r="D20" s="52"/>
      <c r="E20" s="52"/>
      <c r="F20" s="52"/>
      <c r="G20" s="154"/>
      <c r="H20" s="131"/>
      <c r="I20" s="131"/>
      <c r="J20" s="131"/>
      <c r="K20" s="131"/>
      <c r="L20" s="131"/>
      <c r="M20" s="131"/>
      <c r="N20" s="131"/>
      <c r="O20" s="131"/>
      <c r="P20" s="131"/>
    </row>
    <row r="21" spans="1:16" x14ac:dyDescent="0.25">
      <c r="A21" s="152"/>
      <c r="B21" s="9"/>
      <c r="C21" s="9"/>
      <c r="D21" s="52"/>
      <c r="E21" s="52"/>
      <c r="F21" s="52"/>
      <c r="G21" s="154"/>
      <c r="H21" s="131"/>
      <c r="I21" s="131"/>
      <c r="J21" s="131"/>
      <c r="K21" s="131"/>
      <c r="L21" s="131"/>
      <c r="M21" s="131"/>
      <c r="N21" s="131"/>
      <c r="O21" s="131"/>
      <c r="P21" s="131"/>
    </row>
    <row r="22" spans="1:16" x14ac:dyDescent="0.25">
      <c r="A22" s="152"/>
      <c r="B22" s="9"/>
      <c r="C22" s="9"/>
      <c r="D22" s="52"/>
      <c r="E22" s="52"/>
      <c r="F22" s="52"/>
      <c r="G22" s="154"/>
      <c r="H22" s="131"/>
      <c r="I22" s="131"/>
      <c r="J22" s="131"/>
      <c r="K22" s="131"/>
      <c r="L22" s="131"/>
      <c r="M22" s="131"/>
      <c r="N22" s="131"/>
      <c r="O22" s="131"/>
      <c r="P22" s="131"/>
    </row>
    <row r="23" spans="1:16" x14ac:dyDescent="0.25">
      <c r="A23" s="152"/>
      <c r="B23" s="9"/>
      <c r="C23" s="9"/>
      <c r="D23" s="52"/>
      <c r="E23" s="52"/>
      <c r="F23" s="52"/>
      <c r="G23" s="154"/>
      <c r="H23" s="131"/>
      <c r="I23" s="131"/>
      <c r="J23" s="131"/>
      <c r="K23" s="131"/>
      <c r="L23" s="131"/>
      <c r="M23" s="131"/>
      <c r="N23" s="131"/>
      <c r="O23" s="131"/>
      <c r="P23" s="131"/>
    </row>
    <row r="24" spans="1:16" x14ac:dyDescent="0.25">
      <c r="A24" s="152"/>
      <c r="B24" s="9"/>
      <c r="C24" s="9"/>
      <c r="D24" s="52"/>
      <c r="E24" s="52"/>
      <c r="F24" s="52"/>
      <c r="G24" s="154"/>
      <c r="H24" s="131"/>
      <c r="I24" s="131"/>
      <c r="J24" s="131"/>
      <c r="K24" s="131"/>
      <c r="L24" s="131"/>
      <c r="M24" s="131"/>
      <c r="N24" s="131"/>
      <c r="O24" s="131"/>
      <c r="P24" s="131"/>
    </row>
    <row r="25" spans="1:16" x14ac:dyDescent="0.25">
      <c r="A25" s="152"/>
      <c r="B25" s="9"/>
      <c r="C25" s="9"/>
      <c r="D25" s="52"/>
      <c r="E25" s="52"/>
      <c r="F25" s="52"/>
      <c r="G25" s="154"/>
      <c r="H25" s="131"/>
      <c r="I25" s="131"/>
      <c r="J25" s="131"/>
      <c r="K25" s="131"/>
      <c r="L25" s="131"/>
      <c r="M25" s="131"/>
      <c r="N25" s="131"/>
      <c r="O25" s="131"/>
      <c r="P25" s="131"/>
    </row>
    <row r="26" spans="1:16" x14ac:dyDescent="0.25">
      <c r="A26" s="152"/>
      <c r="B26" s="9"/>
      <c r="C26" s="9"/>
      <c r="D26" s="52"/>
      <c r="E26" s="52"/>
      <c r="F26" s="52"/>
      <c r="G26" s="154"/>
      <c r="H26" s="131"/>
      <c r="I26" s="131"/>
      <c r="J26" s="131"/>
      <c r="K26" s="131"/>
      <c r="L26" s="131"/>
      <c r="M26" s="131"/>
      <c r="N26" s="131"/>
      <c r="O26" s="131"/>
      <c r="P26" s="131"/>
    </row>
    <row r="27" spans="1:16" x14ac:dyDescent="0.25">
      <c r="A27" s="152"/>
      <c r="B27" s="9"/>
      <c r="C27" s="9"/>
      <c r="D27" s="52"/>
      <c r="E27" s="52"/>
      <c r="F27" s="52"/>
      <c r="G27" s="154"/>
      <c r="H27" s="131"/>
      <c r="I27" s="131"/>
      <c r="J27" s="131"/>
      <c r="K27" s="131"/>
      <c r="L27" s="131"/>
      <c r="M27" s="131"/>
      <c r="N27" s="131"/>
      <c r="O27" s="131"/>
      <c r="P27" s="131"/>
    </row>
    <row r="28" spans="1:16" x14ac:dyDescent="0.25">
      <c r="A28" s="152"/>
      <c r="B28" s="9"/>
      <c r="C28" s="9"/>
      <c r="D28" s="52"/>
      <c r="E28" s="52"/>
      <c r="F28" s="52"/>
      <c r="G28" s="154"/>
      <c r="H28" s="131"/>
      <c r="I28" s="131"/>
      <c r="J28" s="131"/>
      <c r="K28" s="131"/>
      <c r="L28" s="131"/>
      <c r="M28" s="131"/>
      <c r="N28" s="131"/>
      <c r="O28" s="131"/>
      <c r="P28" s="131"/>
    </row>
    <row r="29" spans="1:16" x14ac:dyDescent="0.25">
      <c r="A29" s="152"/>
      <c r="B29" s="9"/>
      <c r="C29" s="9"/>
      <c r="D29" s="52"/>
      <c r="E29" s="52"/>
      <c r="F29" s="52"/>
      <c r="G29" s="154"/>
      <c r="H29" s="131"/>
      <c r="I29" s="131"/>
      <c r="J29" s="131"/>
      <c r="K29" s="131"/>
      <c r="L29" s="131"/>
      <c r="M29" s="131"/>
      <c r="N29" s="131"/>
      <c r="O29" s="131"/>
      <c r="P29" s="131"/>
    </row>
    <row r="30" spans="1:16" x14ac:dyDescent="0.25">
      <c r="A30" s="152"/>
      <c r="B30" s="9"/>
      <c r="C30" s="9"/>
      <c r="D30" s="52"/>
      <c r="E30" s="52"/>
      <c r="F30" s="52"/>
      <c r="G30" s="154"/>
      <c r="H30" s="131"/>
      <c r="I30" s="131"/>
      <c r="J30" s="131"/>
      <c r="K30" s="131"/>
      <c r="L30" s="131"/>
      <c r="M30" s="131"/>
      <c r="N30" s="131"/>
      <c r="O30" s="131"/>
      <c r="P30" s="131"/>
    </row>
    <row r="31" spans="1:16" x14ac:dyDescent="0.25">
      <c r="A31" s="152"/>
      <c r="B31" s="9"/>
      <c r="C31" s="9"/>
      <c r="D31" s="52"/>
      <c r="E31" s="52"/>
      <c r="F31" s="52"/>
      <c r="G31" s="154"/>
      <c r="H31" s="131"/>
      <c r="I31" s="131"/>
      <c r="J31" s="131"/>
      <c r="K31" s="131"/>
      <c r="L31" s="131"/>
      <c r="M31" s="131"/>
      <c r="N31" s="131"/>
      <c r="O31" s="131"/>
      <c r="P31" s="131"/>
    </row>
    <row r="32" spans="1:16" x14ac:dyDescent="0.25">
      <c r="A32" s="152"/>
      <c r="B32" s="9"/>
      <c r="C32" s="9"/>
      <c r="D32" s="52"/>
      <c r="E32" s="52"/>
      <c r="F32" s="52"/>
      <c r="G32" s="154"/>
      <c r="H32" s="131"/>
      <c r="I32" s="131"/>
      <c r="J32" s="131"/>
      <c r="K32" s="131"/>
      <c r="L32" s="131"/>
      <c r="M32" s="131"/>
      <c r="N32" s="131"/>
      <c r="O32" s="131"/>
      <c r="P32" s="131"/>
    </row>
    <row r="33" spans="1:16" x14ac:dyDescent="0.25">
      <c r="A33" s="152"/>
      <c r="B33" s="9"/>
      <c r="C33" s="9"/>
      <c r="D33" s="52"/>
      <c r="E33" s="52"/>
      <c r="F33" s="52"/>
      <c r="G33" s="154"/>
      <c r="H33" s="131"/>
      <c r="I33" s="131"/>
      <c r="J33" s="131"/>
      <c r="K33" s="131"/>
      <c r="L33" s="131"/>
      <c r="M33" s="131"/>
      <c r="N33" s="131"/>
      <c r="O33" s="131"/>
      <c r="P33" s="131"/>
    </row>
    <row r="34" spans="1:16" x14ac:dyDescent="0.25">
      <c r="A34" s="101"/>
      <c r="B34" s="139"/>
      <c r="C34" s="139"/>
      <c r="D34" s="155"/>
      <c r="E34" s="155"/>
      <c r="F34" s="155"/>
      <c r="G34" s="156"/>
      <c r="H34" s="131"/>
      <c r="I34" s="131"/>
      <c r="J34" s="131"/>
      <c r="K34" s="131"/>
      <c r="L34" s="131"/>
      <c r="M34" s="131"/>
      <c r="N34" s="131"/>
      <c r="O34" s="131"/>
      <c r="P34" s="131"/>
    </row>
    <row r="35" spans="1:16" x14ac:dyDescent="0.25">
      <c r="C35" s="9"/>
      <c r="D35" s="10"/>
      <c r="E35" s="10"/>
      <c r="F35" s="10"/>
      <c r="G35" s="10"/>
    </row>
    <row r="36" spans="1:16" x14ac:dyDescent="0.25">
      <c r="B36" s="351" t="s">
        <v>41</v>
      </c>
      <c r="C36" s="326"/>
      <c r="D36" s="326"/>
      <c r="E36" s="326"/>
      <c r="F36" s="326"/>
      <c r="G36" s="326"/>
      <c r="H36" s="326"/>
      <c r="I36" s="326"/>
      <c r="J36" s="326"/>
      <c r="K36" s="326"/>
      <c r="L36" s="326"/>
      <c r="M36" s="326"/>
      <c r="N36" s="326"/>
      <c r="O36" s="326"/>
      <c r="P36" s="327"/>
    </row>
    <row r="37" spans="1:16" ht="15" customHeight="1" x14ac:dyDescent="0.25">
      <c r="A37" s="141"/>
      <c r="B37" s="136" t="s">
        <v>54</v>
      </c>
      <c r="C37" s="135" t="s">
        <v>42</v>
      </c>
      <c r="D37" s="135" t="s">
        <v>43</v>
      </c>
      <c r="E37" s="135" t="s">
        <v>44</v>
      </c>
      <c r="F37" s="135" t="s">
        <v>45</v>
      </c>
      <c r="G37" s="135" t="s">
        <v>46</v>
      </c>
      <c r="H37" s="135" t="s">
        <v>47</v>
      </c>
      <c r="I37" s="135" t="s">
        <v>48</v>
      </c>
      <c r="J37" s="135" t="s">
        <v>49</v>
      </c>
      <c r="K37" s="135" t="s">
        <v>50</v>
      </c>
      <c r="L37" s="135" t="s">
        <v>51</v>
      </c>
      <c r="M37" s="135" t="s">
        <v>52</v>
      </c>
      <c r="N37" s="135" t="s">
        <v>53</v>
      </c>
      <c r="O37" s="136" t="s">
        <v>311</v>
      </c>
      <c r="P37" s="136" t="s">
        <v>56</v>
      </c>
    </row>
    <row r="38" spans="1:16" ht="15" customHeight="1" x14ac:dyDescent="0.25">
      <c r="A38" s="133" t="s">
        <v>441</v>
      </c>
      <c r="B38" s="160"/>
      <c r="C38" s="135">
        <v>0.11</v>
      </c>
      <c r="D38" s="135">
        <v>0.11</v>
      </c>
      <c r="E38" s="135">
        <v>0.11</v>
      </c>
      <c r="F38" s="135">
        <v>0.11</v>
      </c>
      <c r="G38" s="135">
        <v>0.11</v>
      </c>
      <c r="H38" s="135">
        <v>0.11</v>
      </c>
      <c r="I38" s="135">
        <v>0.11</v>
      </c>
      <c r="J38" s="135">
        <v>0.11</v>
      </c>
      <c r="K38" s="135">
        <v>0.11</v>
      </c>
      <c r="L38" s="135">
        <v>0.11</v>
      </c>
      <c r="M38" s="135">
        <v>0.11</v>
      </c>
      <c r="N38" s="135">
        <v>0.11</v>
      </c>
      <c r="O38" s="160"/>
      <c r="P38" s="160"/>
    </row>
    <row r="39" spans="1:16" ht="15" customHeight="1" x14ac:dyDescent="0.25">
      <c r="A39" s="133" t="s">
        <v>442</v>
      </c>
      <c r="B39" s="160"/>
      <c r="C39" s="186">
        <v>0.1</v>
      </c>
      <c r="D39" s="186">
        <v>0.1</v>
      </c>
      <c r="E39" s="186">
        <v>0.1</v>
      </c>
      <c r="F39" s="186">
        <v>0.1</v>
      </c>
      <c r="G39" s="186">
        <v>0.1</v>
      </c>
      <c r="H39" s="186">
        <v>0.1</v>
      </c>
      <c r="I39" s="186">
        <v>0.1</v>
      </c>
      <c r="J39" s="186">
        <v>0.1</v>
      </c>
      <c r="K39" s="186">
        <v>0.1</v>
      </c>
      <c r="L39" s="186">
        <v>0.1</v>
      </c>
      <c r="M39" s="186">
        <v>0.1</v>
      </c>
      <c r="N39" s="186">
        <v>0.1</v>
      </c>
      <c r="O39" s="160"/>
      <c r="P39" s="160"/>
    </row>
    <row r="40" spans="1:16" ht="15" customHeight="1" x14ac:dyDescent="0.25">
      <c r="A40" s="134" t="s">
        <v>26</v>
      </c>
      <c r="B40" s="38" t="s">
        <v>178</v>
      </c>
      <c r="C40" s="200" t="e">
        <f>+#REF!</f>
        <v>#REF!</v>
      </c>
      <c r="D40" s="201" t="e">
        <f>+#REF!</f>
        <v>#REF!</v>
      </c>
      <c r="E40" s="200" t="e">
        <f>+#REF!</f>
        <v>#REF!</v>
      </c>
      <c r="F40" s="201" t="e">
        <f>+#REF!</f>
        <v>#REF!</v>
      </c>
      <c r="G40" s="201" t="e">
        <f>+#REF!</f>
        <v>#REF!</v>
      </c>
      <c r="H40" s="200" t="e">
        <f>+#REF!</f>
        <v>#REF!</v>
      </c>
      <c r="I40" s="200" t="e">
        <f>+#REF!</f>
        <v>#REF!</v>
      </c>
      <c r="J40" s="200" t="e">
        <f>+#REF!</f>
        <v>#REF!</v>
      </c>
      <c r="K40" s="200" t="e">
        <f>+#REF!</f>
        <v>#REF!</v>
      </c>
      <c r="L40" s="200" t="e">
        <f>+#REF!</f>
        <v>#REF!</v>
      </c>
      <c r="M40" s="200" t="e">
        <f>+#REF!</f>
        <v>#REF!</v>
      </c>
      <c r="N40" s="200" t="e">
        <f>+#REF!</f>
        <v>#REF!</v>
      </c>
      <c r="O40" s="202" t="e">
        <f>+AVERAGE(C40:N40)</f>
        <v>#REF!</v>
      </c>
      <c r="P40" s="203">
        <v>0.1</v>
      </c>
    </row>
    <row r="43" spans="1:16" x14ac:dyDescent="0.25">
      <c r="B43" s="89"/>
      <c r="C43" s="89"/>
      <c r="D43" s="89"/>
      <c r="E43" s="89"/>
      <c r="F43" s="89"/>
      <c r="G43" s="89"/>
      <c r="H43" s="89"/>
      <c r="I43" s="89"/>
      <c r="J43" s="89"/>
      <c r="K43" s="89"/>
      <c r="L43" s="89"/>
      <c r="M43" s="89"/>
      <c r="N43" s="89"/>
    </row>
  </sheetData>
  <sheetProtection selectLockedCells="1"/>
  <mergeCells count="23">
    <mergeCell ref="A10:B10"/>
    <mergeCell ref="A11:A16"/>
    <mergeCell ref="B11:G12"/>
    <mergeCell ref="B13:G14"/>
    <mergeCell ref="B15:G16"/>
    <mergeCell ref="E8:G10"/>
    <mergeCell ref="A9:B9"/>
    <mergeCell ref="B36:P36"/>
    <mergeCell ref="A17:G17"/>
    <mergeCell ref="A1:G1"/>
    <mergeCell ref="H1:P17"/>
    <mergeCell ref="A2:B2"/>
    <mergeCell ref="C2:G2"/>
    <mergeCell ref="A3:B3"/>
    <mergeCell ref="A4:B4"/>
    <mergeCell ref="C4:D4"/>
    <mergeCell ref="F4:G4"/>
    <mergeCell ref="A5:B5"/>
    <mergeCell ref="C5:G5"/>
    <mergeCell ref="A6:B7"/>
    <mergeCell ref="C6:G7"/>
    <mergeCell ref="A8:B8"/>
    <mergeCell ref="D8:D10"/>
  </mergeCells>
  <printOptions horizontalCentered="1" verticalCentered="1"/>
  <pageMargins left="0.70866141732283472" right="0.70866141732283472" top="0.74803149606299213" bottom="0.74803149606299213" header="0.31496062992125984" footer="0.31496062992125984"/>
  <pageSetup scale="15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P42"/>
  <sheetViews>
    <sheetView showGridLines="0" topLeftCell="A17" zoomScale="85" zoomScaleNormal="85" workbookViewId="0">
      <selection activeCell="A40" sqref="A40"/>
    </sheetView>
  </sheetViews>
  <sheetFormatPr baseColWidth="10" defaultRowHeight="15" x14ac:dyDescent="0.25"/>
  <cols>
    <col min="1" max="2" width="11.42578125" style="8"/>
    <col min="3" max="3" width="12.5703125" style="8" customWidth="1"/>
    <col min="4" max="15" width="11.42578125" style="8"/>
  </cols>
  <sheetData>
    <row r="1" spans="1:16" ht="18.75" x14ac:dyDescent="0.3">
      <c r="A1" s="314" t="s">
        <v>38</v>
      </c>
      <c r="B1" s="314"/>
      <c r="C1" s="314"/>
      <c r="D1" s="314"/>
      <c r="E1" s="314"/>
      <c r="F1" s="314"/>
      <c r="G1" s="314"/>
      <c r="H1" s="315"/>
      <c r="I1" s="315"/>
      <c r="J1" s="315"/>
      <c r="K1" s="315"/>
      <c r="L1" s="315"/>
      <c r="M1" s="315"/>
      <c r="N1" s="315"/>
      <c r="O1" s="315"/>
      <c r="P1" s="315"/>
    </row>
    <row r="2" spans="1:16" x14ac:dyDescent="0.25">
      <c r="A2" s="316" t="s">
        <v>28</v>
      </c>
      <c r="B2" s="316"/>
      <c r="C2" s="317" t="s">
        <v>74</v>
      </c>
      <c r="D2" s="317"/>
      <c r="E2" s="317"/>
      <c r="F2" s="317"/>
      <c r="G2" s="317"/>
      <c r="H2" s="315"/>
      <c r="I2" s="315"/>
      <c r="J2" s="315"/>
      <c r="K2" s="315"/>
      <c r="L2" s="315"/>
      <c r="M2" s="315"/>
      <c r="N2" s="315"/>
      <c r="O2" s="315"/>
      <c r="P2" s="315"/>
    </row>
    <row r="3" spans="1:16" x14ac:dyDescent="0.25">
      <c r="A3" s="318" t="s">
        <v>34</v>
      </c>
      <c r="B3" s="318"/>
      <c r="C3" s="92" t="s">
        <v>68</v>
      </c>
      <c r="D3" s="135" t="s">
        <v>31</v>
      </c>
      <c r="E3" s="132" t="s">
        <v>75</v>
      </c>
      <c r="F3" s="137" t="s">
        <v>32</v>
      </c>
      <c r="G3" s="92" t="s">
        <v>25</v>
      </c>
      <c r="H3" s="315"/>
      <c r="I3" s="315"/>
      <c r="J3" s="315"/>
      <c r="K3" s="315"/>
      <c r="L3" s="315"/>
      <c r="M3" s="315"/>
      <c r="N3" s="315"/>
      <c r="O3" s="315"/>
      <c r="P3" s="315"/>
    </row>
    <row r="4" spans="1:16" x14ac:dyDescent="0.25">
      <c r="A4" s="316" t="s">
        <v>35</v>
      </c>
      <c r="B4" s="316"/>
      <c r="C4" s="317" t="s">
        <v>262</v>
      </c>
      <c r="D4" s="317"/>
      <c r="E4" s="135" t="s">
        <v>33</v>
      </c>
      <c r="F4" s="319" t="s">
        <v>76</v>
      </c>
      <c r="G4" s="319"/>
      <c r="H4" s="315"/>
      <c r="I4" s="315"/>
      <c r="J4" s="315"/>
      <c r="K4" s="315"/>
      <c r="L4" s="315"/>
      <c r="M4" s="315"/>
      <c r="N4" s="315"/>
      <c r="O4" s="315"/>
      <c r="P4" s="315"/>
    </row>
    <row r="5" spans="1:16" ht="34.5" customHeight="1" x14ac:dyDescent="0.25">
      <c r="A5" s="316" t="s">
        <v>29</v>
      </c>
      <c r="B5" s="316"/>
      <c r="C5" s="310" t="s">
        <v>20</v>
      </c>
      <c r="D5" s="310"/>
      <c r="E5" s="310"/>
      <c r="F5" s="310"/>
      <c r="G5" s="310"/>
      <c r="H5" s="315"/>
      <c r="I5" s="315"/>
      <c r="J5" s="315"/>
      <c r="K5" s="315"/>
      <c r="L5" s="315"/>
      <c r="M5" s="315"/>
      <c r="N5" s="315"/>
      <c r="O5" s="315"/>
      <c r="P5" s="315"/>
    </row>
    <row r="6" spans="1:16" x14ac:dyDescent="0.25">
      <c r="A6" s="316" t="s">
        <v>36</v>
      </c>
      <c r="B6" s="316"/>
      <c r="C6" s="321"/>
      <c r="D6" s="321"/>
      <c r="E6" s="321"/>
      <c r="F6" s="321"/>
      <c r="G6" s="321"/>
      <c r="H6" s="315"/>
      <c r="I6" s="315"/>
      <c r="J6" s="315"/>
      <c r="K6" s="315"/>
      <c r="L6" s="315"/>
      <c r="M6" s="315"/>
      <c r="N6" s="315"/>
      <c r="O6" s="315"/>
      <c r="P6" s="315"/>
    </row>
    <row r="7" spans="1:16" x14ac:dyDescent="0.25">
      <c r="A7" s="316"/>
      <c r="B7" s="316"/>
      <c r="C7" s="321"/>
      <c r="D7" s="321"/>
      <c r="E7" s="321"/>
      <c r="F7" s="321"/>
      <c r="G7" s="321"/>
      <c r="H7" s="315"/>
      <c r="I7" s="315"/>
      <c r="J7" s="315"/>
      <c r="K7" s="315"/>
      <c r="L7" s="315"/>
      <c r="M7" s="315"/>
      <c r="N7" s="315"/>
      <c r="O7" s="315"/>
      <c r="P7" s="315"/>
    </row>
    <row r="8" spans="1:16" ht="21" customHeight="1" x14ac:dyDescent="0.25">
      <c r="A8" s="311" t="s">
        <v>176</v>
      </c>
      <c r="B8" s="311"/>
      <c r="C8" s="27">
        <v>15</v>
      </c>
      <c r="D8" s="323" t="s">
        <v>77</v>
      </c>
      <c r="E8" s="310" t="s">
        <v>78</v>
      </c>
      <c r="F8" s="310"/>
      <c r="G8" s="310"/>
      <c r="H8" s="315"/>
      <c r="I8" s="315"/>
      <c r="J8" s="315"/>
      <c r="K8" s="315"/>
      <c r="L8" s="315"/>
      <c r="M8" s="315"/>
      <c r="N8" s="315"/>
      <c r="O8" s="315"/>
      <c r="P8" s="315"/>
    </row>
    <row r="9" spans="1:16" ht="21" customHeight="1" x14ac:dyDescent="0.25">
      <c r="A9" s="311" t="s">
        <v>37</v>
      </c>
      <c r="B9" s="311"/>
      <c r="C9" s="27">
        <v>15</v>
      </c>
      <c r="D9" s="323"/>
      <c r="E9" s="310"/>
      <c r="F9" s="310"/>
      <c r="G9" s="310"/>
      <c r="H9" s="315"/>
      <c r="I9" s="315"/>
      <c r="J9" s="315"/>
      <c r="K9" s="315"/>
      <c r="L9" s="315"/>
      <c r="M9" s="315"/>
      <c r="N9" s="315"/>
      <c r="O9" s="315"/>
      <c r="P9" s="315"/>
    </row>
    <row r="10" spans="1:16" ht="21" customHeight="1" x14ac:dyDescent="0.25">
      <c r="A10" s="311" t="s">
        <v>181</v>
      </c>
      <c r="B10" s="311"/>
      <c r="C10" s="64" t="s">
        <v>178</v>
      </c>
      <c r="D10" s="323"/>
      <c r="E10" s="310"/>
      <c r="F10" s="310"/>
      <c r="G10" s="310"/>
      <c r="H10" s="315"/>
      <c r="I10" s="315"/>
      <c r="J10" s="315"/>
      <c r="K10" s="315"/>
      <c r="L10" s="315"/>
      <c r="M10" s="315"/>
      <c r="N10" s="315"/>
      <c r="O10" s="315"/>
      <c r="P10" s="315"/>
    </row>
    <row r="11" spans="1:16" ht="15" customHeight="1" x14ac:dyDescent="0.25">
      <c r="A11" s="313"/>
      <c r="B11" s="296" t="s">
        <v>79</v>
      </c>
      <c r="C11" s="296"/>
      <c r="D11" s="296"/>
      <c r="E11" s="296"/>
      <c r="F11" s="296"/>
      <c r="G11" s="296"/>
      <c r="H11" s="315"/>
      <c r="I11" s="315"/>
      <c r="J11" s="315"/>
      <c r="K11" s="315"/>
      <c r="L11" s="315"/>
      <c r="M11" s="315"/>
      <c r="N11" s="315"/>
      <c r="O11" s="315"/>
      <c r="P11" s="315"/>
    </row>
    <row r="12" spans="1:16" x14ac:dyDescent="0.25">
      <c r="A12" s="313"/>
      <c r="B12" s="296"/>
      <c r="C12" s="296"/>
      <c r="D12" s="296"/>
      <c r="E12" s="296"/>
      <c r="F12" s="296"/>
      <c r="G12" s="296"/>
      <c r="H12" s="315"/>
      <c r="I12" s="315"/>
      <c r="J12" s="315"/>
      <c r="K12" s="315"/>
      <c r="L12" s="315"/>
      <c r="M12" s="315"/>
      <c r="N12" s="315"/>
      <c r="O12" s="315"/>
      <c r="P12" s="315"/>
    </row>
    <row r="13" spans="1:16" ht="15" customHeight="1" x14ac:dyDescent="0.25">
      <c r="A13" s="313"/>
      <c r="B13" s="296" t="s">
        <v>80</v>
      </c>
      <c r="C13" s="296"/>
      <c r="D13" s="296"/>
      <c r="E13" s="296"/>
      <c r="F13" s="296"/>
      <c r="G13" s="296"/>
      <c r="H13" s="315"/>
      <c r="I13" s="315"/>
      <c r="J13" s="315"/>
      <c r="K13" s="315"/>
      <c r="L13" s="315"/>
      <c r="M13" s="315"/>
      <c r="N13" s="315"/>
      <c r="O13" s="315"/>
      <c r="P13" s="315"/>
    </row>
    <row r="14" spans="1:16" x14ac:dyDescent="0.25">
      <c r="A14" s="313"/>
      <c r="B14" s="296"/>
      <c r="C14" s="296"/>
      <c r="D14" s="296"/>
      <c r="E14" s="296"/>
      <c r="F14" s="296"/>
      <c r="G14" s="296"/>
      <c r="H14" s="315"/>
      <c r="I14" s="315"/>
      <c r="J14" s="315"/>
      <c r="K14" s="315"/>
      <c r="L14" s="315"/>
      <c r="M14" s="315"/>
      <c r="N14" s="315"/>
      <c r="O14" s="315"/>
      <c r="P14" s="315"/>
    </row>
    <row r="15" spans="1:16" ht="15" customHeight="1" x14ac:dyDescent="0.25">
      <c r="A15" s="313"/>
      <c r="B15" s="296" t="s">
        <v>81</v>
      </c>
      <c r="C15" s="296"/>
      <c r="D15" s="296"/>
      <c r="E15" s="296"/>
      <c r="F15" s="296"/>
      <c r="G15" s="296"/>
      <c r="H15" s="315"/>
      <c r="I15" s="315"/>
      <c r="J15" s="315"/>
      <c r="K15" s="315"/>
      <c r="L15" s="315"/>
      <c r="M15" s="315"/>
      <c r="N15" s="315"/>
      <c r="O15" s="315"/>
      <c r="P15" s="315"/>
    </row>
    <row r="16" spans="1:16" x14ac:dyDescent="0.25">
      <c r="A16" s="313"/>
      <c r="B16" s="296"/>
      <c r="C16" s="296"/>
      <c r="D16" s="296"/>
      <c r="E16" s="296"/>
      <c r="F16" s="296"/>
      <c r="G16" s="296"/>
      <c r="H16" s="315"/>
      <c r="I16" s="315"/>
      <c r="J16" s="315"/>
      <c r="K16" s="315"/>
      <c r="L16" s="315"/>
      <c r="M16" s="315"/>
      <c r="N16" s="315"/>
      <c r="O16" s="315"/>
      <c r="P16" s="315"/>
    </row>
    <row r="17" spans="1:16" ht="18.75" x14ac:dyDescent="0.3">
      <c r="A17" s="314" t="s">
        <v>443</v>
      </c>
      <c r="B17" s="314"/>
      <c r="C17" s="314"/>
      <c r="D17" s="314"/>
      <c r="E17" s="314"/>
      <c r="F17" s="314"/>
      <c r="G17" s="314"/>
      <c r="H17" s="315"/>
      <c r="I17" s="315"/>
      <c r="J17" s="315"/>
      <c r="K17" s="315"/>
      <c r="L17" s="315"/>
      <c r="M17" s="315"/>
      <c r="N17" s="315"/>
      <c r="O17" s="315"/>
      <c r="P17" s="315"/>
    </row>
    <row r="18" spans="1:16" x14ac:dyDescent="0.25">
      <c r="A18" s="152"/>
      <c r="B18" s="9"/>
      <c r="C18" s="9"/>
      <c r="D18" s="52"/>
      <c r="E18" s="52"/>
      <c r="F18" s="52"/>
      <c r="G18" s="154"/>
      <c r="H18" s="131"/>
      <c r="I18" s="131"/>
      <c r="J18" s="131"/>
      <c r="K18" s="131"/>
      <c r="L18" s="131"/>
      <c r="M18" s="131"/>
      <c r="N18" s="131"/>
      <c r="O18" s="131"/>
      <c r="P18" s="131"/>
    </row>
    <row r="19" spans="1:16" x14ac:dyDescent="0.25">
      <c r="A19" s="152"/>
      <c r="B19" s="9"/>
      <c r="C19" s="9"/>
      <c r="D19" s="52"/>
      <c r="E19" s="52"/>
      <c r="F19" s="52"/>
      <c r="G19" s="154"/>
      <c r="H19" s="131"/>
      <c r="I19" s="131"/>
      <c r="J19" s="131"/>
      <c r="K19" s="131"/>
      <c r="L19" s="131"/>
      <c r="M19" s="131"/>
      <c r="N19" s="131"/>
      <c r="O19" s="131"/>
      <c r="P19" s="131"/>
    </row>
    <row r="20" spans="1:16" x14ac:dyDescent="0.25">
      <c r="A20" s="152"/>
      <c r="B20" s="9"/>
      <c r="C20" s="9"/>
      <c r="D20" s="52"/>
      <c r="E20" s="52"/>
      <c r="F20" s="52"/>
      <c r="G20" s="154"/>
      <c r="H20" s="131"/>
      <c r="I20" s="131"/>
      <c r="J20" s="131"/>
      <c r="K20" s="131"/>
      <c r="L20" s="131"/>
      <c r="M20" s="131"/>
      <c r="N20" s="131"/>
      <c r="O20" s="131"/>
      <c r="P20" s="131"/>
    </row>
    <row r="21" spans="1:16" x14ac:dyDescent="0.25">
      <c r="A21" s="152"/>
      <c r="B21" s="9"/>
      <c r="C21" s="9"/>
      <c r="D21" s="52"/>
      <c r="E21" s="52"/>
      <c r="F21" s="52"/>
      <c r="G21" s="154"/>
      <c r="H21" s="131"/>
      <c r="I21" s="131"/>
      <c r="J21" s="131"/>
      <c r="K21" s="131"/>
      <c r="L21" s="131"/>
      <c r="M21" s="131"/>
      <c r="N21" s="131"/>
      <c r="O21" s="131"/>
      <c r="P21" s="131"/>
    </row>
    <row r="22" spans="1:16" x14ac:dyDescent="0.25">
      <c r="A22" s="152"/>
      <c r="B22" s="9"/>
      <c r="C22" s="9"/>
      <c r="D22" s="52"/>
      <c r="E22" s="52"/>
      <c r="F22" s="52"/>
      <c r="G22" s="154"/>
      <c r="H22" s="131"/>
      <c r="I22" s="131"/>
      <c r="J22" s="131"/>
      <c r="K22" s="131"/>
      <c r="L22" s="131"/>
      <c r="M22" s="131"/>
      <c r="N22" s="131"/>
      <c r="O22" s="131"/>
      <c r="P22" s="131"/>
    </row>
    <row r="23" spans="1:16" x14ac:dyDescent="0.25">
      <c r="A23" s="152"/>
      <c r="B23" s="9"/>
      <c r="C23" s="9"/>
      <c r="D23" s="52"/>
      <c r="E23" s="52"/>
      <c r="F23" s="52"/>
      <c r="G23" s="154"/>
      <c r="H23" s="131"/>
      <c r="I23" s="131"/>
      <c r="J23" s="131"/>
      <c r="K23" s="131"/>
      <c r="L23" s="131"/>
      <c r="M23" s="131"/>
      <c r="N23" s="131"/>
      <c r="O23" s="131"/>
      <c r="P23" s="131"/>
    </row>
    <row r="24" spans="1:16" x14ac:dyDescent="0.25">
      <c r="A24" s="152"/>
      <c r="B24" s="9"/>
      <c r="C24" s="9"/>
      <c r="D24" s="52"/>
      <c r="E24" s="52"/>
      <c r="F24" s="52"/>
      <c r="G24" s="154"/>
      <c r="H24" s="131"/>
      <c r="I24" s="131"/>
      <c r="J24" s="131"/>
      <c r="K24" s="131"/>
      <c r="L24" s="131"/>
      <c r="M24" s="131"/>
      <c r="N24" s="131"/>
      <c r="O24" s="131"/>
      <c r="P24" s="131"/>
    </row>
    <row r="25" spans="1:16" x14ac:dyDescent="0.25">
      <c r="A25" s="152"/>
      <c r="B25" s="9"/>
      <c r="C25" s="9"/>
      <c r="D25" s="52"/>
      <c r="E25" s="52"/>
      <c r="F25" s="52"/>
      <c r="G25" s="154"/>
      <c r="H25" s="131"/>
      <c r="I25" s="131"/>
      <c r="J25" s="131"/>
      <c r="K25" s="131"/>
      <c r="L25" s="131"/>
      <c r="M25" s="131"/>
      <c r="N25" s="131"/>
      <c r="O25" s="131"/>
      <c r="P25" s="131"/>
    </row>
    <row r="26" spans="1:16" x14ac:dyDescent="0.25">
      <c r="A26" s="152"/>
      <c r="B26" s="9"/>
      <c r="C26" s="9"/>
      <c r="D26" s="52"/>
      <c r="E26" s="52"/>
      <c r="F26" s="52"/>
      <c r="G26" s="154"/>
      <c r="H26" s="131"/>
      <c r="I26" s="131"/>
      <c r="J26" s="131"/>
      <c r="K26" s="131"/>
      <c r="L26" s="131"/>
      <c r="M26" s="131"/>
      <c r="N26" s="131"/>
      <c r="O26" s="131"/>
      <c r="P26" s="131"/>
    </row>
    <row r="27" spans="1:16" x14ac:dyDescent="0.25">
      <c r="A27" s="152"/>
      <c r="B27" s="9"/>
      <c r="C27" s="9"/>
      <c r="D27" s="52"/>
      <c r="E27" s="52"/>
      <c r="F27" s="52"/>
      <c r="G27" s="154"/>
      <c r="H27" s="131"/>
      <c r="I27" s="131"/>
      <c r="J27" s="131"/>
      <c r="K27" s="131"/>
      <c r="L27" s="131"/>
      <c r="M27" s="131"/>
      <c r="N27" s="131"/>
      <c r="O27" s="131"/>
      <c r="P27" s="131"/>
    </row>
    <row r="28" spans="1:16" x14ac:dyDescent="0.25">
      <c r="A28" s="152"/>
      <c r="B28" s="9"/>
      <c r="C28" s="9"/>
      <c r="D28" s="52"/>
      <c r="E28" s="52"/>
      <c r="F28" s="52"/>
      <c r="G28" s="154"/>
      <c r="H28" s="131"/>
      <c r="I28" s="131"/>
      <c r="J28" s="131"/>
      <c r="K28" s="131"/>
      <c r="L28" s="131"/>
      <c r="M28" s="131"/>
      <c r="N28" s="131"/>
      <c r="O28" s="131"/>
      <c r="P28" s="131"/>
    </row>
    <row r="29" spans="1:16" x14ac:dyDescent="0.25">
      <c r="A29" s="152"/>
      <c r="B29" s="9"/>
      <c r="C29" s="9"/>
      <c r="D29" s="52"/>
      <c r="E29" s="52"/>
      <c r="F29" s="52"/>
      <c r="G29" s="154"/>
      <c r="H29" s="131"/>
      <c r="I29" s="131"/>
      <c r="J29" s="131"/>
      <c r="K29" s="131"/>
      <c r="L29" s="131"/>
      <c r="M29" s="131"/>
      <c r="N29" s="131"/>
      <c r="O29" s="131"/>
      <c r="P29" s="131"/>
    </row>
    <row r="30" spans="1:16" x14ac:dyDescent="0.25">
      <c r="A30" s="152"/>
      <c r="B30" s="9"/>
      <c r="C30" s="9"/>
      <c r="D30" s="52"/>
      <c r="E30" s="52"/>
      <c r="F30" s="52"/>
      <c r="G30" s="154"/>
      <c r="H30" s="131"/>
      <c r="I30" s="131"/>
      <c r="J30" s="131"/>
      <c r="K30" s="131"/>
      <c r="L30" s="131"/>
      <c r="M30" s="131"/>
      <c r="N30" s="131"/>
      <c r="O30" s="131"/>
      <c r="P30" s="131"/>
    </row>
    <row r="31" spans="1:16" x14ac:dyDescent="0.25">
      <c r="A31" s="152"/>
      <c r="B31" s="9"/>
      <c r="C31" s="9"/>
      <c r="D31" s="52"/>
      <c r="E31" s="52"/>
      <c r="F31" s="52"/>
      <c r="G31" s="154"/>
      <c r="H31" s="131"/>
      <c r="I31" s="131"/>
      <c r="J31" s="131"/>
      <c r="K31" s="131"/>
      <c r="L31" s="131"/>
      <c r="M31" s="131"/>
      <c r="N31" s="131"/>
      <c r="O31" s="131"/>
      <c r="P31" s="131"/>
    </row>
    <row r="32" spans="1:16" x14ac:dyDescent="0.25">
      <c r="A32" s="152"/>
      <c r="B32" s="9"/>
      <c r="C32" s="9"/>
      <c r="D32" s="52"/>
      <c r="E32" s="52"/>
      <c r="F32" s="52"/>
      <c r="G32" s="154"/>
      <c r="H32" s="131"/>
      <c r="I32" s="131"/>
      <c r="J32" s="131"/>
      <c r="K32" s="131"/>
      <c r="L32" s="131"/>
      <c r="M32" s="131"/>
      <c r="N32" s="131"/>
      <c r="O32" s="131"/>
      <c r="P32" s="131"/>
    </row>
    <row r="33" spans="1:16" x14ac:dyDescent="0.25">
      <c r="A33" s="152"/>
      <c r="B33" s="9"/>
      <c r="C33" s="9"/>
      <c r="D33" s="52"/>
      <c r="E33" s="52"/>
      <c r="F33" s="52"/>
      <c r="G33" s="154"/>
      <c r="H33" s="131"/>
      <c r="I33" s="131"/>
      <c r="J33" s="131"/>
      <c r="K33" s="131"/>
      <c r="L33" s="131"/>
      <c r="M33" s="131"/>
      <c r="N33" s="131"/>
      <c r="O33" s="131"/>
      <c r="P33" s="131"/>
    </row>
    <row r="34" spans="1:16" x14ac:dyDescent="0.25">
      <c r="A34" s="101"/>
      <c r="B34" s="139"/>
      <c r="C34" s="139"/>
      <c r="D34" s="155"/>
      <c r="E34" s="155"/>
      <c r="F34" s="155"/>
      <c r="G34" s="156"/>
      <c r="H34" s="131"/>
      <c r="I34" s="131"/>
      <c r="J34" s="131"/>
      <c r="K34" s="131"/>
      <c r="L34" s="131"/>
      <c r="M34" s="131"/>
      <c r="N34" s="131"/>
      <c r="O34" s="131"/>
      <c r="P34" s="131"/>
    </row>
    <row r="35" spans="1:16" x14ac:dyDescent="0.25">
      <c r="C35" s="9"/>
      <c r="D35" s="10"/>
      <c r="E35" s="10"/>
      <c r="F35" s="10"/>
      <c r="G35" s="10"/>
    </row>
    <row r="36" spans="1:16" x14ac:dyDescent="0.25">
      <c r="B36" s="325" t="s">
        <v>41</v>
      </c>
      <c r="C36" s="326"/>
      <c r="D36" s="326"/>
      <c r="E36" s="326"/>
      <c r="F36" s="326"/>
      <c r="G36" s="326"/>
      <c r="H36" s="326"/>
      <c r="I36" s="326"/>
      <c r="J36" s="326"/>
      <c r="K36" s="326"/>
      <c r="L36" s="326"/>
      <c r="M36" s="326"/>
      <c r="N36" s="326"/>
      <c r="O36" s="326"/>
      <c r="P36" s="327"/>
    </row>
    <row r="37" spans="1:16" ht="18" customHeight="1" x14ac:dyDescent="0.25">
      <c r="A37" s="141"/>
      <c r="B37" s="136" t="s">
        <v>54</v>
      </c>
      <c r="C37" s="135" t="s">
        <v>42</v>
      </c>
      <c r="D37" s="135" t="s">
        <v>43</v>
      </c>
      <c r="E37" s="135" t="s">
        <v>44</v>
      </c>
      <c r="F37" s="135" t="s">
        <v>45</v>
      </c>
      <c r="G37" s="135" t="s">
        <v>46</v>
      </c>
      <c r="H37" s="135" t="s">
        <v>47</v>
      </c>
      <c r="I37" s="135" t="s">
        <v>48</v>
      </c>
      <c r="J37" s="135" t="s">
        <v>49</v>
      </c>
      <c r="K37" s="135" t="s">
        <v>50</v>
      </c>
      <c r="L37" s="135" t="s">
        <v>51</v>
      </c>
      <c r="M37" s="135" t="s">
        <v>52</v>
      </c>
      <c r="N37" s="135" t="s">
        <v>53</v>
      </c>
      <c r="O37" s="136" t="s">
        <v>311</v>
      </c>
      <c r="P37" s="136" t="s">
        <v>56</v>
      </c>
    </row>
    <row r="38" spans="1:16" ht="18" customHeight="1" x14ac:dyDescent="0.25">
      <c r="A38" s="133" t="s">
        <v>441</v>
      </c>
      <c r="B38" s="160"/>
      <c r="C38" s="135">
        <v>15</v>
      </c>
      <c r="D38" s="135">
        <v>15</v>
      </c>
      <c r="E38" s="135">
        <v>15</v>
      </c>
      <c r="F38" s="135">
        <v>15</v>
      </c>
      <c r="G38" s="135">
        <v>15</v>
      </c>
      <c r="H38" s="135">
        <v>15</v>
      </c>
      <c r="I38" s="135">
        <v>15</v>
      </c>
      <c r="J38" s="135">
        <v>15</v>
      </c>
      <c r="K38" s="135">
        <v>15</v>
      </c>
      <c r="L38" s="135">
        <v>15</v>
      </c>
      <c r="M38" s="135">
        <v>15</v>
      </c>
      <c r="N38" s="135">
        <v>15</v>
      </c>
      <c r="O38" s="160"/>
      <c r="P38" s="160"/>
    </row>
    <row r="39" spans="1:16" ht="18" customHeight="1" x14ac:dyDescent="0.25">
      <c r="A39" s="133" t="s">
        <v>442</v>
      </c>
      <c r="B39" s="160"/>
      <c r="C39" s="135">
        <v>10</v>
      </c>
      <c r="D39" s="135">
        <v>10</v>
      </c>
      <c r="E39" s="135">
        <v>10</v>
      </c>
      <c r="F39" s="135">
        <v>10</v>
      </c>
      <c r="G39" s="135">
        <v>10</v>
      </c>
      <c r="H39" s="135">
        <v>10</v>
      </c>
      <c r="I39" s="135">
        <v>10</v>
      </c>
      <c r="J39" s="135">
        <v>10</v>
      </c>
      <c r="K39" s="135">
        <v>10</v>
      </c>
      <c r="L39" s="135">
        <v>10</v>
      </c>
      <c r="M39" s="135">
        <v>10</v>
      </c>
      <c r="N39" s="135">
        <v>10</v>
      </c>
      <c r="O39" s="160"/>
      <c r="P39" s="160"/>
    </row>
    <row r="40" spans="1:16" ht="18" customHeight="1" x14ac:dyDescent="0.25">
      <c r="A40" s="134" t="s">
        <v>26</v>
      </c>
      <c r="B40" s="33" t="s">
        <v>178</v>
      </c>
      <c r="C40" s="197" t="e">
        <f>+#REF!</f>
        <v>#REF!</v>
      </c>
      <c r="D40" s="204" t="e">
        <f>+#REF!</f>
        <v>#REF!</v>
      </c>
      <c r="E40" s="204" t="e">
        <f>+#REF!</f>
        <v>#REF!</v>
      </c>
      <c r="F40" s="198" t="e">
        <f>+#REF!</f>
        <v>#REF!</v>
      </c>
      <c r="G40" s="197" t="e">
        <f>+#REF!</f>
        <v>#REF!</v>
      </c>
      <c r="H40" s="204" t="e">
        <f>+#REF!</f>
        <v>#REF!</v>
      </c>
      <c r="I40" s="204" t="e">
        <f>+#REF!</f>
        <v>#REF!</v>
      </c>
      <c r="J40" s="197" t="e">
        <f>+#REF!</f>
        <v>#REF!</v>
      </c>
      <c r="K40" s="198" t="e">
        <f>+#REF!</f>
        <v>#REF!</v>
      </c>
      <c r="L40" s="198" t="e">
        <f>+#REF!</f>
        <v>#REF!</v>
      </c>
      <c r="M40" s="204" t="e">
        <f>+#REF!</f>
        <v>#REF!</v>
      </c>
      <c r="N40" s="198" t="e">
        <f>+#REF!</f>
        <v>#REF!</v>
      </c>
      <c r="O40" s="194" t="e">
        <f>+AVERAGE(C40:N40)</f>
        <v>#REF!</v>
      </c>
      <c r="P40" s="196">
        <v>15</v>
      </c>
    </row>
    <row r="42" spans="1:16" x14ac:dyDescent="0.25">
      <c r="A42" s="89"/>
      <c r="B42" s="89"/>
      <c r="C42" s="89"/>
      <c r="D42" s="89"/>
      <c r="E42" s="89"/>
      <c r="F42" s="89"/>
      <c r="G42" s="89"/>
      <c r="H42" s="89"/>
      <c r="I42" s="89"/>
      <c r="J42" s="89"/>
      <c r="K42" s="89"/>
      <c r="L42" s="89"/>
      <c r="M42" s="89"/>
      <c r="N42" s="89"/>
    </row>
  </sheetData>
  <sheetProtection selectLockedCells="1"/>
  <mergeCells count="23">
    <mergeCell ref="A10:B10"/>
    <mergeCell ref="A11:A16"/>
    <mergeCell ref="B11:G12"/>
    <mergeCell ref="B13:G14"/>
    <mergeCell ref="B15:G16"/>
    <mergeCell ref="E8:G10"/>
    <mergeCell ref="A9:B9"/>
    <mergeCell ref="B36:P36"/>
    <mergeCell ref="A17:G17"/>
    <mergeCell ref="A1:G1"/>
    <mergeCell ref="H1:P17"/>
    <mergeCell ref="A2:B2"/>
    <mergeCell ref="C2:G2"/>
    <mergeCell ref="A3:B3"/>
    <mergeCell ref="A4:B4"/>
    <mergeCell ref="C4:D4"/>
    <mergeCell ref="F4:G4"/>
    <mergeCell ref="A5:B5"/>
    <mergeCell ref="C5:G5"/>
    <mergeCell ref="A6:B7"/>
    <mergeCell ref="C6:G7"/>
    <mergeCell ref="A8:B8"/>
    <mergeCell ref="D8:D10"/>
  </mergeCells>
  <printOptions horizontalCentered="1" verticalCentered="1"/>
  <pageMargins left="0.70866141732283472" right="0.70866141732283472" top="0.74803149606299213" bottom="0.74803149606299213" header="0.31496062992125984" footer="0.31496062992125984"/>
  <pageSetup scale="150" orientation="landscape"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P44"/>
  <sheetViews>
    <sheetView showGridLines="0" topLeftCell="A7" zoomScale="85" zoomScaleNormal="85" workbookViewId="0">
      <selection activeCell="O18" sqref="O18"/>
    </sheetView>
  </sheetViews>
  <sheetFormatPr baseColWidth="10" defaultRowHeight="15" x14ac:dyDescent="0.25"/>
  <cols>
    <col min="1" max="2" width="11.42578125" style="8"/>
    <col min="3" max="4" width="16" style="8" customWidth="1"/>
    <col min="5" max="15" width="11.42578125" style="8"/>
  </cols>
  <sheetData>
    <row r="1" spans="1:16" ht="18.75" x14ac:dyDescent="0.3">
      <c r="A1" s="314" t="s">
        <v>38</v>
      </c>
      <c r="B1" s="314"/>
      <c r="C1" s="314"/>
      <c r="D1" s="314"/>
      <c r="E1" s="314"/>
      <c r="F1" s="314"/>
      <c r="G1" s="314"/>
      <c r="H1" s="315"/>
      <c r="I1" s="315"/>
      <c r="J1" s="315"/>
      <c r="K1" s="315"/>
      <c r="L1" s="315"/>
      <c r="M1" s="315"/>
      <c r="N1" s="315"/>
      <c r="O1" s="315"/>
      <c r="P1" s="315"/>
    </row>
    <row r="2" spans="1:16" x14ac:dyDescent="0.25">
      <c r="A2" s="316" t="s">
        <v>28</v>
      </c>
      <c r="B2" s="316"/>
      <c r="C2" s="317" t="s">
        <v>209</v>
      </c>
      <c r="D2" s="317"/>
      <c r="E2" s="317"/>
      <c r="F2" s="317"/>
      <c r="G2" s="317"/>
      <c r="H2" s="315"/>
      <c r="I2" s="315"/>
      <c r="J2" s="315"/>
      <c r="K2" s="315"/>
      <c r="L2" s="315"/>
      <c r="M2" s="315"/>
      <c r="N2" s="315"/>
      <c r="O2" s="315"/>
      <c r="P2" s="315"/>
    </row>
    <row r="3" spans="1:16" x14ac:dyDescent="0.25">
      <c r="A3" s="318" t="s">
        <v>34</v>
      </c>
      <c r="B3" s="318"/>
      <c r="C3" s="92" t="s">
        <v>68</v>
      </c>
      <c r="D3" s="135" t="s">
        <v>31</v>
      </c>
      <c r="E3" s="132" t="s">
        <v>17</v>
      </c>
      <c r="F3" s="137" t="s">
        <v>32</v>
      </c>
      <c r="G3" s="92" t="s">
        <v>25</v>
      </c>
      <c r="H3" s="315"/>
      <c r="I3" s="315"/>
      <c r="J3" s="315"/>
      <c r="K3" s="315"/>
      <c r="L3" s="315"/>
      <c r="M3" s="315"/>
      <c r="N3" s="315"/>
      <c r="O3" s="315"/>
      <c r="P3" s="315"/>
    </row>
    <row r="4" spans="1:16" x14ac:dyDescent="0.25">
      <c r="A4" s="316" t="s">
        <v>35</v>
      </c>
      <c r="B4" s="316"/>
      <c r="C4" s="317" t="s">
        <v>264</v>
      </c>
      <c r="D4" s="317"/>
      <c r="E4" s="135" t="s">
        <v>33</v>
      </c>
      <c r="F4" s="319" t="s">
        <v>76</v>
      </c>
      <c r="G4" s="319"/>
      <c r="H4" s="315"/>
      <c r="I4" s="315"/>
      <c r="J4" s="315"/>
      <c r="K4" s="315"/>
      <c r="L4" s="315"/>
      <c r="M4" s="315"/>
      <c r="N4" s="315"/>
      <c r="O4" s="315"/>
      <c r="P4" s="315"/>
    </row>
    <row r="5" spans="1:16" ht="34.5" customHeight="1" x14ac:dyDescent="0.25">
      <c r="A5" s="316" t="s">
        <v>29</v>
      </c>
      <c r="B5" s="316"/>
      <c r="C5" s="310" t="s">
        <v>19</v>
      </c>
      <c r="D5" s="310"/>
      <c r="E5" s="310"/>
      <c r="F5" s="310"/>
      <c r="G5" s="310"/>
      <c r="H5" s="315"/>
      <c r="I5" s="315"/>
      <c r="J5" s="315"/>
      <c r="K5" s="315"/>
      <c r="L5" s="315"/>
      <c r="M5" s="315"/>
      <c r="N5" s="315"/>
      <c r="O5" s="315"/>
      <c r="P5" s="315"/>
    </row>
    <row r="6" spans="1:16" x14ac:dyDescent="0.25">
      <c r="A6" s="316" t="s">
        <v>36</v>
      </c>
      <c r="B6" s="316"/>
      <c r="C6" s="321"/>
      <c r="D6" s="321"/>
      <c r="E6" s="321"/>
      <c r="F6" s="321"/>
      <c r="G6" s="321"/>
      <c r="H6" s="315"/>
      <c r="I6" s="315"/>
      <c r="J6" s="315"/>
      <c r="K6" s="315"/>
      <c r="L6" s="315"/>
      <c r="M6" s="315"/>
      <c r="N6" s="315"/>
      <c r="O6" s="315"/>
      <c r="P6" s="315"/>
    </row>
    <row r="7" spans="1:16" x14ac:dyDescent="0.25">
      <c r="A7" s="316"/>
      <c r="B7" s="316"/>
      <c r="C7" s="321"/>
      <c r="D7" s="321"/>
      <c r="E7" s="321"/>
      <c r="F7" s="321"/>
      <c r="G7" s="321"/>
      <c r="H7" s="315"/>
      <c r="I7" s="315"/>
      <c r="J7" s="315"/>
      <c r="K7" s="315"/>
      <c r="L7" s="315"/>
      <c r="M7" s="315"/>
      <c r="N7" s="315"/>
      <c r="O7" s="315"/>
      <c r="P7" s="315"/>
    </row>
    <row r="8" spans="1:16" ht="21" customHeight="1" x14ac:dyDescent="0.25">
      <c r="A8" s="311" t="s">
        <v>176</v>
      </c>
      <c r="B8" s="311"/>
      <c r="C8" s="27" t="s">
        <v>357</v>
      </c>
      <c r="D8" s="323" t="s">
        <v>77</v>
      </c>
      <c r="E8" s="310" t="s">
        <v>95</v>
      </c>
      <c r="F8" s="310"/>
      <c r="G8" s="310"/>
      <c r="H8" s="315"/>
      <c r="I8" s="315"/>
      <c r="J8" s="315"/>
      <c r="K8" s="315"/>
      <c r="L8" s="315"/>
      <c r="M8" s="315"/>
      <c r="N8" s="315"/>
      <c r="O8" s="315"/>
      <c r="P8" s="315"/>
    </row>
    <row r="9" spans="1:16" ht="21" customHeight="1" x14ac:dyDescent="0.25">
      <c r="A9" s="311" t="s">
        <v>37</v>
      </c>
      <c r="B9" s="311"/>
      <c r="C9" s="27" t="s">
        <v>357</v>
      </c>
      <c r="D9" s="323"/>
      <c r="E9" s="310"/>
      <c r="F9" s="310"/>
      <c r="G9" s="310"/>
      <c r="H9" s="315"/>
      <c r="I9" s="315"/>
      <c r="J9" s="315"/>
      <c r="K9" s="315"/>
      <c r="L9" s="315"/>
      <c r="M9" s="315"/>
      <c r="N9" s="315"/>
      <c r="O9" s="315"/>
      <c r="P9" s="315"/>
    </row>
    <row r="10" spans="1:16" ht="21" customHeight="1" x14ac:dyDescent="0.25">
      <c r="A10" s="311" t="s">
        <v>181</v>
      </c>
      <c r="B10" s="311"/>
      <c r="C10" s="64" t="s">
        <v>178</v>
      </c>
      <c r="D10" s="323"/>
      <c r="E10" s="310"/>
      <c r="F10" s="310"/>
      <c r="G10" s="310"/>
      <c r="H10" s="315"/>
      <c r="I10" s="315"/>
      <c r="J10" s="315"/>
      <c r="K10" s="315"/>
      <c r="L10" s="315"/>
      <c r="M10" s="315"/>
      <c r="N10" s="315"/>
      <c r="O10" s="315"/>
      <c r="P10" s="315"/>
    </row>
    <row r="11" spans="1:16" ht="15" customHeight="1" x14ac:dyDescent="0.25">
      <c r="A11" s="313"/>
      <c r="B11" s="296" t="s">
        <v>420</v>
      </c>
      <c r="C11" s="296"/>
      <c r="D11" s="296"/>
      <c r="E11" s="296"/>
      <c r="F11" s="296"/>
      <c r="G11" s="296"/>
      <c r="H11" s="315"/>
      <c r="I11" s="315"/>
      <c r="J11" s="315"/>
      <c r="K11" s="315"/>
      <c r="L11" s="315"/>
      <c r="M11" s="315"/>
      <c r="N11" s="315"/>
      <c r="O11" s="315"/>
      <c r="P11" s="315"/>
    </row>
    <row r="12" spans="1:16" x14ac:dyDescent="0.25">
      <c r="A12" s="313"/>
      <c r="B12" s="296"/>
      <c r="C12" s="296"/>
      <c r="D12" s="296"/>
      <c r="E12" s="296"/>
      <c r="F12" s="296"/>
      <c r="G12" s="296"/>
      <c r="H12" s="315"/>
      <c r="I12" s="315"/>
      <c r="J12" s="315"/>
      <c r="K12" s="315"/>
      <c r="L12" s="315"/>
      <c r="M12" s="315"/>
      <c r="N12" s="315"/>
      <c r="O12" s="315"/>
      <c r="P12" s="315"/>
    </row>
    <row r="13" spans="1:16" ht="15" customHeight="1" x14ac:dyDescent="0.25">
      <c r="A13" s="313"/>
      <c r="B13" s="296" t="s">
        <v>421</v>
      </c>
      <c r="C13" s="296"/>
      <c r="D13" s="296"/>
      <c r="E13" s="296"/>
      <c r="F13" s="296"/>
      <c r="G13" s="296"/>
      <c r="H13" s="315"/>
      <c r="I13" s="315"/>
      <c r="J13" s="315"/>
      <c r="K13" s="315"/>
      <c r="L13" s="315"/>
      <c r="M13" s="315"/>
      <c r="N13" s="315"/>
      <c r="O13" s="315"/>
      <c r="P13" s="315"/>
    </row>
    <row r="14" spans="1:16" x14ac:dyDescent="0.25">
      <c r="A14" s="313"/>
      <c r="B14" s="296"/>
      <c r="C14" s="296"/>
      <c r="D14" s="296"/>
      <c r="E14" s="296"/>
      <c r="F14" s="296"/>
      <c r="G14" s="296"/>
      <c r="H14" s="315"/>
      <c r="I14" s="315"/>
      <c r="J14" s="315"/>
      <c r="K14" s="315"/>
      <c r="L14" s="315"/>
      <c r="M14" s="315"/>
      <c r="N14" s="315"/>
      <c r="O14" s="315"/>
      <c r="P14" s="315"/>
    </row>
    <row r="15" spans="1:16" ht="15" customHeight="1" x14ac:dyDescent="0.25">
      <c r="A15" s="313"/>
      <c r="B15" s="296" t="s">
        <v>422</v>
      </c>
      <c r="C15" s="296"/>
      <c r="D15" s="296"/>
      <c r="E15" s="296"/>
      <c r="F15" s="296"/>
      <c r="G15" s="296"/>
      <c r="H15" s="315"/>
      <c r="I15" s="315"/>
      <c r="J15" s="315"/>
      <c r="K15" s="315"/>
      <c r="L15" s="315"/>
      <c r="M15" s="315"/>
      <c r="N15" s="315"/>
      <c r="O15" s="315"/>
      <c r="P15" s="315"/>
    </row>
    <row r="16" spans="1:16" x14ac:dyDescent="0.25">
      <c r="A16" s="313"/>
      <c r="B16" s="296"/>
      <c r="C16" s="296"/>
      <c r="D16" s="296"/>
      <c r="E16" s="296"/>
      <c r="F16" s="296"/>
      <c r="G16" s="296"/>
      <c r="H16" s="315"/>
      <c r="I16" s="315"/>
      <c r="J16" s="315"/>
      <c r="K16" s="315"/>
      <c r="L16" s="315"/>
      <c r="M16" s="315"/>
      <c r="N16" s="315"/>
      <c r="O16" s="315"/>
      <c r="P16" s="315"/>
    </row>
    <row r="17" spans="1:16" ht="18.75" x14ac:dyDescent="0.3">
      <c r="A17" s="314" t="s">
        <v>443</v>
      </c>
      <c r="B17" s="314"/>
      <c r="C17" s="314"/>
      <c r="D17" s="314"/>
      <c r="E17" s="314"/>
      <c r="F17" s="314"/>
      <c r="G17" s="314"/>
      <c r="H17" s="315"/>
      <c r="I17" s="315"/>
      <c r="J17" s="315"/>
      <c r="K17" s="315"/>
      <c r="L17" s="315"/>
      <c r="M17" s="315"/>
      <c r="N17" s="315"/>
      <c r="O17" s="315"/>
      <c r="P17" s="315"/>
    </row>
    <row r="18" spans="1:16" x14ac:dyDescent="0.25">
      <c r="A18" s="152"/>
      <c r="B18" s="9"/>
      <c r="C18" s="9"/>
      <c r="D18" s="52"/>
      <c r="E18" s="52"/>
      <c r="F18" s="52"/>
      <c r="G18" s="154"/>
      <c r="H18" s="131"/>
      <c r="I18" s="131"/>
      <c r="J18" s="131"/>
      <c r="K18" s="131"/>
      <c r="L18" s="131"/>
      <c r="M18" s="131"/>
      <c r="N18" s="131"/>
      <c r="O18" s="131"/>
      <c r="P18" s="131"/>
    </row>
    <row r="19" spans="1:16" x14ac:dyDescent="0.25">
      <c r="A19" s="152"/>
      <c r="B19" s="9"/>
      <c r="C19" s="9"/>
      <c r="D19" s="52"/>
      <c r="E19" s="52"/>
      <c r="F19" s="52"/>
      <c r="G19" s="154"/>
      <c r="H19" s="131"/>
      <c r="I19" s="131"/>
      <c r="J19" s="131"/>
      <c r="K19" s="131"/>
      <c r="L19" s="131"/>
      <c r="M19" s="131"/>
      <c r="N19" s="131"/>
      <c r="O19" s="131"/>
      <c r="P19" s="131"/>
    </row>
    <row r="20" spans="1:16" x14ac:dyDescent="0.25">
      <c r="A20" s="152"/>
      <c r="B20" s="9"/>
      <c r="C20" s="9"/>
      <c r="D20" s="52"/>
      <c r="E20" s="52"/>
      <c r="F20" s="52"/>
      <c r="G20" s="154"/>
      <c r="H20" s="131"/>
      <c r="I20" s="131"/>
      <c r="J20" s="131"/>
      <c r="K20" s="131"/>
      <c r="L20" s="131"/>
      <c r="M20" s="131"/>
      <c r="N20" s="131"/>
      <c r="O20" s="131"/>
      <c r="P20" s="131"/>
    </row>
    <row r="21" spans="1:16" x14ac:dyDescent="0.25">
      <c r="A21" s="152"/>
      <c r="B21" s="9"/>
      <c r="C21" s="9"/>
      <c r="D21" s="52"/>
      <c r="E21" s="52"/>
      <c r="F21" s="52"/>
      <c r="G21" s="154"/>
      <c r="H21" s="131"/>
      <c r="I21" s="131"/>
      <c r="J21" s="131"/>
      <c r="K21" s="131"/>
      <c r="L21" s="131"/>
      <c r="M21" s="131"/>
      <c r="N21" s="131"/>
      <c r="O21" s="131"/>
      <c r="P21" s="131"/>
    </row>
    <row r="22" spans="1:16" x14ac:dyDescent="0.25">
      <c r="A22" s="152"/>
      <c r="B22" s="9"/>
      <c r="C22" s="9"/>
      <c r="D22" s="52"/>
      <c r="E22" s="52"/>
      <c r="F22" s="52"/>
      <c r="G22" s="154"/>
      <c r="H22" s="131"/>
      <c r="I22" s="131"/>
      <c r="J22" s="131"/>
      <c r="K22" s="131"/>
      <c r="L22" s="131"/>
      <c r="M22" s="131"/>
      <c r="N22" s="131"/>
      <c r="O22" s="131"/>
      <c r="P22" s="131"/>
    </row>
    <row r="23" spans="1:16" x14ac:dyDescent="0.25">
      <c r="A23" s="152"/>
      <c r="B23" s="9"/>
      <c r="C23" s="9"/>
      <c r="D23" s="52"/>
      <c r="E23" s="52"/>
      <c r="F23" s="52"/>
      <c r="G23" s="154"/>
      <c r="H23" s="131"/>
      <c r="I23" s="131"/>
      <c r="J23" s="131"/>
      <c r="K23" s="131"/>
      <c r="L23" s="131"/>
      <c r="M23" s="131"/>
      <c r="N23" s="131"/>
      <c r="O23" s="131"/>
      <c r="P23" s="131"/>
    </row>
    <row r="24" spans="1:16" x14ac:dyDescent="0.25">
      <c r="A24" s="152"/>
      <c r="B24" s="9"/>
      <c r="C24" s="9"/>
      <c r="D24" s="52"/>
      <c r="E24" s="52"/>
      <c r="F24" s="52"/>
      <c r="G24" s="154"/>
      <c r="H24" s="131"/>
      <c r="I24" s="131"/>
      <c r="J24" s="131"/>
      <c r="K24" s="131"/>
      <c r="L24" s="131"/>
      <c r="M24" s="131"/>
      <c r="N24" s="131"/>
      <c r="O24" s="131"/>
      <c r="P24" s="131"/>
    </row>
    <row r="25" spans="1:16" x14ac:dyDescent="0.25">
      <c r="A25" s="152"/>
      <c r="B25" s="9"/>
      <c r="C25" s="9"/>
      <c r="D25" s="52"/>
      <c r="E25" s="52"/>
      <c r="F25" s="52"/>
      <c r="G25" s="154"/>
      <c r="H25" s="131"/>
      <c r="I25" s="131"/>
      <c r="J25" s="131"/>
      <c r="K25" s="131"/>
      <c r="L25" s="131"/>
      <c r="M25" s="131"/>
      <c r="N25" s="131"/>
      <c r="O25" s="131"/>
      <c r="P25" s="131"/>
    </row>
    <row r="26" spans="1:16" x14ac:dyDescent="0.25">
      <c r="A26" s="152"/>
      <c r="B26" s="9"/>
      <c r="C26" s="9"/>
      <c r="D26" s="52"/>
      <c r="E26" s="52"/>
      <c r="F26" s="52"/>
      <c r="G26" s="154"/>
      <c r="H26" s="131"/>
      <c r="I26" s="131"/>
      <c r="J26" s="131"/>
      <c r="K26" s="131"/>
      <c r="L26" s="131"/>
      <c r="M26" s="131"/>
      <c r="N26" s="131"/>
      <c r="O26" s="131"/>
      <c r="P26" s="131"/>
    </row>
    <row r="27" spans="1:16" x14ac:dyDescent="0.25">
      <c r="A27" s="152"/>
      <c r="B27" s="9"/>
      <c r="C27" s="9"/>
      <c r="D27" s="52"/>
      <c r="E27" s="52"/>
      <c r="F27" s="52"/>
      <c r="G27" s="154"/>
      <c r="H27" s="131"/>
      <c r="I27" s="131"/>
      <c r="J27" s="131"/>
      <c r="K27" s="131"/>
      <c r="L27" s="131"/>
      <c r="M27" s="131"/>
      <c r="N27" s="131"/>
      <c r="O27" s="131"/>
      <c r="P27" s="131"/>
    </row>
    <row r="28" spans="1:16" x14ac:dyDescent="0.25">
      <c r="A28" s="152"/>
      <c r="B28" s="9"/>
      <c r="C28" s="9"/>
      <c r="D28" s="52"/>
      <c r="E28" s="52"/>
      <c r="F28" s="52"/>
      <c r="G28" s="154"/>
      <c r="H28" s="131"/>
      <c r="I28" s="131"/>
      <c r="J28" s="131"/>
      <c r="K28" s="131"/>
      <c r="L28" s="131"/>
      <c r="M28" s="131"/>
      <c r="N28" s="131"/>
      <c r="O28" s="131"/>
      <c r="P28" s="131"/>
    </row>
    <row r="29" spans="1:16" x14ac:dyDescent="0.25">
      <c r="A29" s="152"/>
      <c r="B29" s="9"/>
      <c r="C29" s="9"/>
      <c r="D29" s="52"/>
      <c r="E29" s="52"/>
      <c r="F29" s="52"/>
      <c r="G29" s="154"/>
      <c r="H29" s="131"/>
      <c r="I29" s="131"/>
      <c r="J29" s="131"/>
      <c r="K29" s="131"/>
      <c r="L29" s="131"/>
      <c r="M29" s="131"/>
      <c r="N29" s="131"/>
      <c r="O29" s="131"/>
      <c r="P29" s="131"/>
    </row>
    <row r="30" spans="1:16" x14ac:dyDescent="0.25">
      <c r="A30" s="152"/>
      <c r="B30" s="9"/>
      <c r="C30" s="9"/>
      <c r="D30" s="52"/>
      <c r="E30" s="52"/>
      <c r="F30" s="52"/>
      <c r="G30" s="154"/>
      <c r="H30" s="131"/>
      <c r="I30" s="131"/>
      <c r="J30" s="131"/>
      <c r="K30" s="131"/>
      <c r="L30" s="131"/>
      <c r="M30" s="131"/>
      <c r="N30" s="131"/>
      <c r="O30" s="131"/>
      <c r="P30" s="131"/>
    </row>
    <row r="31" spans="1:16" x14ac:dyDescent="0.25">
      <c r="A31" s="152"/>
      <c r="B31" s="9"/>
      <c r="C31" s="9"/>
      <c r="D31" s="52"/>
      <c r="E31" s="52"/>
      <c r="F31" s="52"/>
      <c r="G31" s="154"/>
      <c r="H31" s="131"/>
      <c r="I31" s="131"/>
      <c r="J31" s="131"/>
      <c r="K31" s="131"/>
      <c r="L31" s="131"/>
      <c r="M31" s="131"/>
      <c r="N31" s="131"/>
      <c r="O31" s="131"/>
      <c r="P31" s="131"/>
    </row>
    <row r="32" spans="1:16" x14ac:dyDescent="0.25">
      <c r="A32" s="152"/>
      <c r="B32" s="9"/>
      <c r="C32" s="9"/>
      <c r="D32" s="52"/>
      <c r="E32" s="52"/>
      <c r="F32" s="52"/>
      <c r="G32" s="154"/>
      <c r="H32" s="131"/>
      <c r="I32" s="131"/>
      <c r="J32" s="131"/>
      <c r="K32" s="131"/>
      <c r="L32" s="131"/>
      <c r="M32" s="131"/>
      <c r="N32" s="131"/>
      <c r="O32" s="131"/>
      <c r="P32" s="131"/>
    </row>
    <row r="33" spans="1:16" x14ac:dyDescent="0.25">
      <c r="A33" s="152"/>
      <c r="B33" s="9"/>
      <c r="C33" s="9"/>
      <c r="D33" s="52"/>
      <c r="E33" s="52"/>
      <c r="F33" s="52"/>
      <c r="G33" s="154"/>
      <c r="H33" s="131"/>
      <c r="I33" s="131"/>
      <c r="J33" s="131"/>
      <c r="K33" s="131"/>
      <c r="L33" s="131"/>
      <c r="M33" s="131"/>
      <c r="N33" s="131"/>
      <c r="O33" s="131"/>
      <c r="P33" s="131"/>
    </row>
    <row r="34" spans="1:16" x14ac:dyDescent="0.25">
      <c r="A34" s="101"/>
      <c r="B34" s="139"/>
      <c r="C34" s="139"/>
      <c r="D34" s="155"/>
      <c r="E34" s="155"/>
      <c r="F34" s="155"/>
      <c r="G34" s="156"/>
      <c r="H34" s="131"/>
      <c r="I34" s="131"/>
      <c r="J34" s="131"/>
      <c r="K34" s="131"/>
      <c r="L34" s="131"/>
      <c r="M34" s="131"/>
      <c r="N34" s="131"/>
      <c r="O34" s="131"/>
      <c r="P34" s="131"/>
    </row>
    <row r="35" spans="1:16" x14ac:dyDescent="0.25">
      <c r="A35" s="131"/>
      <c r="B35" s="131"/>
      <c r="C35" s="131"/>
      <c r="D35" s="52"/>
      <c r="E35" s="52"/>
      <c r="F35" s="52"/>
      <c r="G35" s="52"/>
      <c r="H35" s="131"/>
      <c r="I35" s="131"/>
      <c r="J35" s="131"/>
      <c r="K35" s="131"/>
      <c r="L35" s="131"/>
      <c r="M35" s="131"/>
      <c r="N35" s="131"/>
      <c r="O35" s="131"/>
      <c r="P35" s="131"/>
    </row>
    <row r="36" spans="1:16" x14ac:dyDescent="0.25">
      <c r="B36" s="325" t="s">
        <v>41</v>
      </c>
      <c r="C36" s="326"/>
      <c r="D36" s="326"/>
      <c r="E36" s="326"/>
      <c r="F36" s="326"/>
      <c r="G36" s="326"/>
      <c r="H36" s="326"/>
      <c r="I36" s="326"/>
      <c r="J36" s="326"/>
      <c r="K36" s="326"/>
      <c r="L36" s="326"/>
      <c r="M36" s="326"/>
      <c r="N36" s="326"/>
      <c r="O36" s="326"/>
      <c r="P36" s="327"/>
    </row>
    <row r="37" spans="1:16" ht="16.5" customHeight="1" x14ac:dyDescent="0.25">
      <c r="A37" s="141"/>
      <c r="B37" s="136" t="s">
        <v>54</v>
      </c>
      <c r="C37" s="135" t="s">
        <v>42</v>
      </c>
      <c r="D37" s="135" t="s">
        <v>43</v>
      </c>
      <c r="E37" s="135" t="s">
        <v>44</v>
      </c>
      <c r="F37" s="135" t="s">
        <v>45</v>
      </c>
      <c r="G37" s="135" t="s">
        <v>46</v>
      </c>
      <c r="H37" s="135" t="s">
        <v>47</v>
      </c>
      <c r="I37" s="135" t="s">
        <v>48</v>
      </c>
      <c r="J37" s="135" t="s">
        <v>49</v>
      </c>
      <c r="K37" s="135" t="s">
        <v>50</v>
      </c>
      <c r="L37" s="135" t="s">
        <v>51</v>
      </c>
      <c r="M37" s="135" t="s">
        <v>52</v>
      </c>
      <c r="N37" s="135" t="s">
        <v>53</v>
      </c>
      <c r="O37" s="136" t="s">
        <v>311</v>
      </c>
      <c r="P37" s="136" t="s">
        <v>56</v>
      </c>
    </row>
    <row r="38" spans="1:16" ht="14.25" customHeight="1" x14ac:dyDescent="0.25">
      <c r="A38" s="133" t="s">
        <v>441</v>
      </c>
      <c r="B38" s="160"/>
      <c r="C38" s="135"/>
      <c r="D38" s="135"/>
      <c r="E38" s="135"/>
      <c r="F38" s="135"/>
      <c r="G38" s="135"/>
      <c r="H38" s="135"/>
      <c r="I38" s="135">
        <v>60</v>
      </c>
      <c r="J38" s="135">
        <v>60</v>
      </c>
      <c r="K38" s="135">
        <v>60</v>
      </c>
      <c r="L38" s="135">
        <v>60</v>
      </c>
      <c r="M38" s="135">
        <v>60</v>
      </c>
      <c r="N38" s="135">
        <v>60</v>
      </c>
      <c r="O38" s="160"/>
      <c r="P38" s="160"/>
    </row>
    <row r="39" spans="1:16" ht="14.25" customHeight="1" x14ac:dyDescent="0.25">
      <c r="A39" s="133" t="s">
        <v>442</v>
      </c>
      <c r="B39" s="160"/>
      <c r="C39" s="135"/>
      <c r="D39" s="135"/>
      <c r="E39" s="135"/>
      <c r="F39" s="135"/>
      <c r="G39" s="135"/>
      <c r="H39" s="135"/>
      <c r="I39" s="135">
        <v>50</v>
      </c>
      <c r="J39" s="135">
        <v>50</v>
      </c>
      <c r="K39" s="135">
        <v>50</v>
      </c>
      <c r="L39" s="135">
        <v>50</v>
      </c>
      <c r="M39" s="135">
        <v>50</v>
      </c>
      <c r="N39" s="135">
        <v>50</v>
      </c>
      <c r="O39" s="160"/>
      <c r="P39" s="160"/>
    </row>
    <row r="40" spans="1:16" ht="14.25" customHeight="1" x14ac:dyDescent="0.25">
      <c r="A40" s="134" t="s">
        <v>26</v>
      </c>
      <c r="B40" s="33" t="s">
        <v>178</v>
      </c>
      <c r="C40" s="33" t="s">
        <v>178</v>
      </c>
      <c r="D40" s="33" t="s">
        <v>178</v>
      </c>
      <c r="E40" s="33" t="s">
        <v>178</v>
      </c>
      <c r="F40" s="33" t="s">
        <v>178</v>
      </c>
      <c r="G40" s="33" t="s">
        <v>178</v>
      </c>
      <c r="H40" s="33" t="s">
        <v>178</v>
      </c>
      <c r="I40" s="198" t="e">
        <f>+#REF!</f>
        <v>#REF!</v>
      </c>
      <c r="J40" s="197">
        <v>28</v>
      </c>
      <c r="K40" s="197" t="e">
        <f>+#REF!</f>
        <v>#REF!</v>
      </c>
      <c r="L40" s="198" t="e">
        <f>+#REF!</f>
        <v>#REF!</v>
      </c>
      <c r="M40" s="198">
        <v>82</v>
      </c>
      <c r="N40" s="198" t="e">
        <f>+#REF!</f>
        <v>#REF!</v>
      </c>
      <c r="O40" s="33" t="e">
        <f>+AVERAGE(I40:N40)</f>
        <v>#REF!</v>
      </c>
      <c r="P40" s="33">
        <v>60</v>
      </c>
    </row>
    <row r="44" spans="1:16" x14ac:dyDescent="0.25">
      <c r="C44" s="107" t="s">
        <v>297</v>
      </c>
      <c r="D44" s="89"/>
      <c r="E44" s="89"/>
      <c r="F44" s="89"/>
      <c r="G44" s="89"/>
      <c r="H44" s="89"/>
      <c r="I44" s="89"/>
      <c r="J44" s="89"/>
      <c r="K44" s="89"/>
      <c r="L44" s="89"/>
      <c r="M44" s="89"/>
      <c r="N44" s="89"/>
    </row>
  </sheetData>
  <sheetProtection selectLockedCells="1"/>
  <mergeCells count="23">
    <mergeCell ref="A10:B10"/>
    <mergeCell ref="A11:A16"/>
    <mergeCell ref="B11:G12"/>
    <mergeCell ref="B13:G14"/>
    <mergeCell ref="B15:G16"/>
    <mergeCell ref="E8:G10"/>
    <mergeCell ref="A9:B9"/>
    <mergeCell ref="B36:P36"/>
    <mergeCell ref="A17:G17"/>
    <mergeCell ref="A1:G1"/>
    <mergeCell ref="H1:P17"/>
    <mergeCell ref="A2:B2"/>
    <mergeCell ref="C2:G2"/>
    <mergeCell ref="A3:B3"/>
    <mergeCell ref="A4:B4"/>
    <mergeCell ref="C4:D4"/>
    <mergeCell ref="F4:G4"/>
    <mergeCell ref="A5:B5"/>
    <mergeCell ref="C5:G5"/>
    <mergeCell ref="A6:B7"/>
    <mergeCell ref="C6:G7"/>
    <mergeCell ref="A8:B8"/>
    <mergeCell ref="D8:D10"/>
  </mergeCells>
  <printOptions horizontalCentered="1" verticalCentered="1"/>
  <pageMargins left="0.70866141732283472" right="0.70866141732283472" top="0.74803149606299213" bottom="0.74803149606299213" header="0.31496062992125984" footer="0.31496062992125984"/>
  <pageSetup scale="140" orientation="landscape"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P45"/>
  <sheetViews>
    <sheetView showGridLines="0" topLeftCell="A10" zoomScale="70" zoomScaleNormal="70" workbookViewId="0">
      <selection activeCell="O40" sqref="O40"/>
    </sheetView>
  </sheetViews>
  <sheetFormatPr baseColWidth="10" defaultRowHeight="15" x14ac:dyDescent="0.25"/>
  <cols>
    <col min="1" max="2" width="11.42578125" style="8"/>
    <col min="3" max="3" width="12.5703125" style="8" customWidth="1"/>
    <col min="4" max="15" width="11.42578125" style="8"/>
  </cols>
  <sheetData>
    <row r="1" spans="1:16" ht="18.75" x14ac:dyDescent="0.3">
      <c r="A1" s="314" t="s">
        <v>38</v>
      </c>
      <c r="B1" s="314"/>
      <c r="C1" s="314"/>
      <c r="D1" s="314"/>
      <c r="E1" s="314"/>
      <c r="F1" s="314"/>
      <c r="G1" s="314"/>
      <c r="H1" s="206"/>
      <c r="I1" s="207"/>
      <c r="J1" s="207"/>
      <c r="K1" s="207"/>
      <c r="L1" s="207"/>
      <c r="M1" s="207"/>
      <c r="N1" s="207"/>
      <c r="O1" s="207"/>
      <c r="P1" s="207"/>
    </row>
    <row r="2" spans="1:16" x14ac:dyDescent="0.25">
      <c r="A2" s="316" t="s">
        <v>28</v>
      </c>
      <c r="B2" s="316"/>
      <c r="C2" s="317" t="s">
        <v>120</v>
      </c>
      <c r="D2" s="317"/>
      <c r="E2" s="317"/>
      <c r="F2" s="317"/>
      <c r="G2" s="317"/>
      <c r="H2" s="206"/>
      <c r="I2" s="207"/>
      <c r="J2" s="207"/>
      <c r="K2" s="207"/>
      <c r="L2" s="207"/>
      <c r="M2" s="207"/>
      <c r="N2" s="207"/>
      <c r="O2" s="207"/>
      <c r="P2" s="207"/>
    </row>
    <row r="3" spans="1:16" x14ac:dyDescent="0.25">
      <c r="A3" s="318" t="s">
        <v>34</v>
      </c>
      <c r="B3" s="318"/>
      <c r="C3" s="92" t="s">
        <v>68</v>
      </c>
      <c r="D3" s="135" t="s">
        <v>31</v>
      </c>
      <c r="E3" s="132" t="s">
        <v>17</v>
      </c>
      <c r="F3" s="137" t="s">
        <v>32</v>
      </c>
      <c r="G3" s="92" t="s">
        <v>62</v>
      </c>
      <c r="H3" s="206"/>
      <c r="I3" s="207"/>
      <c r="J3" s="207"/>
      <c r="K3" s="207"/>
      <c r="L3" s="207"/>
      <c r="M3" s="207"/>
      <c r="N3" s="207"/>
      <c r="O3" s="207"/>
      <c r="P3" s="207"/>
    </row>
    <row r="4" spans="1:16" x14ac:dyDescent="0.25">
      <c r="A4" s="316" t="s">
        <v>35</v>
      </c>
      <c r="B4" s="316"/>
      <c r="C4" s="317" t="s">
        <v>265</v>
      </c>
      <c r="D4" s="317"/>
      <c r="E4" s="167" t="s">
        <v>33</v>
      </c>
      <c r="F4" s="319" t="s">
        <v>76</v>
      </c>
      <c r="G4" s="319"/>
      <c r="H4" s="206"/>
      <c r="I4" s="207"/>
      <c r="J4" s="207"/>
      <c r="K4" s="207"/>
      <c r="L4" s="207"/>
      <c r="M4" s="207"/>
      <c r="N4" s="207"/>
      <c r="O4" s="207"/>
      <c r="P4" s="207"/>
    </row>
    <row r="5" spans="1:16" ht="34.5" customHeight="1" x14ac:dyDescent="0.25">
      <c r="A5" s="316" t="s">
        <v>29</v>
      </c>
      <c r="B5" s="316"/>
      <c r="C5" s="310" t="s">
        <v>18</v>
      </c>
      <c r="D5" s="310"/>
      <c r="E5" s="310"/>
      <c r="F5" s="310"/>
      <c r="G5" s="310"/>
      <c r="H5" s="206"/>
      <c r="I5" s="207"/>
      <c r="J5" s="207"/>
      <c r="K5" s="207"/>
      <c r="L5" s="207"/>
      <c r="M5" s="207"/>
      <c r="N5" s="207"/>
      <c r="O5" s="207"/>
      <c r="P5" s="207"/>
    </row>
    <row r="6" spans="1:16" x14ac:dyDescent="0.25">
      <c r="A6" s="316" t="s">
        <v>36</v>
      </c>
      <c r="B6" s="316"/>
      <c r="C6" s="321"/>
      <c r="D6" s="321"/>
      <c r="E6" s="321"/>
      <c r="F6" s="321"/>
      <c r="G6" s="321"/>
      <c r="H6" s="206"/>
      <c r="I6" s="207"/>
      <c r="J6" s="207"/>
      <c r="K6" s="207"/>
      <c r="L6" s="207"/>
      <c r="M6" s="207"/>
      <c r="N6" s="207"/>
      <c r="O6" s="207"/>
      <c r="P6" s="207"/>
    </row>
    <row r="7" spans="1:16" x14ac:dyDescent="0.25">
      <c r="A7" s="316"/>
      <c r="B7" s="316"/>
      <c r="C7" s="321"/>
      <c r="D7" s="321"/>
      <c r="E7" s="321"/>
      <c r="F7" s="321"/>
      <c r="G7" s="321"/>
      <c r="H7" s="206"/>
      <c r="I7" s="207"/>
      <c r="J7" s="207"/>
      <c r="K7" s="207"/>
      <c r="L7" s="207"/>
      <c r="M7" s="207"/>
      <c r="N7" s="207"/>
      <c r="O7" s="207"/>
      <c r="P7" s="207"/>
    </row>
    <row r="8" spans="1:16" ht="21" customHeight="1" x14ac:dyDescent="0.25">
      <c r="A8" s="311" t="s">
        <v>176</v>
      </c>
      <c r="B8" s="311"/>
      <c r="C8" s="27" t="s">
        <v>96</v>
      </c>
      <c r="D8" s="323" t="s">
        <v>77</v>
      </c>
      <c r="E8" s="310" t="s">
        <v>97</v>
      </c>
      <c r="F8" s="310"/>
      <c r="G8" s="310"/>
      <c r="H8" s="206"/>
      <c r="I8" s="207"/>
      <c r="J8" s="207"/>
      <c r="K8" s="207"/>
      <c r="L8" s="207"/>
      <c r="M8" s="207"/>
      <c r="N8" s="207"/>
      <c r="O8" s="207"/>
      <c r="P8" s="207"/>
    </row>
    <row r="9" spans="1:16" ht="21" customHeight="1" x14ac:dyDescent="0.25">
      <c r="A9" s="311" t="s">
        <v>37</v>
      </c>
      <c r="B9" s="311"/>
      <c r="C9" s="27" t="s">
        <v>96</v>
      </c>
      <c r="D9" s="323"/>
      <c r="E9" s="310"/>
      <c r="F9" s="310"/>
      <c r="G9" s="310"/>
      <c r="H9" s="206"/>
      <c r="I9" s="207"/>
      <c r="J9" s="207"/>
      <c r="K9" s="207"/>
      <c r="L9" s="207"/>
      <c r="M9" s="207"/>
      <c r="N9" s="207"/>
      <c r="O9" s="207"/>
      <c r="P9" s="207"/>
    </row>
    <row r="10" spans="1:16" ht="21" customHeight="1" x14ac:dyDescent="0.25">
      <c r="A10" s="311" t="s">
        <v>181</v>
      </c>
      <c r="B10" s="311"/>
      <c r="C10" s="64" t="s">
        <v>178</v>
      </c>
      <c r="D10" s="323"/>
      <c r="E10" s="310"/>
      <c r="F10" s="310"/>
      <c r="G10" s="310"/>
      <c r="H10" s="206"/>
      <c r="I10" s="207"/>
      <c r="J10" s="207"/>
      <c r="K10" s="207"/>
      <c r="L10" s="207"/>
      <c r="M10" s="207"/>
      <c r="N10" s="207"/>
      <c r="O10" s="207"/>
      <c r="P10" s="207"/>
    </row>
    <row r="11" spans="1:16" ht="15" customHeight="1" x14ac:dyDescent="0.25">
      <c r="A11" s="313"/>
      <c r="B11" s="296" t="s">
        <v>98</v>
      </c>
      <c r="C11" s="296"/>
      <c r="D11" s="296"/>
      <c r="E11" s="296"/>
      <c r="F11" s="296"/>
      <c r="G11" s="296"/>
      <c r="H11" s="206"/>
      <c r="I11" s="207"/>
      <c r="J11" s="207"/>
      <c r="K11" s="207"/>
      <c r="L11" s="207"/>
      <c r="M11" s="207"/>
      <c r="N11" s="207"/>
      <c r="O11" s="207"/>
      <c r="P11" s="207"/>
    </row>
    <row r="12" spans="1:16" x14ac:dyDescent="0.25">
      <c r="A12" s="313"/>
      <c r="B12" s="296"/>
      <c r="C12" s="296"/>
      <c r="D12" s="296"/>
      <c r="E12" s="296"/>
      <c r="F12" s="296"/>
      <c r="G12" s="296"/>
      <c r="H12" s="206"/>
      <c r="I12" s="207"/>
      <c r="J12" s="207"/>
      <c r="K12" s="207"/>
      <c r="L12" s="207"/>
      <c r="M12" s="207"/>
      <c r="N12" s="207"/>
      <c r="O12" s="207"/>
      <c r="P12" s="207"/>
    </row>
    <row r="13" spans="1:16" ht="15" customHeight="1" x14ac:dyDescent="0.25">
      <c r="A13" s="313"/>
      <c r="B13" s="296" t="s">
        <v>210</v>
      </c>
      <c r="C13" s="296"/>
      <c r="D13" s="296"/>
      <c r="E13" s="296"/>
      <c r="F13" s="296"/>
      <c r="G13" s="296"/>
      <c r="H13" s="206"/>
      <c r="I13" s="207"/>
      <c r="J13" s="207"/>
      <c r="K13" s="207"/>
      <c r="L13" s="207"/>
      <c r="M13" s="207"/>
      <c r="N13" s="207"/>
      <c r="O13" s="207"/>
      <c r="P13" s="207"/>
    </row>
    <row r="14" spans="1:16" x14ac:dyDescent="0.25">
      <c r="A14" s="313"/>
      <c r="B14" s="296"/>
      <c r="C14" s="296"/>
      <c r="D14" s="296"/>
      <c r="E14" s="296"/>
      <c r="F14" s="296"/>
      <c r="G14" s="296"/>
      <c r="H14" s="206"/>
      <c r="I14" s="207"/>
      <c r="J14" s="207"/>
      <c r="K14" s="207"/>
      <c r="L14" s="207"/>
      <c r="M14" s="207"/>
      <c r="N14" s="207"/>
      <c r="O14" s="207"/>
      <c r="P14" s="207"/>
    </row>
    <row r="15" spans="1:16" ht="15" customHeight="1" x14ac:dyDescent="0.25">
      <c r="A15" s="313"/>
      <c r="B15" s="296" t="s">
        <v>211</v>
      </c>
      <c r="C15" s="296"/>
      <c r="D15" s="296"/>
      <c r="E15" s="296"/>
      <c r="F15" s="296"/>
      <c r="G15" s="296"/>
      <c r="H15" s="206"/>
      <c r="I15" s="207"/>
      <c r="J15" s="207"/>
      <c r="K15" s="207"/>
      <c r="L15" s="207"/>
      <c r="M15" s="207"/>
      <c r="N15" s="207"/>
      <c r="O15" s="207"/>
      <c r="P15" s="207"/>
    </row>
    <row r="16" spans="1:16" x14ac:dyDescent="0.25">
      <c r="A16" s="313"/>
      <c r="B16" s="296"/>
      <c r="C16" s="296"/>
      <c r="D16" s="296"/>
      <c r="E16" s="296"/>
      <c r="F16" s="296"/>
      <c r="G16" s="296"/>
      <c r="H16" s="206"/>
      <c r="I16" s="207"/>
      <c r="J16" s="207"/>
      <c r="K16" s="207"/>
      <c r="L16" s="207"/>
      <c r="M16" s="207"/>
      <c r="N16" s="207"/>
      <c r="O16" s="207"/>
      <c r="P16" s="207"/>
    </row>
    <row r="17" spans="1:16" ht="18.75" x14ac:dyDescent="0.3">
      <c r="A17" s="314" t="s">
        <v>443</v>
      </c>
      <c r="B17" s="314"/>
      <c r="C17" s="314"/>
      <c r="D17" s="314"/>
      <c r="E17" s="314"/>
      <c r="F17" s="314"/>
      <c r="G17" s="314"/>
      <c r="H17" s="206"/>
      <c r="I17" s="207"/>
      <c r="J17" s="207"/>
      <c r="K17" s="207"/>
      <c r="L17" s="207"/>
      <c r="M17" s="207"/>
      <c r="N17" s="207"/>
      <c r="O17" s="207"/>
      <c r="P17" s="207"/>
    </row>
    <row r="18" spans="1:16" x14ac:dyDescent="0.25">
      <c r="A18" s="152"/>
      <c r="B18" s="9"/>
      <c r="C18" s="9"/>
      <c r="D18" s="52"/>
      <c r="E18" s="52"/>
      <c r="F18" s="52"/>
      <c r="G18" s="154"/>
      <c r="H18" s="131"/>
      <c r="I18" s="131"/>
      <c r="J18" s="131"/>
      <c r="K18" s="131"/>
      <c r="L18" s="131"/>
      <c r="M18" s="131"/>
      <c r="N18" s="131"/>
      <c r="O18" s="131"/>
      <c r="P18" s="131"/>
    </row>
    <row r="19" spans="1:16" x14ac:dyDescent="0.25">
      <c r="A19" s="152"/>
      <c r="B19" s="9"/>
      <c r="C19" s="9"/>
      <c r="D19" s="52"/>
      <c r="E19" s="52"/>
      <c r="F19" s="52"/>
      <c r="G19" s="154"/>
      <c r="H19" s="131"/>
      <c r="I19" s="131"/>
      <c r="J19" s="131"/>
      <c r="K19" s="131"/>
      <c r="L19" s="131"/>
      <c r="M19" s="131"/>
      <c r="N19" s="131"/>
      <c r="O19" s="131"/>
      <c r="P19" s="131"/>
    </row>
    <row r="20" spans="1:16" x14ac:dyDescent="0.25">
      <c r="A20" s="152"/>
      <c r="B20" s="9"/>
      <c r="C20" s="9"/>
      <c r="D20" s="52"/>
      <c r="E20" s="52"/>
      <c r="F20" s="52"/>
      <c r="G20" s="154"/>
      <c r="H20" s="131"/>
      <c r="I20" s="131"/>
      <c r="J20" s="131"/>
      <c r="K20" s="131"/>
      <c r="L20" s="131"/>
      <c r="M20" s="131"/>
      <c r="N20" s="131"/>
      <c r="O20" s="131"/>
      <c r="P20" s="131"/>
    </row>
    <row r="21" spans="1:16" x14ac:dyDescent="0.25">
      <c r="A21" s="152"/>
      <c r="B21" s="9"/>
      <c r="C21" s="9"/>
      <c r="D21" s="52"/>
      <c r="E21" s="52"/>
      <c r="F21" s="52"/>
      <c r="G21" s="154"/>
      <c r="H21" s="131"/>
      <c r="I21" s="131"/>
      <c r="J21" s="131"/>
      <c r="K21" s="131"/>
      <c r="L21" s="131"/>
      <c r="M21" s="131"/>
      <c r="N21" s="131"/>
      <c r="O21" s="131"/>
      <c r="P21" s="131"/>
    </row>
    <row r="22" spans="1:16" x14ac:dyDescent="0.25">
      <c r="A22" s="152"/>
      <c r="B22" s="9"/>
      <c r="C22" s="9"/>
      <c r="D22" s="52"/>
      <c r="E22" s="52"/>
      <c r="F22" s="52"/>
      <c r="G22" s="154"/>
      <c r="H22" s="131"/>
      <c r="I22" s="131"/>
      <c r="J22" s="131"/>
      <c r="K22" s="131"/>
      <c r="L22" s="131"/>
      <c r="M22" s="131"/>
      <c r="N22" s="131"/>
      <c r="O22" s="131"/>
      <c r="P22" s="131"/>
    </row>
    <row r="23" spans="1:16" x14ac:dyDescent="0.25">
      <c r="A23" s="152"/>
      <c r="B23" s="9"/>
      <c r="C23" s="9"/>
      <c r="D23" s="52"/>
      <c r="E23" s="52"/>
      <c r="F23" s="52"/>
      <c r="G23" s="154"/>
      <c r="H23" s="131"/>
      <c r="I23" s="131"/>
      <c r="J23" s="131"/>
      <c r="K23" s="131"/>
      <c r="L23" s="131"/>
      <c r="M23" s="131"/>
      <c r="N23" s="131"/>
      <c r="O23" s="131"/>
      <c r="P23" s="131"/>
    </row>
    <row r="24" spans="1:16" x14ac:dyDescent="0.25">
      <c r="A24" s="152"/>
      <c r="B24" s="9"/>
      <c r="C24" s="9"/>
      <c r="D24" s="52"/>
      <c r="E24" s="52"/>
      <c r="F24" s="52"/>
      <c r="G24" s="154"/>
      <c r="H24" s="131"/>
      <c r="I24" s="131"/>
      <c r="J24" s="131"/>
      <c r="K24" s="131"/>
      <c r="L24" s="131"/>
      <c r="M24" s="131"/>
      <c r="N24" s="131"/>
      <c r="O24" s="131"/>
      <c r="P24" s="131"/>
    </row>
    <row r="25" spans="1:16" x14ac:dyDescent="0.25">
      <c r="A25" s="152"/>
      <c r="B25" s="9"/>
      <c r="C25" s="9"/>
      <c r="D25" s="52"/>
      <c r="E25" s="52"/>
      <c r="F25" s="52"/>
      <c r="G25" s="154"/>
      <c r="H25" s="131"/>
      <c r="I25" s="131"/>
      <c r="J25" s="131"/>
      <c r="K25" s="131"/>
      <c r="L25" s="131"/>
      <c r="M25" s="131"/>
      <c r="N25" s="131"/>
      <c r="O25" s="131"/>
      <c r="P25" s="131"/>
    </row>
    <row r="26" spans="1:16" x14ac:dyDescent="0.25">
      <c r="A26" s="152"/>
      <c r="B26" s="9"/>
      <c r="C26" s="9"/>
      <c r="D26" s="52"/>
      <c r="E26" s="52"/>
      <c r="F26" s="52"/>
      <c r="G26" s="154"/>
      <c r="H26" s="131"/>
      <c r="I26" s="131"/>
      <c r="J26" s="131"/>
      <c r="K26" s="131"/>
      <c r="L26" s="131"/>
      <c r="M26" s="131"/>
      <c r="N26" s="131"/>
      <c r="O26" s="131"/>
      <c r="P26" s="131"/>
    </row>
    <row r="27" spans="1:16" x14ac:dyDescent="0.25">
      <c r="A27" s="152"/>
      <c r="B27" s="9"/>
      <c r="C27" s="9"/>
      <c r="D27" s="52"/>
      <c r="E27" s="52"/>
      <c r="F27" s="52"/>
      <c r="G27" s="154"/>
      <c r="H27" s="131"/>
      <c r="I27" s="131"/>
      <c r="J27" s="131"/>
      <c r="K27" s="131"/>
      <c r="L27" s="131"/>
      <c r="M27" s="131"/>
      <c r="N27" s="131"/>
      <c r="O27" s="131"/>
      <c r="P27" s="131"/>
    </row>
    <row r="28" spans="1:16" x14ac:dyDescent="0.25">
      <c r="A28" s="152"/>
      <c r="B28" s="9"/>
      <c r="C28" s="9"/>
      <c r="D28" s="52"/>
      <c r="E28" s="52"/>
      <c r="F28" s="52"/>
      <c r="G28" s="154"/>
      <c r="H28" s="131"/>
      <c r="I28" s="131"/>
      <c r="J28" s="131"/>
      <c r="K28" s="131"/>
      <c r="L28" s="131"/>
      <c r="M28" s="131"/>
      <c r="N28" s="131"/>
      <c r="O28" s="131"/>
      <c r="P28" s="131"/>
    </row>
    <row r="29" spans="1:16" x14ac:dyDescent="0.25">
      <c r="A29" s="152"/>
      <c r="B29" s="9"/>
      <c r="C29" s="9"/>
      <c r="D29" s="52"/>
      <c r="E29" s="52"/>
      <c r="F29" s="52"/>
      <c r="G29" s="154"/>
      <c r="H29" s="131"/>
      <c r="I29" s="131"/>
      <c r="J29" s="131"/>
      <c r="K29" s="131"/>
      <c r="L29" s="131"/>
      <c r="M29" s="131"/>
      <c r="N29" s="131"/>
      <c r="O29" s="131"/>
      <c r="P29" s="131"/>
    </row>
    <row r="30" spans="1:16" x14ac:dyDescent="0.25">
      <c r="A30" s="152"/>
      <c r="B30" s="9"/>
      <c r="C30" s="9"/>
      <c r="D30" s="52"/>
      <c r="E30" s="52"/>
      <c r="F30" s="52"/>
      <c r="G30" s="154"/>
      <c r="H30" s="131"/>
      <c r="I30" s="131"/>
      <c r="J30" s="131"/>
      <c r="K30" s="131"/>
      <c r="L30" s="131"/>
      <c r="M30" s="131"/>
      <c r="N30" s="131"/>
      <c r="O30" s="131"/>
      <c r="P30" s="131"/>
    </row>
    <row r="31" spans="1:16" x14ac:dyDescent="0.25">
      <c r="A31" s="152"/>
      <c r="B31" s="9"/>
      <c r="C31" s="9"/>
      <c r="D31" s="52"/>
      <c r="E31" s="52"/>
      <c r="F31" s="52"/>
      <c r="G31" s="154"/>
      <c r="H31" s="131"/>
      <c r="I31" s="131"/>
      <c r="J31" s="131"/>
      <c r="K31" s="131"/>
      <c r="L31" s="131"/>
      <c r="M31" s="131"/>
      <c r="N31" s="131"/>
      <c r="O31" s="131"/>
      <c r="P31" s="131"/>
    </row>
    <row r="32" spans="1:16" x14ac:dyDescent="0.25">
      <c r="A32" s="152"/>
      <c r="B32" s="9"/>
      <c r="C32" s="9"/>
      <c r="D32" s="52"/>
      <c r="E32" s="52"/>
      <c r="F32" s="52"/>
      <c r="G32" s="154"/>
      <c r="H32" s="131"/>
      <c r="I32" s="131"/>
      <c r="J32" s="131"/>
      <c r="K32" s="131"/>
      <c r="L32" s="131"/>
      <c r="M32" s="131"/>
      <c r="N32" s="131"/>
      <c r="O32" s="131"/>
      <c r="P32" s="131"/>
    </row>
    <row r="33" spans="1:16" x14ac:dyDescent="0.25">
      <c r="A33" s="152"/>
      <c r="B33" s="9"/>
      <c r="C33" s="9"/>
      <c r="D33" s="52"/>
      <c r="E33" s="52"/>
      <c r="F33" s="52"/>
      <c r="G33" s="154"/>
      <c r="H33" s="131"/>
      <c r="I33" s="131"/>
      <c r="J33" s="131"/>
      <c r="K33" s="131"/>
      <c r="L33" s="131"/>
      <c r="M33" s="131"/>
      <c r="N33" s="131"/>
      <c r="O33" s="131"/>
      <c r="P33" s="131"/>
    </row>
    <row r="34" spans="1:16" x14ac:dyDescent="0.25">
      <c r="A34" s="101"/>
      <c r="B34" s="139"/>
      <c r="C34" s="139"/>
      <c r="D34" s="155"/>
      <c r="E34" s="155"/>
      <c r="F34" s="155"/>
      <c r="G34" s="156"/>
      <c r="H34" s="131"/>
      <c r="I34" s="131"/>
      <c r="J34" s="131"/>
      <c r="K34" s="131"/>
      <c r="L34" s="131"/>
      <c r="M34" s="131"/>
      <c r="N34" s="131"/>
      <c r="O34" s="131"/>
      <c r="P34" s="131"/>
    </row>
    <row r="35" spans="1:16" x14ac:dyDescent="0.25">
      <c r="A35" s="131"/>
      <c r="B35" s="131"/>
      <c r="C35" s="131"/>
      <c r="D35" s="52"/>
      <c r="E35" s="52"/>
      <c r="F35" s="52"/>
      <c r="G35" s="52"/>
      <c r="H35" s="131"/>
      <c r="I35" s="131"/>
      <c r="J35" s="131"/>
      <c r="K35" s="131"/>
      <c r="L35" s="131"/>
      <c r="M35" s="131"/>
      <c r="N35" s="131"/>
      <c r="O35" s="131"/>
      <c r="P35" s="131"/>
    </row>
    <row r="36" spans="1:16" x14ac:dyDescent="0.25">
      <c r="A36" s="131"/>
      <c r="B36" s="131"/>
      <c r="C36" s="131"/>
      <c r="D36" s="52"/>
      <c r="E36" s="52"/>
      <c r="F36" s="52"/>
      <c r="G36" s="52"/>
      <c r="H36" s="131"/>
      <c r="I36" s="131"/>
      <c r="J36" s="131"/>
      <c r="K36" s="131"/>
      <c r="L36" s="131"/>
      <c r="M36" s="131"/>
      <c r="N36" s="131"/>
      <c r="O36" s="131"/>
      <c r="P36" s="131"/>
    </row>
    <row r="37" spans="1:16" x14ac:dyDescent="0.25">
      <c r="C37" s="9"/>
      <c r="D37" s="10"/>
      <c r="E37" s="10"/>
      <c r="F37" s="10"/>
      <c r="G37" s="10"/>
    </row>
    <row r="38" spans="1:16" ht="14.25" customHeight="1" x14ac:dyDescent="0.25">
      <c r="B38" s="325" t="s">
        <v>41</v>
      </c>
      <c r="C38" s="326"/>
      <c r="D38" s="326"/>
      <c r="E38" s="326"/>
      <c r="F38" s="326"/>
      <c r="G38" s="326"/>
      <c r="H38" s="326"/>
      <c r="I38" s="326"/>
      <c r="J38" s="326"/>
      <c r="K38" s="326"/>
      <c r="L38" s="326"/>
      <c r="M38" s="326"/>
      <c r="N38" s="326"/>
      <c r="O38" s="326"/>
      <c r="P38" s="327"/>
    </row>
    <row r="39" spans="1:16" ht="14.25" customHeight="1" x14ac:dyDescent="0.25">
      <c r="A39" s="141"/>
      <c r="B39" s="136" t="s">
        <v>54</v>
      </c>
      <c r="C39" s="135" t="s">
        <v>42</v>
      </c>
      <c r="D39" s="135" t="s">
        <v>43</v>
      </c>
      <c r="E39" s="135" t="s">
        <v>44</v>
      </c>
      <c r="F39" s="135" t="s">
        <v>45</v>
      </c>
      <c r="G39" s="135" t="s">
        <v>46</v>
      </c>
      <c r="H39" s="135" t="s">
        <v>47</v>
      </c>
      <c r="I39" s="135" t="s">
        <v>48</v>
      </c>
      <c r="J39" s="135" t="s">
        <v>49</v>
      </c>
      <c r="K39" s="135" t="s">
        <v>50</v>
      </c>
      <c r="L39" s="135" t="s">
        <v>51</v>
      </c>
      <c r="M39" s="135" t="s">
        <v>52</v>
      </c>
      <c r="N39" s="135" t="s">
        <v>53</v>
      </c>
      <c r="O39" s="136" t="s">
        <v>311</v>
      </c>
      <c r="P39" s="136" t="s">
        <v>56</v>
      </c>
    </row>
    <row r="40" spans="1:16" ht="14.25" customHeight="1" x14ac:dyDescent="0.25">
      <c r="A40" s="133" t="s">
        <v>441</v>
      </c>
      <c r="B40" s="160"/>
      <c r="C40" s="135"/>
      <c r="D40" s="135"/>
      <c r="E40" s="135"/>
      <c r="F40" s="135"/>
      <c r="G40" s="135"/>
      <c r="H40" s="135"/>
      <c r="I40" s="135">
        <v>60</v>
      </c>
      <c r="J40" s="135">
        <v>60</v>
      </c>
      <c r="K40" s="135">
        <v>60</v>
      </c>
      <c r="L40" s="135">
        <v>60</v>
      </c>
      <c r="M40" s="135">
        <v>60</v>
      </c>
      <c r="N40" s="135">
        <v>60</v>
      </c>
      <c r="O40" s="160"/>
      <c r="P40" s="160"/>
    </row>
    <row r="41" spans="1:16" ht="14.25" customHeight="1" x14ac:dyDescent="0.25">
      <c r="A41" s="133" t="s">
        <v>442</v>
      </c>
      <c r="B41" s="160"/>
      <c r="C41" s="135"/>
      <c r="D41" s="135"/>
      <c r="E41" s="135"/>
      <c r="F41" s="135"/>
      <c r="G41" s="135"/>
      <c r="H41" s="135"/>
      <c r="I41" s="135">
        <v>48</v>
      </c>
      <c r="J41" s="135">
        <v>48</v>
      </c>
      <c r="K41" s="135">
        <v>48</v>
      </c>
      <c r="L41" s="135">
        <v>48</v>
      </c>
      <c r="M41" s="135">
        <v>48</v>
      </c>
      <c r="N41" s="135">
        <v>48</v>
      </c>
      <c r="O41" s="160"/>
      <c r="P41" s="160"/>
    </row>
    <row r="42" spans="1:16" ht="14.25" customHeight="1" x14ac:dyDescent="0.25">
      <c r="A42" s="134" t="s">
        <v>26</v>
      </c>
      <c r="B42" s="33" t="s">
        <v>178</v>
      </c>
      <c r="C42" s="33" t="s">
        <v>178</v>
      </c>
      <c r="D42" s="33" t="s">
        <v>178</v>
      </c>
      <c r="E42" s="33" t="s">
        <v>178</v>
      </c>
      <c r="F42" s="33" t="s">
        <v>178</v>
      </c>
      <c r="G42" s="33" t="s">
        <v>178</v>
      </c>
      <c r="H42" s="33" t="s">
        <v>178</v>
      </c>
      <c r="I42" s="197" t="e">
        <f>+#REF!</f>
        <v>#REF!</v>
      </c>
      <c r="J42" s="197" t="e">
        <f>+#REF!</f>
        <v>#REF!</v>
      </c>
      <c r="K42" s="197" t="e">
        <f>+#REF!</f>
        <v>#REF!</v>
      </c>
      <c r="L42" s="198" t="e">
        <f>+#REF!</f>
        <v>#REF!</v>
      </c>
      <c r="M42" s="198" t="e">
        <f>+#REF!</f>
        <v>#REF!</v>
      </c>
      <c r="N42" s="198" t="e">
        <f>+#REF!</f>
        <v>#REF!</v>
      </c>
      <c r="O42" s="194" t="e">
        <f>+AVERAGE(C42:M42)</f>
        <v>#REF!</v>
      </c>
      <c r="P42" s="195">
        <v>48</v>
      </c>
    </row>
    <row r="44" spans="1:16" x14ac:dyDescent="0.25">
      <c r="K44" s="8">
        <v>77</v>
      </c>
      <c r="L44" s="8">
        <v>30</v>
      </c>
    </row>
    <row r="45" spans="1:16" x14ac:dyDescent="0.25">
      <c r="C45" s="89"/>
      <c r="D45" s="89"/>
      <c r="E45" s="89"/>
      <c r="F45" s="89"/>
      <c r="G45" s="89"/>
      <c r="H45" s="89"/>
      <c r="I45" s="89"/>
      <c r="J45" s="89"/>
      <c r="K45" s="89"/>
      <c r="L45" s="89"/>
      <c r="M45" s="89"/>
      <c r="N45" s="89"/>
    </row>
  </sheetData>
  <sheetProtection selectLockedCells="1"/>
  <mergeCells count="22">
    <mergeCell ref="A9:B9"/>
    <mergeCell ref="A10:B10"/>
    <mergeCell ref="A11:A16"/>
    <mergeCell ref="B11:G12"/>
    <mergeCell ref="B13:G14"/>
    <mergeCell ref="B15:G16"/>
    <mergeCell ref="B38:P38"/>
    <mergeCell ref="A17:G17"/>
    <mergeCell ref="A1:G1"/>
    <mergeCell ref="A2:B2"/>
    <mergeCell ref="C2:G2"/>
    <mergeCell ref="A3:B3"/>
    <mergeCell ref="A4:B4"/>
    <mergeCell ref="C4:D4"/>
    <mergeCell ref="F4:G4"/>
    <mergeCell ref="A5:B5"/>
    <mergeCell ref="C5:G5"/>
    <mergeCell ref="A6:B7"/>
    <mergeCell ref="C6:G7"/>
    <mergeCell ref="A8:B8"/>
    <mergeCell ref="D8:D10"/>
    <mergeCell ref="E8:G10"/>
  </mergeCells>
  <printOptions horizontalCentered="1" verticalCentered="1"/>
  <pageMargins left="0.70866141732283472" right="0.70866141732283472" top="0.74803149606299213" bottom="0.74803149606299213" header="0.31496062992125984" footer="0.31496062992125984"/>
  <pageSetup scale="150" orientation="landscape"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54"/>
  <sheetViews>
    <sheetView zoomScale="70" zoomScaleNormal="70" workbookViewId="0">
      <pane xSplit="5" ySplit="2" topLeftCell="F6" activePane="bottomRight" state="frozen"/>
      <selection pane="topRight" activeCell="F1" sqref="F1"/>
      <selection pane="bottomLeft" activeCell="A3" sqref="A3"/>
      <selection pane="bottomRight" sqref="A1:S22"/>
    </sheetView>
  </sheetViews>
  <sheetFormatPr baseColWidth="10" defaultRowHeight="15" x14ac:dyDescent="0.25"/>
  <cols>
    <col min="1" max="1" width="16.5703125" style="5" customWidth="1"/>
    <col min="2" max="2" width="26.7109375" style="4" customWidth="1"/>
    <col min="3" max="3" width="21.5703125" style="6" customWidth="1"/>
    <col min="4" max="4" width="11.140625" style="6" customWidth="1"/>
    <col min="5" max="5" width="12.140625" style="6" bestFit="1" customWidth="1"/>
    <col min="6" max="7" width="47.140625" style="6" customWidth="1"/>
    <col min="8" max="19" width="6.42578125" hidden="1" customWidth="1"/>
  </cols>
  <sheetData>
    <row r="1" spans="1:19" ht="20.25" customHeight="1" x14ac:dyDescent="0.25">
      <c r="A1" s="279" t="s">
        <v>307</v>
      </c>
      <c r="B1" s="280"/>
      <c r="C1" s="280"/>
      <c r="D1" s="280"/>
      <c r="E1" s="280"/>
      <c r="F1" s="280"/>
      <c r="G1" s="280"/>
      <c r="H1" s="280"/>
      <c r="I1" s="280"/>
      <c r="J1" s="280"/>
      <c r="K1" s="280"/>
      <c r="L1" s="280"/>
      <c r="M1" s="280"/>
      <c r="N1" s="280"/>
      <c r="O1" s="280"/>
      <c r="P1" s="280"/>
      <c r="Q1" s="280"/>
      <c r="R1" s="280"/>
      <c r="S1" s="280"/>
    </row>
    <row r="2" spans="1:19" ht="33" customHeight="1" x14ac:dyDescent="0.25">
      <c r="A2" s="129" t="s">
        <v>4</v>
      </c>
      <c r="B2" s="129" t="s">
        <v>1</v>
      </c>
      <c r="C2" s="129" t="s">
        <v>0</v>
      </c>
      <c r="D2" s="129" t="s">
        <v>322</v>
      </c>
      <c r="E2" s="129" t="s">
        <v>310</v>
      </c>
      <c r="F2" s="130" t="s">
        <v>308</v>
      </c>
      <c r="G2" s="130" t="s">
        <v>309</v>
      </c>
      <c r="H2" s="286" t="s">
        <v>216</v>
      </c>
      <c r="I2" s="287"/>
      <c r="J2" s="287"/>
      <c r="K2" s="287" t="s">
        <v>217</v>
      </c>
      <c r="L2" s="287"/>
      <c r="M2" s="288"/>
      <c r="N2" s="286" t="s">
        <v>218</v>
      </c>
      <c r="O2" s="287"/>
      <c r="P2" s="288"/>
      <c r="Q2" s="286" t="s">
        <v>219</v>
      </c>
      <c r="R2" s="287"/>
      <c r="S2" s="288"/>
    </row>
    <row r="3" spans="1:19" ht="18.75" hidden="1" customHeight="1" x14ac:dyDescent="0.25">
      <c r="A3" s="291" t="s">
        <v>3</v>
      </c>
      <c r="B3" s="296" t="s">
        <v>318</v>
      </c>
      <c r="C3" s="297" t="s">
        <v>137</v>
      </c>
      <c r="D3" s="299">
        <v>85000</v>
      </c>
      <c r="E3" s="298">
        <v>192000</v>
      </c>
      <c r="F3" s="120">
        <v>89800</v>
      </c>
      <c r="G3" s="120">
        <v>100000</v>
      </c>
      <c r="H3" s="102"/>
      <c r="I3" s="102"/>
      <c r="J3" s="102"/>
      <c r="K3" s="102"/>
      <c r="L3" s="102"/>
      <c r="M3" s="102"/>
      <c r="N3" s="102"/>
      <c r="O3" s="102"/>
      <c r="P3" s="102"/>
      <c r="Q3" s="102"/>
      <c r="R3" s="102"/>
      <c r="S3" s="102"/>
    </row>
    <row r="4" spans="1:19" ht="63.75" hidden="1" customHeight="1" x14ac:dyDescent="0.25">
      <c r="A4" s="291"/>
      <c r="B4" s="296"/>
      <c r="C4" s="297"/>
      <c r="D4" s="299"/>
      <c r="E4" s="298"/>
      <c r="F4" s="117" t="s">
        <v>323</v>
      </c>
      <c r="G4" s="117" t="s">
        <v>324</v>
      </c>
      <c r="H4" s="58"/>
      <c r="I4" s="58"/>
      <c r="J4" s="58"/>
      <c r="K4" s="58"/>
      <c r="L4" s="58"/>
      <c r="M4" s="58"/>
      <c r="N4" s="58"/>
      <c r="O4" s="58"/>
      <c r="P4" s="58"/>
      <c r="Q4" s="58"/>
      <c r="R4" s="58"/>
      <c r="S4" s="58"/>
    </row>
    <row r="5" spans="1:19" s="46" customFormat="1" ht="18.75" hidden="1" customHeight="1" x14ac:dyDescent="0.25">
      <c r="A5" s="291"/>
      <c r="B5" s="296" t="s">
        <v>319</v>
      </c>
      <c r="C5" s="297" t="s">
        <v>99</v>
      </c>
      <c r="D5" s="299">
        <v>780000</v>
      </c>
      <c r="E5" s="298">
        <v>900000</v>
      </c>
      <c r="F5" s="115">
        <v>77000</v>
      </c>
      <c r="G5" s="115">
        <v>69000</v>
      </c>
      <c r="H5" s="47"/>
      <c r="I5" s="47"/>
      <c r="J5" s="47"/>
      <c r="K5" s="47"/>
      <c r="L5" s="47"/>
      <c r="M5" s="47"/>
      <c r="N5" s="47"/>
      <c r="O5" s="47"/>
      <c r="P5" s="47"/>
      <c r="Q5" s="47"/>
      <c r="R5" s="47"/>
      <c r="S5" s="47"/>
    </row>
    <row r="6" spans="1:19" ht="63.75" hidden="1" customHeight="1" x14ac:dyDescent="0.25">
      <c r="A6" s="291"/>
      <c r="B6" s="296"/>
      <c r="C6" s="297"/>
      <c r="D6" s="299"/>
      <c r="E6" s="298"/>
      <c r="F6" s="117" t="s">
        <v>397</v>
      </c>
      <c r="G6" s="117" t="s">
        <v>325</v>
      </c>
      <c r="H6" s="58"/>
      <c r="I6" s="58"/>
      <c r="J6" s="58"/>
      <c r="K6" s="58"/>
      <c r="L6" s="58"/>
      <c r="M6" s="58"/>
      <c r="N6" s="58"/>
      <c r="O6" s="58"/>
      <c r="P6" s="58"/>
      <c r="Q6" s="58"/>
      <c r="R6" s="58"/>
      <c r="S6" s="58"/>
    </row>
    <row r="7" spans="1:19" s="46" customFormat="1" ht="18.75" hidden="1" customHeight="1" x14ac:dyDescent="0.25">
      <c r="A7" s="291"/>
      <c r="B7" s="296" t="s">
        <v>306</v>
      </c>
      <c r="C7" s="297" t="s">
        <v>141</v>
      </c>
      <c r="D7" s="297" t="s">
        <v>326</v>
      </c>
      <c r="E7" s="301" t="s">
        <v>312</v>
      </c>
      <c r="F7" s="115" t="s">
        <v>312</v>
      </c>
      <c r="G7" s="115" t="s">
        <v>313</v>
      </c>
      <c r="H7" s="47"/>
      <c r="I7" s="47"/>
      <c r="J7" s="47"/>
      <c r="K7" s="47"/>
      <c r="L7" s="47"/>
      <c r="M7" s="47"/>
      <c r="N7" s="47"/>
      <c r="O7" s="47"/>
      <c r="P7" s="47"/>
      <c r="Q7" s="47"/>
      <c r="R7" s="47"/>
      <c r="S7" s="47"/>
    </row>
    <row r="8" spans="1:19" ht="63.75" hidden="1" customHeight="1" x14ac:dyDescent="0.25">
      <c r="A8" s="291"/>
      <c r="B8" s="296"/>
      <c r="C8" s="297"/>
      <c r="D8" s="297"/>
      <c r="E8" s="301"/>
      <c r="F8" s="118" t="s">
        <v>321</v>
      </c>
      <c r="G8" s="118" t="s">
        <v>314</v>
      </c>
      <c r="H8" s="58"/>
      <c r="I8" s="58"/>
      <c r="J8" s="58"/>
      <c r="K8" s="58"/>
      <c r="L8" s="58"/>
      <c r="M8" s="58"/>
      <c r="N8" s="58"/>
      <c r="O8" s="58"/>
      <c r="P8" s="58"/>
      <c r="Q8" s="58"/>
      <c r="R8" s="58"/>
      <c r="S8" s="58"/>
    </row>
    <row r="9" spans="1:19" s="46" customFormat="1" ht="18.75" hidden="1" customHeight="1" x14ac:dyDescent="0.25">
      <c r="A9" s="291"/>
      <c r="B9" s="296" t="s">
        <v>317</v>
      </c>
      <c r="C9" s="297" t="s">
        <v>12</v>
      </c>
      <c r="D9" s="297" t="s">
        <v>327</v>
      </c>
      <c r="E9" s="296" t="s">
        <v>328</v>
      </c>
      <c r="F9" s="116" t="s">
        <v>315</v>
      </c>
      <c r="G9" s="116" t="s">
        <v>316</v>
      </c>
      <c r="H9" s="47"/>
      <c r="I9" s="47"/>
      <c r="J9" s="47"/>
      <c r="K9" s="47"/>
      <c r="L9" s="47"/>
      <c r="M9" s="47"/>
      <c r="N9" s="47"/>
      <c r="O9" s="47"/>
      <c r="P9" s="47"/>
      <c r="Q9" s="47"/>
      <c r="R9" s="47"/>
      <c r="S9" s="47"/>
    </row>
    <row r="10" spans="1:19" ht="63.75" hidden="1" customHeight="1" x14ac:dyDescent="0.25">
      <c r="A10" s="291"/>
      <c r="B10" s="296"/>
      <c r="C10" s="297"/>
      <c r="D10" s="297"/>
      <c r="E10" s="296"/>
      <c r="F10" s="119" t="s">
        <v>320</v>
      </c>
      <c r="G10" s="119" t="s">
        <v>331</v>
      </c>
      <c r="H10" s="58"/>
      <c r="I10" s="58"/>
      <c r="J10" s="58"/>
      <c r="K10" s="58"/>
      <c r="L10" s="58"/>
      <c r="M10" s="58"/>
      <c r="N10" s="58"/>
      <c r="O10" s="58"/>
      <c r="P10" s="58"/>
      <c r="Q10" s="58"/>
      <c r="R10" s="58"/>
      <c r="S10" s="58"/>
    </row>
    <row r="11" spans="1:19" s="46" customFormat="1" ht="18.75" hidden="1" customHeight="1" x14ac:dyDescent="0.25">
      <c r="A11" s="291"/>
      <c r="B11" s="296" t="s">
        <v>143</v>
      </c>
      <c r="C11" s="297" t="s">
        <v>13</v>
      </c>
      <c r="D11" s="300">
        <v>0.9</v>
      </c>
      <c r="E11" s="300">
        <v>0.9</v>
      </c>
      <c r="F11" s="121">
        <v>0.85599999999999998</v>
      </c>
      <c r="G11" s="121">
        <v>0.93899999999999995</v>
      </c>
      <c r="H11" s="47"/>
      <c r="I11" s="47"/>
      <c r="J11" s="47"/>
      <c r="K11" s="47"/>
      <c r="L11" s="47"/>
      <c r="M11" s="47"/>
      <c r="N11" s="47"/>
      <c r="O11" s="47"/>
      <c r="P11" s="47"/>
      <c r="Q11" s="47"/>
      <c r="R11" s="47"/>
      <c r="S11" s="47"/>
    </row>
    <row r="12" spans="1:19" ht="53.25" hidden="1" customHeight="1" x14ac:dyDescent="0.25">
      <c r="A12" s="291"/>
      <c r="B12" s="296"/>
      <c r="C12" s="297"/>
      <c r="D12" s="300"/>
      <c r="E12" s="300"/>
      <c r="F12" s="119" t="s">
        <v>329</v>
      </c>
      <c r="G12" s="119" t="s">
        <v>330</v>
      </c>
      <c r="H12" s="58"/>
      <c r="I12" s="58"/>
      <c r="J12" s="58"/>
      <c r="K12" s="58"/>
      <c r="L12" s="58"/>
      <c r="M12" s="58"/>
      <c r="N12" s="58"/>
      <c r="O12" s="58"/>
      <c r="P12" s="58"/>
      <c r="Q12" s="58"/>
      <c r="R12" s="58"/>
      <c r="S12" s="58"/>
    </row>
    <row r="13" spans="1:19" ht="18.75" customHeight="1" x14ac:dyDescent="0.25">
      <c r="A13" s="291" t="s">
        <v>332</v>
      </c>
      <c r="B13" s="296" t="s">
        <v>144</v>
      </c>
      <c r="C13" s="297" t="s">
        <v>7</v>
      </c>
      <c r="D13" s="299" t="s">
        <v>333</v>
      </c>
      <c r="E13" s="305">
        <v>0.85</v>
      </c>
      <c r="F13" s="123">
        <v>0.54</v>
      </c>
      <c r="G13" s="123">
        <v>0.85</v>
      </c>
      <c r="H13" s="102"/>
      <c r="I13" s="102"/>
      <c r="J13" s="102"/>
      <c r="K13" s="102"/>
      <c r="L13" s="102"/>
      <c r="M13" s="102"/>
      <c r="N13" s="102"/>
      <c r="O13" s="102"/>
      <c r="P13" s="102"/>
      <c r="Q13" s="102"/>
      <c r="R13" s="102"/>
      <c r="S13" s="102"/>
    </row>
    <row r="14" spans="1:19" ht="79.5" customHeight="1" x14ac:dyDescent="0.25">
      <c r="A14" s="291"/>
      <c r="B14" s="296"/>
      <c r="C14" s="297"/>
      <c r="D14" s="299"/>
      <c r="E14" s="305"/>
      <c r="F14" s="117" t="s">
        <v>334</v>
      </c>
      <c r="G14" s="117" t="s">
        <v>335</v>
      </c>
      <c r="H14" s="58"/>
      <c r="I14" s="58"/>
      <c r="J14" s="58"/>
      <c r="K14" s="58"/>
      <c r="L14" s="58"/>
      <c r="M14" s="58"/>
      <c r="N14" s="58"/>
      <c r="O14" s="58"/>
      <c r="P14" s="58"/>
      <c r="Q14" s="58"/>
      <c r="R14" s="58"/>
      <c r="S14" s="58"/>
    </row>
    <row r="15" spans="1:19" s="46" customFormat="1" ht="18.75" customHeight="1" x14ac:dyDescent="0.25">
      <c r="A15" s="291"/>
      <c r="B15" s="281" t="s">
        <v>145</v>
      </c>
      <c r="C15" s="297" t="s">
        <v>146</v>
      </c>
      <c r="D15" s="299" t="s">
        <v>333</v>
      </c>
      <c r="E15" s="305">
        <v>0.05</v>
      </c>
      <c r="F15" s="123">
        <v>0.08</v>
      </c>
      <c r="G15" s="123">
        <v>0</v>
      </c>
      <c r="H15" s="47"/>
      <c r="I15" s="47"/>
      <c r="J15" s="47"/>
      <c r="K15" s="47"/>
      <c r="L15" s="47"/>
      <c r="M15" s="47"/>
      <c r="N15" s="47"/>
      <c r="O15" s="47"/>
      <c r="P15" s="47"/>
      <c r="Q15" s="47"/>
      <c r="R15" s="47"/>
      <c r="S15" s="47"/>
    </row>
    <row r="16" spans="1:19" ht="53.25" customHeight="1" x14ac:dyDescent="0.25">
      <c r="A16" s="291"/>
      <c r="B16" s="302"/>
      <c r="C16" s="297"/>
      <c r="D16" s="299"/>
      <c r="E16" s="305"/>
      <c r="F16" s="117" t="s">
        <v>336</v>
      </c>
      <c r="G16" s="117" t="s">
        <v>337</v>
      </c>
      <c r="H16" s="58"/>
      <c r="I16" s="58"/>
      <c r="J16" s="58"/>
      <c r="K16" s="58"/>
      <c r="L16" s="58"/>
      <c r="M16" s="58"/>
      <c r="N16" s="58"/>
      <c r="O16" s="58"/>
      <c r="P16" s="58"/>
      <c r="Q16" s="58"/>
      <c r="R16" s="58"/>
      <c r="S16" s="58"/>
    </row>
    <row r="17" spans="1:19" s="46" customFormat="1" ht="18.75" customHeight="1" x14ac:dyDescent="0.25">
      <c r="A17" s="291"/>
      <c r="B17" s="302"/>
      <c r="C17" s="297" t="s">
        <v>11</v>
      </c>
      <c r="D17" s="299" t="s">
        <v>333</v>
      </c>
      <c r="E17" s="301">
        <v>0</v>
      </c>
      <c r="F17" s="124" t="s">
        <v>360</v>
      </c>
      <c r="G17" s="124" t="s">
        <v>361</v>
      </c>
      <c r="H17" s="47"/>
      <c r="I17" s="47"/>
      <c r="J17" s="47"/>
      <c r="K17" s="47"/>
      <c r="L17" s="47"/>
      <c r="M17" s="47"/>
      <c r="N17" s="47"/>
      <c r="O17" s="47"/>
      <c r="P17" s="47"/>
      <c r="Q17" s="47"/>
      <c r="R17" s="47"/>
      <c r="S17" s="47"/>
    </row>
    <row r="18" spans="1:19" ht="63.75" customHeight="1" x14ac:dyDescent="0.25">
      <c r="A18" s="291"/>
      <c r="B18" s="282"/>
      <c r="C18" s="297"/>
      <c r="D18" s="299"/>
      <c r="E18" s="301"/>
      <c r="F18" s="118" t="s">
        <v>338</v>
      </c>
      <c r="G18" s="118" t="s">
        <v>339</v>
      </c>
      <c r="H18" s="58"/>
      <c r="I18" s="58"/>
      <c r="J18" s="58"/>
      <c r="K18" s="58"/>
      <c r="L18" s="58"/>
      <c r="M18" s="58"/>
      <c r="N18" s="58"/>
      <c r="O18" s="58"/>
      <c r="P18" s="58"/>
      <c r="Q18" s="58"/>
      <c r="R18" s="58"/>
      <c r="S18" s="58"/>
    </row>
    <row r="19" spans="1:19" s="46" customFormat="1" ht="18.75" customHeight="1" x14ac:dyDescent="0.25">
      <c r="A19" s="291"/>
      <c r="B19" s="281" t="s">
        <v>456</v>
      </c>
      <c r="C19" s="303" t="s">
        <v>8</v>
      </c>
      <c r="D19" s="299" t="s">
        <v>333</v>
      </c>
      <c r="E19" s="306">
        <v>0.1</v>
      </c>
      <c r="F19" s="123">
        <v>0</v>
      </c>
      <c r="G19" s="123">
        <v>7.0000000000000007E-2</v>
      </c>
      <c r="H19" s="47"/>
      <c r="I19" s="47"/>
      <c r="J19" s="47"/>
      <c r="K19" s="47"/>
      <c r="L19" s="47"/>
      <c r="M19" s="47"/>
      <c r="N19" s="47"/>
      <c r="O19" s="47"/>
      <c r="P19" s="47"/>
      <c r="Q19" s="47"/>
      <c r="R19" s="47"/>
      <c r="S19" s="47"/>
    </row>
    <row r="20" spans="1:19" ht="63.75" customHeight="1" x14ac:dyDescent="0.25">
      <c r="A20" s="291"/>
      <c r="B20" s="282"/>
      <c r="C20" s="304"/>
      <c r="D20" s="299"/>
      <c r="E20" s="282"/>
      <c r="F20" s="119" t="s">
        <v>340</v>
      </c>
      <c r="G20" s="119" t="s">
        <v>341</v>
      </c>
      <c r="H20" s="58"/>
      <c r="I20" s="58"/>
      <c r="J20" s="58"/>
      <c r="K20" s="58"/>
      <c r="L20" s="58"/>
      <c r="M20" s="58"/>
      <c r="N20" s="58"/>
      <c r="O20" s="58"/>
      <c r="P20" s="58"/>
      <c r="Q20" s="58"/>
      <c r="R20" s="58"/>
      <c r="S20" s="58"/>
    </row>
    <row r="21" spans="1:19" s="46" customFormat="1" ht="18.75" customHeight="1" x14ac:dyDescent="0.25">
      <c r="A21" s="291"/>
      <c r="B21" s="296" t="s">
        <v>148</v>
      </c>
      <c r="C21" s="297" t="s">
        <v>343</v>
      </c>
      <c r="D21" s="299" t="s">
        <v>333</v>
      </c>
      <c r="E21" s="300" t="s">
        <v>342</v>
      </c>
      <c r="F21" s="125" t="s">
        <v>346</v>
      </c>
      <c r="G21" s="125" t="s">
        <v>346</v>
      </c>
      <c r="H21" s="47"/>
      <c r="I21" s="47"/>
      <c r="J21" s="47"/>
      <c r="K21" s="47"/>
      <c r="L21" s="47"/>
      <c r="M21" s="47"/>
      <c r="N21" s="47"/>
      <c r="O21" s="47"/>
      <c r="P21" s="47"/>
      <c r="Q21" s="47"/>
      <c r="R21" s="47"/>
      <c r="S21" s="47"/>
    </row>
    <row r="22" spans="1:19" ht="42" customHeight="1" x14ac:dyDescent="0.25">
      <c r="A22" s="291"/>
      <c r="B22" s="296"/>
      <c r="C22" s="297"/>
      <c r="D22" s="299"/>
      <c r="E22" s="300"/>
      <c r="F22" s="119" t="s">
        <v>344</v>
      </c>
      <c r="G22" s="119" t="s">
        <v>345</v>
      </c>
      <c r="H22" s="58"/>
      <c r="I22" s="58"/>
      <c r="J22" s="58"/>
      <c r="K22" s="58"/>
      <c r="L22" s="58"/>
      <c r="M22" s="58"/>
      <c r="N22" s="58"/>
      <c r="O22" s="58"/>
      <c r="P22" s="58"/>
      <c r="Q22" s="58"/>
      <c r="R22" s="58"/>
      <c r="S22" s="58"/>
    </row>
    <row r="23" spans="1:19" ht="18.75" customHeight="1" x14ac:dyDescent="0.25">
      <c r="A23" s="291" t="s">
        <v>150</v>
      </c>
      <c r="B23" s="281" t="s">
        <v>151</v>
      </c>
      <c r="C23" s="303" t="s">
        <v>14</v>
      </c>
      <c r="D23" s="299" t="s">
        <v>333</v>
      </c>
      <c r="E23" s="298" t="s">
        <v>229</v>
      </c>
      <c r="F23" s="126">
        <v>0</v>
      </c>
      <c r="G23" s="126">
        <v>0</v>
      </c>
      <c r="H23" s="102"/>
      <c r="I23" s="102"/>
      <c r="J23" s="102"/>
      <c r="K23" s="102"/>
      <c r="L23" s="102"/>
      <c r="M23" s="102"/>
      <c r="N23" s="102"/>
      <c r="O23" s="102"/>
      <c r="P23" s="102"/>
      <c r="Q23" s="102"/>
      <c r="R23" s="102"/>
      <c r="S23" s="102"/>
    </row>
    <row r="24" spans="1:19" ht="63.75" customHeight="1" x14ac:dyDescent="0.25">
      <c r="A24" s="291"/>
      <c r="B24" s="302"/>
      <c r="C24" s="304"/>
      <c r="D24" s="299"/>
      <c r="E24" s="298"/>
      <c r="F24" s="117" t="s">
        <v>398</v>
      </c>
      <c r="G24" s="117" t="s">
        <v>349</v>
      </c>
      <c r="H24" s="58"/>
      <c r="I24" s="58"/>
      <c r="J24" s="58"/>
      <c r="K24" s="58"/>
      <c r="L24" s="58"/>
      <c r="M24" s="58"/>
      <c r="N24" s="58"/>
      <c r="O24" s="58"/>
      <c r="P24" s="58"/>
      <c r="Q24" s="58"/>
      <c r="R24" s="58"/>
      <c r="S24" s="58"/>
    </row>
    <row r="25" spans="1:19" ht="18.75" customHeight="1" x14ac:dyDescent="0.25">
      <c r="A25" s="291"/>
      <c r="B25" s="302"/>
      <c r="C25" s="297" t="s">
        <v>15</v>
      </c>
      <c r="D25" s="299" t="s">
        <v>333</v>
      </c>
      <c r="E25" s="298" t="s">
        <v>230</v>
      </c>
      <c r="F25" s="126">
        <v>0</v>
      </c>
      <c r="G25" s="126">
        <v>0</v>
      </c>
      <c r="H25" s="102"/>
      <c r="I25" s="102"/>
      <c r="J25" s="102"/>
      <c r="K25" s="102"/>
      <c r="L25" s="102"/>
      <c r="M25" s="102"/>
      <c r="N25" s="102"/>
      <c r="O25" s="102"/>
      <c r="P25" s="102"/>
      <c r="Q25" s="102"/>
      <c r="R25" s="102"/>
      <c r="S25" s="102"/>
    </row>
    <row r="26" spans="1:19" ht="63.75" customHeight="1" x14ac:dyDescent="0.25">
      <c r="A26" s="291"/>
      <c r="B26" s="282"/>
      <c r="C26" s="297"/>
      <c r="D26" s="299"/>
      <c r="E26" s="298"/>
      <c r="F26" s="117" t="s">
        <v>350</v>
      </c>
      <c r="G26" s="117" t="s">
        <v>351</v>
      </c>
      <c r="H26" s="58"/>
      <c r="I26" s="58"/>
      <c r="J26" s="58"/>
      <c r="K26" s="58"/>
      <c r="L26" s="58"/>
      <c r="M26" s="58"/>
      <c r="N26" s="58"/>
      <c r="O26" s="58"/>
      <c r="P26" s="58"/>
      <c r="Q26" s="58"/>
      <c r="R26" s="58"/>
      <c r="S26" s="58"/>
    </row>
    <row r="27" spans="1:19" s="46" customFormat="1" ht="18.75" customHeight="1" x14ac:dyDescent="0.25">
      <c r="A27" s="291"/>
      <c r="B27" s="281" t="s">
        <v>152</v>
      </c>
      <c r="C27" s="297" t="s">
        <v>2</v>
      </c>
      <c r="D27" s="299" t="s">
        <v>333</v>
      </c>
      <c r="E27" s="298" t="s">
        <v>354</v>
      </c>
      <c r="F27" s="115" t="s">
        <v>352</v>
      </c>
      <c r="G27" s="115" t="s">
        <v>353</v>
      </c>
      <c r="H27" s="47"/>
      <c r="I27" s="47"/>
      <c r="J27" s="47"/>
      <c r="K27" s="47"/>
      <c r="L27" s="47"/>
      <c r="M27" s="47"/>
      <c r="N27" s="47"/>
      <c r="O27" s="47"/>
      <c r="P27" s="47"/>
      <c r="Q27" s="47"/>
      <c r="R27" s="47"/>
      <c r="S27" s="47"/>
    </row>
    <row r="28" spans="1:19" ht="63.75" customHeight="1" x14ac:dyDescent="0.25">
      <c r="A28" s="291"/>
      <c r="B28" s="302"/>
      <c r="C28" s="297"/>
      <c r="D28" s="299"/>
      <c r="E28" s="298"/>
      <c r="F28" s="117" t="s">
        <v>399</v>
      </c>
      <c r="G28" s="117" t="s">
        <v>355</v>
      </c>
      <c r="H28" s="58"/>
      <c r="I28" s="58"/>
      <c r="J28" s="58"/>
      <c r="K28" s="58"/>
      <c r="L28" s="58"/>
      <c r="M28" s="58"/>
      <c r="N28" s="58"/>
      <c r="O28" s="58"/>
      <c r="P28" s="58"/>
      <c r="Q28" s="58"/>
      <c r="R28" s="58"/>
      <c r="S28" s="58"/>
    </row>
    <row r="29" spans="1:19" s="46" customFormat="1" ht="18.75" customHeight="1" x14ac:dyDescent="0.25">
      <c r="A29" s="291"/>
      <c r="B29" s="302"/>
      <c r="C29" s="297" t="s">
        <v>16</v>
      </c>
      <c r="D29" s="299" t="s">
        <v>333</v>
      </c>
      <c r="E29" s="298" t="s">
        <v>231</v>
      </c>
      <c r="F29" s="124" t="s">
        <v>362</v>
      </c>
      <c r="G29" s="124" t="s">
        <v>231</v>
      </c>
      <c r="H29" s="47"/>
      <c r="I29" s="47"/>
      <c r="J29" s="47"/>
      <c r="K29" s="47"/>
      <c r="L29" s="47"/>
      <c r="M29" s="47"/>
      <c r="N29" s="47"/>
      <c r="O29" s="47"/>
      <c r="P29" s="47"/>
      <c r="Q29" s="47"/>
      <c r="R29" s="47"/>
      <c r="S29" s="47"/>
    </row>
    <row r="30" spans="1:19" ht="63.75" customHeight="1" x14ac:dyDescent="0.25">
      <c r="A30" s="291"/>
      <c r="B30" s="282"/>
      <c r="C30" s="297"/>
      <c r="D30" s="299"/>
      <c r="E30" s="298"/>
      <c r="F30" s="117" t="s">
        <v>400</v>
      </c>
      <c r="G30" s="117" t="s">
        <v>356</v>
      </c>
      <c r="H30" s="58"/>
      <c r="I30" s="58"/>
      <c r="J30" s="58"/>
      <c r="K30" s="58"/>
      <c r="L30" s="58"/>
      <c r="M30" s="58"/>
      <c r="N30" s="58"/>
      <c r="O30" s="58"/>
      <c r="P30" s="58"/>
      <c r="Q30" s="58"/>
      <c r="R30" s="58"/>
      <c r="S30" s="58"/>
    </row>
    <row r="31" spans="1:19" s="46" customFormat="1" ht="18.75" customHeight="1" x14ac:dyDescent="0.25">
      <c r="A31" s="291"/>
      <c r="B31" s="281" t="s">
        <v>153</v>
      </c>
      <c r="C31" s="297" t="s">
        <v>154</v>
      </c>
      <c r="D31" s="297" t="s">
        <v>333</v>
      </c>
      <c r="E31" s="301" t="s">
        <v>358</v>
      </c>
      <c r="F31" s="115" t="s">
        <v>178</v>
      </c>
      <c r="G31" s="115" t="s">
        <v>359</v>
      </c>
      <c r="H31" s="47"/>
      <c r="I31" s="47"/>
      <c r="J31" s="47"/>
      <c r="K31" s="47"/>
      <c r="L31" s="47"/>
      <c r="M31" s="47"/>
      <c r="N31" s="47"/>
      <c r="O31" s="47"/>
      <c r="P31" s="47"/>
      <c r="Q31" s="47"/>
      <c r="R31" s="47"/>
      <c r="S31" s="47"/>
    </row>
    <row r="32" spans="1:19" ht="63.75" customHeight="1" x14ac:dyDescent="0.25">
      <c r="A32" s="291"/>
      <c r="B32" s="302"/>
      <c r="C32" s="297"/>
      <c r="D32" s="297"/>
      <c r="E32" s="301"/>
      <c r="F32" s="118" t="s">
        <v>364</v>
      </c>
      <c r="G32" s="118" t="s">
        <v>363</v>
      </c>
      <c r="H32" s="58"/>
      <c r="I32" s="58"/>
      <c r="J32" s="58"/>
      <c r="K32" s="58"/>
      <c r="L32" s="58"/>
      <c r="M32" s="58"/>
      <c r="N32" s="58"/>
      <c r="O32" s="58"/>
      <c r="P32" s="58"/>
      <c r="Q32" s="58"/>
      <c r="R32" s="58"/>
      <c r="S32" s="58"/>
    </row>
    <row r="33" spans="1:19" s="46" customFormat="1" ht="18.75" customHeight="1" x14ac:dyDescent="0.25">
      <c r="A33" s="291"/>
      <c r="B33" s="302"/>
      <c r="C33" s="297" t="s">
        <v>120</v>
      </c>
      <c r="D33" s="297" t="s">
        <v>333</v>
      </c>
      <c r="E33" s="301" t="s">
        <v>233</v>
      </c>
      <c r="F33" s="115" t="s">
        <v>178</v>
      </c>
      <c r="G33" s="115" t="s">
        <v>367</v>
      </c>
      <c r="H33" s="47"/>
      <c r="I33" s="47"/>
      <c r="J33" s="47"/>
      <c r="K33" s="47"/>
      <c r="L33" s="47"/>
      <c r="M33" s="47"/>
      <c r="N33" s="47"/>
      <c r="O33" s="47"/>
      <c r="P33" s="47"/>
      <c r="Q33" s="47"/>
      <c r="R33" s="47"/>
      <c r="S33" s="47"/>
    </row>
    <row r="34" spans="1:19" ht="63.75" customHeight="1" x14ac:dyDescent="0.25">
      <c r="A34" s="291"/>
      <c r="B34" s="302"/>
      <c r="C34" s="297"/>
      <c r="D34" s="297"/>
      <c r="E34" s="301"/>
      <c r="F34" s="118" t="s">
        <v>365</v>
      </c>
      <c r="G34" s="118" t="s">
        <v>366</v>
      </c>
      <c r="H34" s="58"/>
      <c r="I34" s="58"/>
      <c r="J34" s="58"/>
      <c r="K34" s="58"/>
      <c r="L34" s="58"/>
      <c r="M34" s="58"/>
      <c r="N34" s="58"/>
      <c r="O34" s="58"/>
      <c r="P34" s="58"/>
      <c r="Q34" s="58"/>
      <c r="R34" s="58"/>
      <c r="S34" s="58"/>
    </row>
    <row r="35" spans="1:19" s="46" customFormat="1" ht="18.75" customHeight="1" x14ac:dyDescent="0.25">
      <c r="A35" s="291"/>
      <c r="B35" s="302"/>
      <c r="C35" s="297" t="s">
        <v>121</v>
      </c>
      <c r="D35" s="297" t="s">
        <v>333</v>
      </c>
      <c r="E35" s="296" t="s">
        <v>303</v>
      </c>
      <c r="F35" s="116" t="s">
        <v>369</v>
      </c>
      <c r="G35" s="116" t="s">
        <v>368</v>
      </c>
      <c r="H35" s="47"/>
      <c r="I35" s="47"/>
      <c r="J35" s="47"/>
      <c r="K35" s="47"/>
      <c r="L35" s="47"/>
      <c r="M35" s="47"/>
      <c r="N35" s="47"/>
      <c r="O35" s="47"/>
      <c r="P35" s="47"/>
      <c r="Q35" s="47"/>
      <c r="R35" s="47"/>
      <c r="S35" s="47"/>
    </row>
    <row r="36" spans="1:19" ht="63.75" customHeight="1" x14ac:dyDescent="0.25">
      <c r="A36" s="291"/>
      <c r="B36" s="302"/>
      <c r="C36" s="297"/>
      <c r="D36" s="297"/>
      <c r="E36" s="296"/>
      <c r="F36" s="118" t="s">
        <v>423</v>
      </c>
      <c r="G36" s="119" t="s">
        <v>370</v>
      </c>
      <c r="H36" s="58"/>
      <c r="I36" s="58"/>
      <c r="J36" s="58"/>
      <c r="K36" s="58"/>
      <c r="L36" s="58"/>
      <c r="M36" s="58"/>
      <c r="N36" s="58"/>
      <c r="O36" s="58"/>
      <c r="P36" s="58"/>
      <c r="Q36" s="58"/>
      <c r="R36" s="58"/>
      <c r="S36" s="58"/>
    </row>
    <row r="37" spans="1:19" s="46" customFormat="1" ht="18.75" customHeight="1" x14ac:dyDescent="0.25">
      <c r="A37" s="291"/>
      <c r="B37" s="302"/>
      <c r="C37" s="297" t="s">
        <v>155</v>
      </c>
      <c r="D37" s="297" t="s">
        <v>333</v>
      </c>
      <c r="E37" s="307">
        <v>800</v>
      </c>
      <c r="F37" s="116" t="s">
        <v>371</v>
      </c>
      <c r="G37" s="116" t="s">
        <v>372</v>
      </c>
      <c r="H37" s="47"/>
      <c r="I37" s="47"/>
      <c r="J37" s="47"/>
      <c r="K37" s="47"/>
      <c r="L37" s="47"/>
      <c r="M37" s="47"/>
      <c r="N37" s="47"/>
      <c r="O37" s="47"/>
      <c r="P37" s="47"/>
      <c r="Q37" s="47"/>
      <c r="R37" s="47"/>
      <c r="S37" s="47"/>
    </row>
    <row r="38" spans="1:19" ht="63.75" customHeight="1" x14ac:dyDescent="0.25">
      <c r="A38" s="291"/>
      <c r="B38" s="282"/>
      <c r="C38" s="297"/>
      <c r="D38" s="297"/>
      <c r="E38" s="308"/>
      <c r="F38" s="119" t="s">
        <v>424</v>
      </c>
      <c r="G38" s="119" t="s">
        <v>373</v>
      </c>
      <c r="H38" s="58"/>
      <c r="I38" s="58"/>
      <c r="J38" s="58"/>
      <c r="K38" s="58"/>
      <c r="L38" s="58"/>
      <c r="M38" s="58"/>
      <c r="N38" s="58"/>
      <c r="O38" s="58"/>
      <c r="P38" s="58"/>
      <c r="Q38" s="58"/>
      <c r="R38" s="58"/>
      <c r="S38" s="58"/>
    </row>
    <row r="39" spans="1:19" s="46" customFormat="1" ht="18.75" customHeight="1" x14ac:dyDescent="0.25">
      <c r="A39" s="291"/>
      <c r="B39" s="296" t="s">
        <v>156</v>
      </c>
      <c r="C39" s="297" t="s">
        <v>129</v>
      </c>
      <c r="D39" s="297" t="s">
        <v>333</v>
      </c>
      <c r="E39" s="300">
        <v>1</v>
      </c>
      <c r="F39" s="125">
        <v>0.95</v>
      </c>
      <c r="G39" s="125">
        <v>1</v>
      </c>
      <c r="H39" s="47"/>
      <c r="I39" s="47"/>
      <c r="J39" s="47"/>
      <c r="K39" s="47"/>
      <c r="L39" s="47"/>
      <c r="M39" s="47"/>
      <c r="N39" s="47"/>
      <c r="O39" s="47"/>
      <c r="P39" s="47"/>
      <c r="Q39" s="47"/>
      <c r="R39" s="47"/>
      <c r="S39" s="47"/>
    </row>
    <row r="40" spans="1:19" ht="63.75" customHeight="1" x14ac:dyDescent="0.25">
      <c r="A40" s="291"/>
      <c r="B40" s="296"/>
      <c r="C40" s="297"/>
      <c r="D40" s="297"/>
      <c r="E40" s="296"/>
      <c r="F40" s="119" t="s">
        <v>374</v>
      </c>
      <c r="G40" s="119" t="s">
        <v>375</v>
      </c>
      <c r="H40" s="58"/>
      <c r="I40" s="58"/>
      <c r="J40" s="58"/>
      <c r="K40" s="58"/>
      <c r="L40" s="58"/>
      <c r="M40" s="58"/>
      <c r="N40" s="58"/>
      <c r="O40" s="58"/>
      <c r="P40" s="58"/>
      <c r="Q40" s="58"/>
      <c r="R40" s="58"/>
      <c r="S40" s="58"/>
    </row>
    <row r="41" spans="1:19" s="46" customFormat="1" ht="18.75" customHeight="1" x14ac:dyDescent="0.25">
      <c r="A41" s="291"/>
      <c r="B41" s="296" t="s">
        <v>157</v>
      </c>
      <c r="C41" s="297" t="s">
        <v>132</v>
      </c>
      <c r="D41" s="300" t="s">
        <v>333</v>
      </c>
      <c r="E41" s="300">
        <v>0.8</v>
      </c>
      <c r="F41" s="125">
        <v>0.79</v>
      </c>
      <c r="G41" s="125">
        <v>0.81</v>
      </c>
      <c r="H41" s="47"/>
      <c r="I41" s="47"/>
      <c r="J41" s="47"/>
      <c r="K41" s="47"/>
      <c r="L41" s="47"/>
      <c r="M41" s="47"/>
      <c r="N41" s="47"/>
      <c r="O41" s="47"/>
      <c r="P41" s="47"/>
      <c r="Q41" s="47"/>
      <c r="R41" s="47"/>
      <c r="S41" s="47"/>
    </row>
    <row r="42" spans="1:19" ht="53.25" customHeight="1" x14ac:dyDescent="0.25">
      <c r="A42" s="291"/>
      <c r="B42" s="296"/>
      <c r="C42" s="297"/>
      <c r="D42" s="300"/>
      <c r="E42" s="300"/>
      <c r="F42" s="119" t="s">
        <v>376</v>
      </c>
      <c r="G42" s="119" t="s">
        <v>377</v>
      </c>
      <c r="H42" s="58"/>
      <c r="I42" s="58"/>
      <c r="J42" s="58"/>
      <c r="K42" s="58"/>
      <c r="L42" s="58"/>
      <c r="M42" s="58"/>
      <c r="N42" s="58"/>
      <c r="O42" s="58"/>
      <c r="P42" s="58"/>
      <c r="Q42" s="58"/>
      <c r="R42" s="58"/>
      <c r="S42" s="58"/>
    </row>
    <row r="43" spans="1:19" s="46" customFormat="1" ht="18.75" customHeight="1" x14ac:dyDescent="0.25">
      <c r="A43" s="291"/>
      <c r="B43" s="296" t="s">
        <v>158</v>
      </c>
      <c r="C43" s="297" t="s">
        <v>159</v>
      </c>
      <c r="D43" s="300" t="s">
        <v>333</v>
      </c>
      <c r="E43" s="300" t="s">
        <v>347</v>
      </c>
      <c r="F43" s="121" t="s">
        <v>178</v>
      </c>
      <c r="G43" s="121" t="s">
        <v>379</v>
      </c>
      <c r="H43" s="47"/>
      <c r="I43" s="47"/>
      <c r="J43" s="47"/>
      <c r="K43" s="47"/>
      <c r="L43" s="47"/>
      <c r="M43" s="47"/>
      <c r="N43" s="47"/>
      <c r="O43" s="47"/>
      <c r="P43" s="47"/>
      <c r="Q43" s="47"/>
      <c r="R43" s="47"/>
      <c r="S43" s="47"/>
    </row>
    <row r="44" spans="1:19" ht="53.25" customHeight="1" x14ac:dyDescent="0.25">
      <c r="A44" s="291"/>
      <c r="B44" s="296"/>
      <c r="C44" s="297"/>
      <c r="D44" s="300"/>
      <c r="E44" s="300"/>
      <c r="F44" s="118" t="s">
        <v>378</v>
      </c>
      <c r="G44" s="119" t="s">
        <v>380</v>
      </c>
      <c r="H44" s="58"/>
      <c r="I44" s="58"/>
      <c r="J44" s="58"/>
      <c r="K44" s="58"/>
      <c r="L44" s="58"/>
      <c r="M44" s="58"/>
      <c r="N44" s="58"/>
      <c r="O44" s="58"/>
      <c r="P44" s="58"/>
      <c r="Q44" s="58"/>
      <c r="R44" s="58"/>
      <c r="S44" s="58"/>
    </row>
    <row r="45" spans="1:19" s="46" customFormat="1" ht="18.75" customHeight="1" x14ac:dyDescent="0.25">
      <c r="A45" s="291"/>
      <c r="B45" s="296" t="s">
        <v>160</v>
      </c>
      <c r="C45" s="297" t="s">
        <v>238</v>
      </c>
      <c r="D45" s="300" t="s">
        <v>333</v>
      </c>
      <c r="E45" s="300">
        <v>0.8</v>
      </c>
      <c r="F45" s="121" t="s">
        <v>178</v>
      </c>
      <c r="G45" s="125">
        <v>0.85</v>
      </c>
      <c r="H45" s="47"/>
      <c r="I45" s="47"/>
      <c r="J45" s="47"/>
      <c r="K45" s="47"/>
      <c r="L45" s="47"/>
      <c r="M45" s="47"/>
      <c r="N45" s="47"/>
      <c r="O45" s="47"/>
      <c r="P45" s="47"/>
      <c r="Q45" s="47"/>
      <c r="R45" s="47"/>
      <c r="S45" s="47"/>
    </row>
    <row r="46" spans="1:19" ht="53.25" customHeight="1" x14ac:dyDescent="0.25">
      <c r="A46" s="291"/>
      <c r="B46" s="296"/>
      <c r="C46" s="297"/>
      <c r="D46" s="300"/>
      <c r="E46" s="300"/>
      <c r="F46" s="118" t="s">
        <v>381</v>
      </c>
      <c r="G46" s="119" t="s">
        <v>382</v>
      </c>
      <c r="H46" s="58"/>
      <c r="I46" s="58"/>
      <c r="J46" s="58"/>
      <c r="K46" s="58"/>
      <c r="L46" s="58"/>
      <c r="M46" s="58"/>
      <c r="N46" s="58"/>
      <c r="O46" s="58"/>
      <c r="P46" s="58"/>
      <c r="Q46" s="58"/>
      <c r="R46" s="58"/>
      <c r="S46" s="58"/>
    </row>
    <row r="47" spans="1:19" ht="18.75" customHeight="1" x14ac:dyDescent="0.25">
      <c r="A47" s="291" t="s">
        <v>348</v>
      </c>
      <c r="B47" s="296" t="s">
        <v>162</v>
      </c>
      <c r="C47" s="297" t="s">
        <v>163</v>
      </c>
      <c r="D47" s="299" t="s">
        <v>333</v>
      </c>
      <c r="E47" s="309" t="s">
        <v>388</v>
      </c>
      <c r="F47" s="122" t="s">
        <v>385</v>
      </c>
      <c r="G47" s="120" t="s">
        <v>384</v>
      </c>
      <c r="H47" s="102"/>
      <c r="I47" s="102"/>
      <c r="J47" s="102"/>
      <c r="K47" s="102"/>
      <c r="L47" s="102"/>
      <c r="M47" s="102"/>
      <c r="N47" s="102"/>
      <c r="O47" s="102"/>
      <c r="P47" s="102"/>
      <c r="Q47" s="102"/>
      <c r="R47" s="102"/>
      <c r="S47" s="102"/>
    </row>
    <row r="48" spans="1:19" ht="63.75" customHeight="1" x14ac:dyDescent="0.25">
      <c r="A48" s="291"/>
      <c r="B48" s="296"/>
      <c r="C48" s="297"/>
      <c r="D48" s="299"/>
      <c r="E48" s="309"/>
      <c r="F48" s="117" t="s">
        <v>386</v>
      </c>
      <c r="G48" s="117" t="s">
        <v>387</v>
      </c>
      <c r="H48" s="58"/>
      <c r="I48" s="58"/>
      <c r="J48" s="58"/>
      <c r="K48" s="58"/>
      <c r="L48" s="58"/>
      <c r="M48" s="58"/>
      <c r="N48" s="58"/>
      <c r="O48" s="58"/>
      <c r="P48" s="58"/>
      <c r="Q48" s="58"/>
      <c r="R48" s="58"/>
      <c r="S48" s="58"/>
    </row>
    <row r="49" spans="1:19" s="46" customFormat="1" ht="18.75" customHeight="1" x14ac:dyDescent="0.25">
      <c r="A49" s="291"/>
      <c r="B49" s="296" t="s">
        <v>165</v>
      </c>
      <c r="C49" s="297" t="s">
        <v>166</v>
      </c>
      <c r="D49" s="299" t="s">
        <v>333</v>
      </c>
      <c r="E49" s="309" t="s">
        <v>388</v>
      </c>
      <c r="F49" s="122" t="s">
        <v>389</v>
      </c>
      <c r="G49" s="120" t="s">
        <v>390</v>
      </c>
      <c r="H49" s="47"/>
      <c r="I49" s="47"/>
      <c r="J49" s="47"/>
      <c r="K49" s="47"/>
      <c r="L49" s="47"/>
      <c r="M49" s="47"/>
      <c r="N49" s="47"/>
      <c r="O49" s="47"/>
      <c r="P49" s="47"/>
      <c r="Q49" s="47"/>
      <c r="R49" s="47"/>
      <c r="S49" s="47"/>
    </row>
    <row r="50" spans="1:19" ht="63.75" customHeight="1" x14ac:dyDescent="0.25">
      <c r="A50" s="291"/>
      <c r="B50" s="296"/>
      <c r="C50" s="297"/>
      <c r="D50" s="299"/>
      <c r="E50" s="309"/>
      <c r="F50" s="117" t="s">
        <v>391</v>
      </c>
      <c r="G50" s="117" t="s">
        <v>392</v>
      </c>
      <c r="H50" s="58"/>
      <c r="I50" s="58"/>
      <c r="J50" s="58"/>
      <c r="K50" s="58"/>
      <c r="L50" s="58"/>
      <c r="M50" s="58"/>
      <c r="N50" s="58"/>
      <c r="O50" s="58"/>
      <c r="P50" s="58"/>
      <c r="Q50" s="58"/>
      <c r="R50" s="58"/>
      <c r="S50" s="58"/>
    </row>
    <row r="51" spans="1:19" s="46" customFormat="1" ht="18.75" customHeight="1" x14ac:dyDescent="0.25">
      <c r="A51" s="291"/>
      <c r="B51" s="296" t="s">
        <v>167</v>
      </c>
      <c r="C51" s="297" t="s">
        <v>168</v>
      </c>
      <c r="D51" s="297" t="s">
        <v>333</v>
      </c>
      <c r="E51" s="300">
        <v>0.9</v>
      </c>
      <c r="F51" s="115" t="s">
        <v>178</v>
      </c>
      <c r="G51" s="123">
        <v>0.87</v>
      </c>
      <c r="H51" s="47"/>
      <c r="I51" s="47"/>
      <c r="J51" s="47"/>
      <c r="K51" s="47"/>
      <c r="L51" s="47"/>
      <c r="M51" s="47"/>
      <c r="N51" s="47"/>
      <c r="O51" s="47"/>
      <c r="P51" s="47"/>
      <c r="Q51" s="47"/>
      <c r="R51" s="47"/>
      <c r="S51" s="47"/>
    </row>
    <row r="52" spans="1:19" ht="63.75" customHeight="1" x14ac:dyDescent="0.25">
      <c r="A52" s="291"/>
      <c r="B52" s="296"/>
      <c r="C52" s="297"/>
      <c r="D52" s="297"/>
      <c r="E52" s="301"/>
      <c r="F52" s="118" t="s">
        <v>393</v>
      </c>
      <c r="G52" s="118" t="s">
        <v>394</v>
      </c>
      <c r="H52" s="58"/>
      <c r="I52" s="58"/>
      <c r="J52" s="58"/>
      <c r="K52" s="58"/>
      <c r="L52" s="58"/>
      <c r="M52" s="58"/>
      <c r="N52" s="58"/>
      <c r="O52" s="58"/>
      <c r="P52" s="58"/>
      <c r="Q52" s="58"/>
      <c r="R52" s="58"/>
      <c r="S52" s="58"/>
    </row>
    <row r="53" spans="1:19" s="46" customFormat="1" ht="18.75" customHeight="1" x14ac:dyDescent="0.25">
      <c r="A53" s="291"/>
      <c r="B53" s="296" t="s">
        <v>169</v>
      </c>
      <c r="C53" s="297" t="s">
        <v>170</v>
      </c>
      <c r="D53" s="297" t="s">
        <v>333</v>
      </c>
      <c r="E53" s="300">
        <v>1</v>
      </c>
      <c r="F53" s="116" t="s">
        <v>178</v>
      </c>
      <c r="G53" s="123">
        <v>1</v>
      </c>
      <c r="H53" s="47"/>
      <c r="I53" s="47"/>
      <c r="J53" s="47"/>
      <c r="K53" s="47"/>
      <c r="L53" s="47"/>
      <c r="M53" s="47"/>
      <c r="N53" s="47"/>
      <c r="O53" s="47"/>
      <c r="P53" s="47"/>
      <c r="Q53" s="47"/>
      <c r="R53" s="47"/>
      <c r="S53" s="47"/>
    </row>
    <row r="54" spans="1:19" ht="63.75" customHeight="1" x14ac:dyDescent="0.25">
      <c r="A54" s="291"/>
      <c r="B54" s="296"/>
      <c r="C54" s="297"/>
      <c r="D54" s="297"/>
      <c r="E54" s="296"/>
      <c r="F54" s="118" t="s">
        <v>395</v>
      </c>
      <c r="G54" s="119" t="s">
        <v>396</v>
      </c>
      <c r="H54" s="58"/>
      <c r="I54" s="58"/>
      <c r="J54" s="58"/>
      <c r="K54" s="58"/>
      <c r="L54" s="58"/>
      <c r="M54" s="58"/>
      <c r="N54" s="58"/>
      <c r="O54" s="58"/>
      <c r="P54" s="58"/>
      <c r="Q54" s="58"/>
      <c r="R54" s="58"/>
      <c r="S54" s="58"/>
    </row>
  </sheetData>
  <mergeCells count="107">
    <mergeCell ref="D51:D52"/>
    <mergeCell ref="E51:E52"/>
    <mergeCell ref="B43:B44"/>
    <mergeCell ref="C43:C44"/>
    <mergeCell ref="D43:D44"/>
    <mergeCell ref="E43:E44"/>
    <mergeCell ref="A47:A54"/>
    <mergeCell ref="B47:B48"/>
    <mergeCell ref="C47:C48"/>
    <mergeCell ref="D47:D48"/>
    <mergeCell ref="E47:E48"/>
    <mergeCell ref="B49:B50"/>
    <mergeCell ref="C45:C46"/>
    <mergeCell ref="D45:D46"/>
    <mergeCell ref="E45:E46"/>
    <mergeCell ref="A23:A46"/>
    <mergeCell ref="B45:B46"/>
    <mergeCell ref="B53:B54"/>
    <mergeCell ref="C53:C54"/>
    <mergeCell ref="D53:D54"/>
    <mergeCell ref="E53:E54"/>
    <mergeCell ref="C49:C50"/>
    <mergeCell ref="D49:D50"/>
    <mergeCell ref="E49:E50"/>
    <mergeCell ref="B51:B52"/>
    <mergeCell ref="C51:C52"/>
    <mergeCell ref="C27:C28"/>
    <mergeCell ref="D27:D28"/>
    <mergeCell ref="E27:E28"/>
    <mergeCell ref="C37:C38"/>
    <mergeCell ref="D37:D38"/>
    <mergeCell ref="E37:E38"/>
    <mergeCell ref="B31:B38"/>
    <mergeCell ref="B41:B42"/>
    <mergeCell ref="C41:C42"/>
    <mergeCell ref="D41:D42"/>
    <mergeCell ref="E41:E42"/>
    <mergeCell ref="D29:D30"/>
    <mergeCell ref="E29:E30"/>
    <mergeCell ref="B27:B30"/>
    <mergeCell ref="C33:C34"/>
    <mergeCell ref="D33:D34"/>
    <mergeCell ref="E33:E34"/>
    <mergeCell ref="C29:C30"/>
    <mergeCell ref="C31:C32"/>
    <mergeCell ref="D31:D32"/>
    <mergeCell ref="E31:E32"/>
    <mergeCell ref="B39:B40"/>
    <mergeCell ref="C39:C40"/>
    <mergeCell ref="D39:D40"/>
    <mergeCell ref="E39:E40"/>
    <mergeCell ref="C35:C36"/>
    <mergeCell ref="D35:D36"/>
    <mergeCell ref="E35:E36"/>
    <mergeCell ref="E21:E22"/>
    <mergeCell ref="C15:C16"/>
    <mergeCell ref="D15:D16"/>
    <mergeCell ref="E15:E16"/>
    <mergeCell ref="C17:C18"/>
    <mergeCell ref="D17:D18"/>
    <mergeCell ref="E17:E18"/>
    <mergeCell ref="A13:A22"/>
    <mergeCell ref="B13:B14"/>
    <mergeCell ref="C13:C14"/>
    <mergeCell ref="D13:D14"/>
    <mergeCell ref="E13:E14"/>
    <mergeCell ref="B19:B20"/>
    <mergeCell ref="C19:C20"/>
    <mergeCell ref="D19:D20"/>
    <mergeCell ref="E19:E20"/>
    <mergeCell ref="B21:B22"/>
    <mergeCell ref="C21:C22"/>
    <mergeCell ref="D21:D22"/>
    <mergeCell ref="E7:E8"/>
    <mergeCell ref="D7:D8"/>
    <mergeCell ref="B15:B18"/>
    <mergeCell ref="C25:C26"/>
    <mergeCell ref="D25:D26"/>
    <mergeCell ref="E25:E26"/>
    <mergeCell ref="B23:B26"/>
    <mergeCell ref="C23:C24"/>
    <mergeCell ref="D23:D24"/>
    <mergeCell ref="E23:E24"/>
    <mergeCell ref="H2:J2"/>
    <mergeCell ref="K2:M2"/>
    <mergeCell ref="N2:P2"/>
    <mergeCell ref="Q2:S2"/>
    <mergeCell ref="C11:C12"/>
    <mergeCell ref="B11:B12"/>
    <mergeCell ref="C9:C10"/>
    <mergeCell ref="B9:B10"/>
    <mergeCell ref="A1:S1"/>
    <mergeCell ref="E3:E4"/>
    <mergeCell ref="D3:D4"/>
    <mergeCell ref="C3:C4"/>
    <mergeCell ref="B3:B4"/>
    <mergeCell ref="A3:A12"/>
    <mergeCell ref="C7:C8"/>
    <mergeCell ref="B7:B8"/>
    <mergeCell ref="E5:E6"/>
    <mergeCell ref="D5:D6"/>
    <mergeCell ref="C5:C6"/>
    <mergeCell ref="B5:B6"/>
    <mergeCell ref="E11:E12"/>
    <mergeCell ref="D11:D12"/>
    <mergeCell ref="E9:E10"/>
    <mergeCell ref="D9:D10"/>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P45"/>
  <sheetViews>
    <sheetView showGridLines="0" topLeftCell="A16" zoomScale="90" zoomScaleNormal="90" workbookViewId="0">
      <selection activeCell="G41" sqref="G41"/>
    </sheetView>
  </sheetViews>
  <sheetFormatPr baseColWidth="10" defaultRowHeight="15" x14ac:dyDescent="0.25"/>
  <cols>
    <col min="1" max="2" width="11.42578125" style="8"/>
    <col min="3" max="3" width="12.5703125" style="8" customWidth="1"/>
    <col min="4" max="15" width="11.42578125" style="8"/>
  </cols>
  <sheetData>
    <row r="1" spans="1:16" ht="18.75" x14ac:dyDescent="0.3">
      <c r="A1" s="314" t="s">
        <v>38</v>
      </c>
      <c r="B1" s="314"/>
      <c r="C1" s="314"/>
      <c r="D1" s="314"/>
      <c r="E1" s="314"/>
      <c r="F1" s="314"/>
      <c r="G1" s="314"/>
      <c r="H1" s="315"/>
      <c r="I1" s="315"/>
      <c r="J1" s="315"/>
      <c r="K1" s="315"/>
      <c r="L1" s="315"/>
      <c r="M1" s="315"/>
      <c r="N1" s="315"/>
      <c r="O1" s="315"/>
      <c r="P1" s="315"/>
    </row>
    <row r="2" spans="1:16" x14ac:dyDescent="0.25">
      <c r="A2" s="316" t="s">
        <v>28</v>
      </c>
      <c r="B2" s="316"/>
      <c r="C2" s="317" t="s">
        <v>124</v>
      </c>
      <c r="D2" s="317"/>
      <c r="E2" s="317"/>
      <c r="F2" s="317"/>
      <c r="G2" s="317"/>
      <c r="H2" s="315"/>
      <c r="I2" s="315"/>
      <c r="J2" s="315"/>
      <c r="K2" s="315"/>
      <c r="L2" s="315"/>
      <c r="M2" s="315"/>
      <c r="N2" s="315"/>
      <c r="O2" s="315"/>
      <c r="P2" s="315"/>
    </row>
    <row r="3" spans="1:16" x14ac:dyDescent="0.25">
      <c r="A3" s="318" t="s">
        <v>34</v>
      </c>
      <c r="B3" s="318"/>
      <c r="C3" s="92" t="s">
        <v>68</v>
      </c>
      <c r="D3" s="135" t="s">
        <v>31</v>
      </c>
      <c r="E3" s="132" t="s">
        <v>121</v>
      </c>
      <c r="F3" s="137" t="s">
        <v>32</v>
      </c>
      <c r="G3" s="92" t="s">
        <v>62</v>
      </c>
      <c r="H3" s="315"/>
      <c r="I3" s="315"/>
      <c r="J3" s="315"/>
      <c r="K3" s="315"/>
      <c r="L3" s="315"/>
      <c r="M3" s="315"/>
      <c r="N3" s="315"/>
      <c r="O3" s="315"/>
      <c r="P3" s="315"/>
    </row>
    <row r="4" spans="1:16" x14ac:dyDescent="0.25">
      <c r="A4" s="316" t="s">
        <v>35</v>
      </c>
      <c r="B4" s="316"/>
      <c r="C4" s="317" t="s">
        <v>265</v>
      </c>
      <c r="D4" s="317"/>
      <c r="E4" s="135" t="s">
        <v>33</v>
      </c>
      <c r="F4" s="319" t="s">
        <v>26</v>
      </c>
      <c r="G4" s="319"/>
      <c r="H4" s="315"/>
      <c r="I4" s="315"/>
      <c r="J4" s="315"/>
      <c r="K4" s="315"/>
      <c r="L4" s="315"/>
      <c r="M4" s="315"/>
      <c r="N4" s="315"/>
      <c r="O4" s="315"/>
      <c r="P4" s="315"/>
    </row>
    <row r="5" spans="1:16" x14ac:dyDescent="0.25">
      <c r="A5" s="316" t="s">
        <v>29</v>
      </c>
      <c r="B5" s="316"/>
      <c r="C5" s="310" t="s">
        <v>123</v>
      </c>
      <c r="D5" s="310"/>
      <c r="E5" s="310"/>
      <c r="F5" s="310"/>
      <c r="G5" s="310"/>
      <c r="H5" s="315"/>
      <c r="I5" s="315"/>
      <c r="J5" s="315"/>
      <c r="K5" s="315"/>
      <c r="L5" s="315"/>
      <c r="M5" s="315"/>
      <c r="N5" s="315"/>
      <c r="O5" s="315"/>
      <c r="P5" s="315"/>
    </row>
    <row r="6" spans="1:16" x14ac:dyDescent="0.25">
      <c r="A6" s="316" t="s">
        <v>36</v>
      </c>
      <c r="B6" s="316"/>
      <c r="C6" s="321"/>
      <c r="D6" s="321"/>
      <c r="E6" s="321"/>
      <c r="F6" s="321"/>
      <c r="G6" s="321"/>
      <c r="H6" s="315"/>
      <c r="I6" s="315"/>
      <c r="J6" s="315"/>
      <c r="K6" s="315"/>
      <c r="L6" s="315"/>
      <c r="M6" s="315"/>
      <c r="N6" s="315"/>
      <c r="O6" s="315"/>
      <c r="P6" s="315"/>
    </row>
    <row r="7" spans="1:16" x14ac:dyDescent="0.25">
      <c r="A7" s="316"/>
      <c r="B7" s="316"/>
      <c r="C7" s="321"/>
      <c r="D7" s="321"/>
      <c r="E7" s="321"/>
      <c r="F7" s="321"/>
      <c r="G7" s="321"/>
      <c r="H7" s="315"/>
      <c r="I7" s="315"/>
      <c r="J7" s="315"/>
      <c r="K7" s="315"/>
      <c r="L7" s="315"/>
      <c r="M7" s="315"/>
      <c r="N7" s="315"/>
      <c r="O7" s="315"/>
      <c r="P7" s="315"/>
    </row>
    <row r="8" spans="1:16" ht="15" customHeight="1" x14ac:dyDescent="0.25">
      <c r="A8" s="311" t="s">
        <v>176</v>
      </c>
      <c r="B8" s="311"/>
      <c r="C8" s="27">
        <v>25</v>
      </c>
      <c r="D8" s="323" t="s">
        <v>57</v>
      </c>
      <c r="E8" s="310" t="s">
        <v>122</v>
      </c>
      <c r="F8" s="310"/>
      <c r="G8" s="310"/>
      <c r="H8" s="315"/>
      <c r="I8" s="315"/>
      <c r="J8" s="315"/>
      <c r="K8" s="315"/>
      <c r="L8" s="315"/>
      <c r="M8" s="315"/>
      <c r="N8" s="315"/>
      <c r="O8" s="315"/>
      <c r="P8" s="315"/>
    </row>
    <row r="9" spans="1:16" x14ac:dyDescent="0.25">
      <c r="A9" s="311" t="s">
        <v>37</v>
      </c>
      <c r="B9" s="311"/>
      <c r="C9" s="28">
        <v>2</v>
      </c>
      <c r="D9" s="323"/>
      <c r="E9" s="310"/>
      <c r="F9" s="310"/>
      <c r="G9" s="310"/>
      <c r="H9" s="315"/>
      <c r="I9" s="315"/>
      <c r="J9" s="315"/>
      <c r="K9" s="315"/>
      <c r="L9" s="315"/>
      <c r="M9" s="315"/>
      <c r="N9" s="315"/>
      <c r="O9" s="315"/>
      <c r="P9" s="315"/>
    </row>
    <row r="10" spans="1:16" x14ac:dyDescent="0.25">
      <c r="A10" s="312" t="s">
        <v>179</v>
      </c>
      <c r="B10" s="312"/>
      <c r="C10" s="27" t="s">
        <v>178</v>
      </c>
      <c r="D10" s="323"/>
      <c r="E10" s="310"/>
      <c r="F10" s="310"/>
      <c r="G10" s="310"/>
      <c r="H10" s="315"/>
      <c r="I10" s="315"/>
      <c r="J10" s="315"/>
      <c r="K10" s="315"/>
      <c r="L10" s="315"/>
      <c r="M10" s="315"/>
      <c r="N10" s="315"/>
      <c r="O10" s="315"/>
      <c r="P10" s="315"/>
    </row>
    <row r="11" spans="1:16" ht="15" customHeight="1" x14ac:dyDescent="0.25">
      <c r="A11" s="313"/>
      <c r="B11" s="296" t="s">
        <v>69</v>
      </c>
      <c r="C11" s="296"/>
      <c r="D11" s="296"/>
      <c r="E11" s="296"/>
      <c r="F11" s="296"/>
      <c r="G11" s="296"/>
      <c r="H11" s="315"/>
      <c r="I11" s="315"/>
      <c r="J11" s="315"/>
      <c r="K11" s="315"/>
      <c r="L11" s="315"/>
      <c r="M11" s="315"/>
      <c r="N11" s="315"/>
      <c r="O11" s="315"/>
      <c r="P11" s="315"/>
    </row>
    <row r="12" spans="1:16" x14ac:dyDescent="0.25">
      <c r="A12" s="313"/>
      <c r="B12" s="296"/>
      <c r="C12" s="296"/>
      <c r="D12" s="296"/>
      <c r="E12" s="296"/>
      <c r="F12" s="296"/>
      <c r="G12" s="296"/>
      <c r="H12" s="315"/>
      <c r="I12" s="315"/>
      <c r="J12" s="315"/>
      <c r="K12" s="315"/>
      <c r="L12" s="315"/>
      <c r="M12" s="315"/>
      <c r="N12" s="315"/>
      <c r="O12" s="315"/>
      <c r="P12" s="315"/>
    </row>
    <row r="13" spans="1:16" ht="15" customHeight="1" x14ac:dyDescent="0.25">
      <c r="A13" s="313"/>
      <c r="B13" s="296" t="s">
        <v>70</v>
      </c>
      <c r="C13" s="296"/>
      <c r="D13" s="296"/>
      <c r="E13" s="296"/>
      <c r="F13" s="296"/>
      <c r="G13" s="296"/>
      <c r="H13" s="315"/>
      <c r="I13" s="315"/>
      <c r="J13" s="315"/>
      <c r="K13" s="315"/>
      <c r="L13" s="315"/>
      <c r="M13" s="315"/>
      <c r="N13" s="315"/>
      <c r="O13" s="315"/>
      <c r="P13" s="315"/>
    </row>
    <row r="14" spans="1:16" x14ac:dyDescent="0.25">
      <c r="A14" s="313"/>
      <c r="B14" s="296"/>
      <c r="C14" s="296"/>
      <c r="D14" s="296"/>
      <c r="E14" s="296"/>
      <c r="F14" s="296"/>
      <c r="G14" s="296"/>
      <c r="H14" s="315"/>
      <c r="I14" s="315"/>
      <c r="J14" s="315"/>
      <c r="K14" s="315"/>
      <c r="L14" s="315"/>
      <c r="M14" s="315"/>
      <c r="N14" s="315"/>
      <c r="O14" s="315"/>
      <c r="P14" s="315"/>
    </row>
    <row r="15" spans="1:16" ht="15" customHeight="1" x14ac:dyDescent="0.25">
      <c r="A15" s="313"/>
      <c r="B15" s="296" t="s">
        <v>71</v>
      </c>
      <c r="C15" s="296"/>
      <c r="D15" s="296"/>
      <c r="E15" s="296"/>
      <c r="F15" s="296"/>
      <c r="G15" s="296"/>
      <c r="H15" s="315"/>
      <c r="I15" s="315"/>
      <c r="J15" s="315"/>
      <c r="K15" s="315"/>
      <c r="L15" s="315"/>
      <c r="M15" s="315"/>
      <c r="N15" s="315"/>
      <c r="O15" s="315"/>
      <c r="P15" s="315"/>
    </row>
    <row r="16" spans="1:16" x14ac:dyDescent="0.25">
      <c r="A16" s="313"/>
      <c r="B16" s="296"/>
      <c r="C16" s="296"/>
      <c r="D16" s="296"/>
      <c r="E16" s="296"/>
      <c r="F16" s="296"/>
      <c r="G16" s="296"/>
      <c r="H16" s="315"/>
      <c r="I16" s="315"/>
      <c r="J16" s="315"/>
      <c r="K16" s="315"/>
      <c r="L16" s="315"/>
      <c r="M16" s="315"/>
      <c r="N16" s="315"/>
      <c r="O16" s="315"/>
      <c r="P16" s="315"/>
    </row>
    <row r="17" spans="1:16" ht="18.75" x14ac:dyDescent="0.3">
      <c r="A17" s="314" t="s">
        <v>443</v>
      </c>
      <c r="B17" s="314"/>
      <c r="C17" s="314"/>
      <c r="D17" s="314"/>
      <c r="E17" s="314"/>
      <c r="F17" s="314"/>
      <c r="G17" s="314"/>
      <c r="H17" s="315"/>
      <c r="I17" s="315"/>
      <c r="J17" s="315"/>
      <c r="K17" s="315"/>
      <c r="L17" s="315"/>
      <c r="M17" s="315"/>
      <c r="N17" s="315"/>
      <c r="O17" s="315"/>
      <c r="P17" s="315"/>
    </row>
    <row r="18" spans="1:16" x14ac:dyDescent="0.25">
      <c r="A18" s="152"/>
      <c r="B18" s="9"/>
      <c r="C18" s="9"/>
      <c r="D18" s="52"/>
      <c r="E18" s="52"/>
      <c r="F18" s="52"/>
      <c r="G18" s="154"/>
      <c r="H18" s="131"/>
      <c r="I18" s="131"/>
      <c r="J18" s="131"/>
      <c r="K18" s="131"/>
      <c r="L18" s="131"/>
      <c r="M18" s="131"/>
      <c r="N18" s="131"/>
      <c r="O18" s="131"/>
      <c r="P18" s="131"/>
    </row>
    <row r="19" spans="1:16" x14ac:dyDescent="0.25">
      <c r="A19" s="152"/>
      <c r="B19" s="9"/>
      <c r="C19" s="9"/>
      <c r="D19" s="52"/>
      <c r="E19" s="52"/>
      <c r="F19" s="52"/>
      <c r="G19" s="154"/>
      <c r="H19" s="131"/>
      <c r="I19" s="131"/>
      <c r="J19" s="131"/>
      <c r="K19" s="131"/>
      <c r="L19" s="131"/>
      <c r="M19" s="131"/>
      <c r="N19" s="131"/>
      <c r="O19" s="131"/>
      <c r="P19" s="131"/>
    </row>
    <row r="20" spans="1:16" x14ac:dyDescent="0.25">
      <c r="A20" s="152"/>
      <c r="B20" s="9"/>
      <c r="C20" s="9"/>
      <c r="D20" s="52"/>
      <c r="E20" s="52"/>
      <c r="F20" s="52"/>
      <c r="G20" s="154"/>
      <c r="H20" s="131"/>
      <c r="I20" s="131"/>
      <c r="J20" s="131"/>
      <c r="K20" s="131"/>
      <c r="L20" s="131"/>
      <c r="M20" s="131"/>
      <c r="N20" s="131"/>
      <c r="O20" s="131"/>
      <c r="P20" s="131"/>
    </row>
    <row r="21" spans="1:16" x14ac:dyDescent="0.25">
      <c r="A21" s="152"/>
      <c r="B21" s="9"/>
      <c r="C21" s="9"/>
      <c r="D21" s="52"/>
      <c r="E21" s="52"/>
      <c r="F21" s="52"/>
      <c r="G21" s="154"/>
      <c r="H21" s="131"/>
      <c r="I21" s="131"/>
      <c r="J21" s="131"/>
      <c r="K21" s="131"/>
      <c r="L21" s="131"/>
      <c r="M21" s="131"/>
      <c r="N21" s="131"/>
      <c r="O21" s="131"/>
      <c r="P21" s="131"/>
    </row>
    <row r="22" spans="1:16" x14ac:dyDescent="0.25">
      <c r="A22" s="152"/>
      <c r="B22" s="9"/>
      <c r="C22" s="9"/>
      <c r="D22" s="52"/>
      <c r="E22" s="52"/>
      <c r="F22" s="52"/>
      <c r="G22" s="154"/>
      <c r="H22" s="131"/>
      <c r="I22" s="131"/>
      <c r="J22" s="131"/>
      <c r="K22" s="131"/>
      <c r="L22" s="131"/>
      <c r="M22" s="131"/>
      <c r="N22" s="131"/>
      <c r="O22" s="131"/>
      <c r="P22" s="131"/>
    </row>
    <row r="23" spans="1:16" x14ac:dyDescent="0.25">
      <c r="A23" s="152"/>
      <c r="B23" s="9"/>
      <c r="C23" s="9"/>
      <c r="D23" s="52"/>
      <c r="E23" s="52"/>
      <c r="F23" s="52"/>
      <c r="G23" s="154"/>
      <c r="H23" s="131"/>
      <c r="I23" s="131"/>
      <c r="J23" s="131"/>
      <c r="K23" s="131"/>
      <c r="L23" s="131"/>
      <c r="M23" s="131"/>
      <c r="N23" s="131"/>
      <c r="O23" s="131"/>
      <c r="P23" s="131"/>
    </row>
    <row r="24" spans="1:16" x14ac:dyDescent="0.25">
      <c r="A24" s="152"/>
      <c r="B24" s="9"/>
      <c r="C24" s="9"/>
      <c r="D24" s="52"/>
      <c r="E24" s="52"/>
      <c r="F24" s="52"/>
      <c r="G24" s="154"/>
      <c r="H24" s="131"/>
      <c r="I24" s="131"/>
      <c r="J24" s="131"/>
      <c r="K24" s="131"/>
      <c r="L24" s="131"/>
      <c r="M24" s="131"/>
      <c r="N24" s="131"/>
      <c r="O24" s="131"/>
      <c r="P24" s="131"/>
    </row>
    <row r="25" spans="1:16" x14ac:dyDescent="0.25">
      <c r="A25" s="152"/>
      <c r="B25" s="9"/>
      <c r="C25" s="9"/>
      <c r="D25" s="52"/>
      <c r="E25" s="52"/>
      <c r="F25" s="52"/>
      <c r="G25" s="154"/>
      <c r="H25" s="131"/>
      <c r="I25" s="131"/>
      <c r="J25" s="131"/>
      <c r="K25" s="131"/>
      <c r="L25" s="131"/>
      <c r="M25" s="131"/>
      <c r="N25" s="131"/>
      <c r="O25" s="131"/>
      <c r="P25" s="131"/>
    </row>
    <row r="26" spans="1:16" x14ac:dyDescent="0.25">
      <c r="A26" s="152"/>
      <c r="B26" s="9"/>
      <c r="C26" s="9"/>
      <c r="D26" s="52"/>
      <c r="E26" s="52"/>
      <c r="F26" s="52"/>
      <c r="G26" s="154"/>
      <c r="H26" s="131"/>
      <c r="I26" s="131"/>
      <c r="J26" s="131"/>
      <c r="K26" s="131"/>
      <c r="L26" s="131"/>
      <c r="M26" s="131"/>
      <c r="N26" s="131"/>
      <c r="O26" s="131"/>
      <c r="P26" s="131"/>
    </row>
    <row r="27" spans="1:16" x14ac:dyDescent="0.25">
      <c r="A27" s="152"/>
      <c r="B27" s="9"/>
      <c r="C27" s="9"/>
      <c r="D27" s="52"/>
      <c r="E27" s="52"/>
      <c r="F27" s="52"/>
      <c r="G27" s="154"/>
      <c r="H27" s="131"/>
      <c r="I27" s="131"/>
      <c r="J27" s="131"/>
      <c r="K27" s="131"/>
      <c r="L27" s="131"/>
      <c r="M27" s="131"/>
      <c r="N27" s="131"/>
      <c r="O27" s="131"/>
      <c r="P27" s="131"/>
    </row>
    <row r="28" spans="1:16" x14ac:dyDescent="0.25">
      <c r="A28" s="152"/>
      <c r="B28" s="9"/>
      <c r="C28" s="9"/>
      <c r="D28" s="52"/>
      <c r="E28" s="52"/>
      <c r="F28" s="52"/>
      <c r="G28" s="154"/>
      <c r="H28" s="131"/>
      <c r="I28" s="131"/>
      <c r="J28" s="131"/>
      <c r="K28" s="131"/>
      <c r="L28" s="131"/>
      <c r="M28" s="131"/>
      <c r="N28" s="131"/>
      <c r="O28" s="131"/>
      <c r="P28" s="131"/>
    </row>
    <row r="29" spans="1:16" x14ac:dyDescent="0.25">
      <c r="A29" s="152"/>
      <c r="B29" s="9"/>
      <c r="C29" s="9"/>
      <c r="D29" s="52"/>
      <c r="E29" s="52"/>
      <c r="F29" s="52"/>
      <c r="G29" s="154"/>
      <c r="H29" s="131"/>
      <c r="I29" s="131"/>
      <c r="J29" s="131"/>
      <c r="K29" s="131"/>
      <c r="L29" s="131"/>
      <c r="M29" s="131"/>
      <c r="N29" s="131"/>
      <c r="O29" s="131"/>
      <c r="P29" s="131"/>
    </row>
    <row r="30" spans="1:16" x14ac:dyDescent="0.25">
      <c r="A30" s="152"/>
      <c r="B30" s="9"/>
      <c r="C30" s="9"/>
      <c r="D30" s="52"/>
      <c r="E30" s="52"/>
      <c r="F30" s="52"/>
      <c r="G30" s="154"/>
      <c r="H30" s="131"/>
      <c r="I30" s="131"/>
      <c r="J30" s="131"/>
      <c r="K30" s="131"/>
      <c r="L30" s="131"/>
      <c r="M30" s="131"/>
      <c r="N30" s="131"/>
      <c r="O30" s="131"/>
      <c r="P30" s="131"/>
    </row>
    <row r="31" spans="1:16" x14ac:dyDescent="0.25">
      <c r="A31" s="152"/>
      <c r="B31" s="9"/>
      <c r="C31" s="9"/>
      <c r="D31" s="52"/>
      <c r="E31" s="52"/>
      <c r="F31" s="52"/>
      <c r="G31" s="154"/>
      <c r="H31" s="131"/>
      <c r="I31" s="131"/>
      <c r="J31" s="131"/>
      <c r="K31" s="131"/>
      <c r="L31" s="131"/>
      <c r="M31" s="131"/>
      <c r="N31" s="131"/>
      <c r="O31" s="131"/>
      <c r="P31" s="131"/>
    </row>
    <row r="32" spans="1:16" x14ac:dyDescent="0.25">
      <c r="A32" s="152"/>
      <c r="B32" s="9"/>
      <c r="C32" s="9"/>
      <c r="D32" s="52"/>
      <c r="E32" s="52"/>
      <c r="F32" s="52"/>
      <c r="G32" s="154"/>
      <c r="H32" s="131"/>
      <c r="I32" s="131"/>
      <c r="J32" s="131"/>
      <c r="K32" s="131"/>
      <c r="L32" s="131"/>
      <c r="M32" s="131"/>
      <c r="N32" s="131"/>
      <c r="O32" s="131"/>
      <c r="P32" s="131"/>
    </row>
    <row r="33" spans="1:16" x14ac:dyDescent="0.25">
      <c r="A33" s="152"/>
      <c r="B33" s="9"/>
      <c r="C33" s="9"/>
      <c r="D33" s="52"/>
      <c r="E33" s="52"/>
      <c r="F33" s="52"/>
      <c r="G33" s="154"/>
      <c r="H33" s="131"/>
      <c r="I33" s="131"/>
      <c r="J33" s="131"/>
      <c r="K33" s="131"/>
      <c r="L33" s="131"/>
      <c r="M33" s="131"/>
      <c r="N33" s="131"/>
      <c r="O33" s="131"/>
      <c r="P33" s="131"/>
    </row>
    <row r="34" spans="1:16" x14ac:dyDescent="0.25">
      <c r="A34" s="101"/>
      <c r="B34" s="139"/>
      <c r="C34" s="139"/>
      <c r="D34" s="155"/>
      <c r="E34" s="155"/>
      <c r="F34" s="155"/>
      <c r="G34" s="156"/>
      <c r="H34" s="131"/>
      <c r="I34" s="131"/>
      <c r="J34" s="131"/>
      <c r="K34" s="131"/>
      <c r="L34" s="131"/>
      <c r="M34" s="131"/>
      <c r="N34" s="131"/>
      <c r="O34" s="131"/>
      <c r="P34" s="131"/>
    </row>
    <row r="35" spans="1:16" x14ac:dyDescent="0.25">
      <c r="A35" s="131"/>
      <c r="B35" s="131"/>
      <c r="C35" s="131"/>
      <c r="D35" s="52"/>
      <c r="E35" s="52"/>
      <c r="F35" s="52"/>
      <c r="G35" s="52"/>
      <c r="H35" s="131"/>
      <c r="I35" s="131"/>
      <c r="J35" s="131"/>
      <c r="K35" s="131"/>
      <c r="L35" s="131"/>
      <c r="M35" s="131"/>
      <c r="N35" s="131"/>
      <c r="O35" s="131"/>
      <c r="P35" s="131"/>
    </row>
    <row r="36" spans="1:16" x14ac:dyDescent="0.25">
      <c r="C36" s="9"/>
      <c r="D36" s="10"/>
      <c r="E36" s="10"/>
      <c r="F36" s="10"/>
      <c r="G36" s="10"/>
    </row>
    <row r="37" spans="1:16" x14ac:dyDescent="0.25">
      <c r="B37" s="325" t="s">
        <v>41</v>
      </c>
      <c r="C37" s="326"/>
      <c r="D37" s="326"/>
      <c r="E37" s="326"/>
      <c r="F37" s="326"/>
      <c r="G37" s="326"/>
      <c r="H37" s="326"/>
      <c r="I37" s="326"/>
      <c r="J37" s="326"/>
      <c r="K37" s="326"/>
      <c r="L37" s="326"/>
      <c r="M37" s="326"/>
      <c r="N37" s="326"/>
      <c r="O37" s="326"/>
      <c r="P37" s="327"/>
    </row>
    <row r="38" spans="1:16" ht="15.75" customHeight="1" x14ac:dyDescent="0.25">
      <c r="A38" s="141"/>
      <c r="B38" s="136" t="s">
        <v>54</v>
      </c>
      <c r="C38" s="135" t="s">
        <v>42</v>
      </c>
      <c r="D38" s="135" t="s">
        <v>43</v>
      </c>
      <c r="E38" s="135" t="s">
        <v>44</v>
      </c>
      <c r="F38" s="135" t="s">
        <v>45</v>
      </c>
      <c r="G38" s="135" t="s">
        <v>46</v>
      </c>
      <c r="H38" s="135" t="s">
        <v>47</v>
      </c>
      <c r="I38" s="135" t="s">
        <v>48</v>
      </c>
      <c r="J38" s="135" t="s">
        <v>49</v>
      </c>
      <c r="K38" s="135" t="s">
        <v>50</v>
      </c>
      <c r="L38" s="135" t="s">
        <v>51</v>
      </c>
      <c r="M38" s="135" t="s">
        <v>52</v>
      </c>
      <c r="N38" s="135" t="s">
        <v>53</v>
      </c>
      <c r="O38" s="136" t="s">
        <v>55</v>
      </c>
      <c r="P38" s="136" t="s">
        <v>56</v>
      </c>
    </row>
    <row r="39" spans="1:16" ht="15.75" customHeight="1" x14ac:dyDescent="0.25">
      <c r="A39" s="133" t="s">
        <v>441</v>
      </c>
      <c r="B39" s="160"/>
      <c r="C39" s="135">
        <v>3</v>
      </c>
      <c r="D39" s="135">
        <v>3</v>
      </c>
      <c r="E39" s="135">
        <v>3</v>
      </c>
      <c r="F39" s="135">
        <v>3</v>
      </c>
      <c r="G39" s="135">
        <v>3</v>
      </c>
      <c r="H39" s="135">
        <v>3</v>
      </c>
      <c r="I39" s="135">
        <v>3</v>
      </c>
      <c r="J39" s="135">
        <v>3</v>
      </c>
      <c r="K39" s="135">
        <v>3</v>
      </c>
      <c r="L39" s="135">
        <v>3</v>
      </c>
      <c r="M39" s="135">
        <v>3</v>
      </c>
      <c r="N39" s="135">
        <v>3</v>
      </c>
      <c r="O39" s="160"/>
      <c r="P39" s="160"/>
    </row>
    <row r="40" spans="1:16" ht="15.75" customHeight="1" x14ac:dyDescent="0.25">
      <c r="A40" s="133" t="s">
        <v>442</v>
      </c>
      <c r="B40" s="160"/>
      <c r="C40" s="135">
        <v>2</v>
      </c>
      <c r="D40" s="135">
        <v>2</v>
      </c>
      <c r="E40" s="135">
        <v>2</v>
      </c>
      <c r="F40" s="135">
        <v>2</v>
      </c>
      <c r="G40" s="135">
        <v>2</v>
      </c>
      <c r="H40" s="135">
        <v>2</v>
      </c>
      <c r="I40" s="135">
        <v>2</v>
      </c>
      <c r="J40" s="135">
        <v>2</v>
      </c>
      <c r="K40" s="135">
        <v>2</v>
      </c>
      <c r="L40" s="135">
        <v>2</v>
      </c>
      <c r="M40" s="135">
        <v>2</v>
      </c>
      <c r="N40" s="135">
        <v>2</v>
      </c>
      <c r="O40" s="160"/>
      <c r="P40" s="160"/>
    </row>
    <row r="41" spans="1:16" ht="15.75" customHeight="1" x14ac:dyDescent="0.25">
      <c r="A41" s="134" t="s">
        <v>26</v>
      </c>
      <c r="B41" s="29" t="s">
        <v>178</v>
      </c>
      <c r="C41" s="210">
        <v>4</v>
      </c>
      <c r="D41" s="210">
        <v>4</v>
      </c>
      <c r="E41" s="210">
        <v>4</v>
      </c>
      <c r="F41" s="211">
        <v>3</v>
      </c>
      <c r="G41" s="211">
        <v>3</v>
      </c>
      <c r="H41" s="209">
        <v>2</v>
      </c>
      <c r="I41" s="209">
        <v>2</v>
      </c>
      <c r="J41" s="209">
        <v>1</v>
      </c>
      <c r="K41" s="209" t="e">
        <f>+#REF!</f>
        <v>#REF!</v>
      </c>
      <c r="L41" s="209">
        <v>1</v>
      </c>
      <c r="M41" s="209">
        <v>0</v>
      </c>
      <c r="N41" s="209">
        <v>0</v>
      </c>
      <c r="O41" s="208">
        <f>+C9</f>
        <v>2</v>
      </c>
      <c r="P41" s="208">
        <f>+C8</f>
        <v>25</v>
      </c>
    </row>
    <row r="42" spans="1:16" ht="15.75" customHeight="1" x14ac:dyDescent="0.25">
      <c r="A42" s="1" t="s">
        <v>27</v>
      </c>
      <c r="C42" s="29">
        <f>+C41</f>
        <v>4</v>
      </c>
      <c r="D42" s="29">
        <f>+C42+D41</f>
        <v>8</v>
      </c>
      <c r="E42" s="29">
        <f t="shared" ref="E42:N42" si="0">+D42+E41</f>
        <v>12</v>
      </c>
      <c r="F42" s="29">
        <f t="shared" si="0"/>
        <v>15</v>
      </c>
      <c r="G42" s="29">
        <f t="shared" si="0"/>
        <v>18</v>
      </c>
      <c r="H42" s="29">
        <f t="shared" si="0"/>
        <v>20</v>
      </c>
      <c r="I42" s="29">
        <f t="shared" si="0"/>
        <v>22</v>
      </c>
      <c r="J42" s="29">
        <f t="shared" si="0"/>
        <v>23</v>
      </c>
      <c r="K42" s="29" t="e">
        <f t="shared" si="0"/>
        <v>#REF!</v>
      </c>
      <c r="L42" s="29" t="e">
        <f t="shared" si="0"/>
        <v>#REF!</v>
      </c>
      <c r="M42" s="29" t="e">
        <f t="shared" si="0"/>
        <v>#REF!</v>
      </c>
      <c r="N42" s="29" t="e">
        <f t="shared" si="0"/>
        <v>#REF!</v>
      </c>
      <c r="O42" s="30"/>
    </row>
    <row r="45" spans="1:16" x14ac:dyDescent="0.25">
      <c r="A45"/>
      <c r="B45"/>
      <c r="C45"/>
      <c r="D45"/>
      <c r="E45"/>
      <c r="F45"/>
      <c r="G45"/>
      <c r="H45"/>
      <c r="I45"/>
      <c r="J45"/>
      <c r="K45"/>
      <c r="L45"/>
      <c r="M45"/>
      <c r="N45"/>
      <c r="O45"/>
    </row>
  </sheetData>
  <sheetProtection selectLockedCells="1"/>
  <mergeCells count="23">
    <mergeCell ref="A9:B9"/>
    <mergeCell ref="A10:B10"/>
    <mergeCell ref="A11:A16"/>
    <mergeCell ref="B11:G12"/>
    <mergeCell ref="B13:G14"/>
    <mergeCell ref="B15:G16"/>
    <mergeCell ref="E8:G10"/>
    <mergeCell ref="B37:P37"/>
    <mergeCell ref="A17:G17"/>
    <mergeCell ref="A1:G1"/>
    <mergeCell ref="H1:P17"/>
    <mergeCell ref="A2:B2"/>
    <mergeCell ref="C2:G2"/>
    <mergeCell ref="A3:B3"/>
    <mergeCell ref="A4:B4"/>
    <mergeCell ref="C4:D4"/>
    <mergeCell ref="F4:G4"/>
    <mergeCell ref="A5:B5"/>
    <mergeCell ref="C5:G5"/>
    <mergeCell ref="A6:B7"/>
    <mergeCell ref="C6:G7"/>
    <mergeCell ref="A8:B8"/>
    <mergeCell ref="D8:D10"/>
  </mergeCells>
  <printOptions horizontalCentered="1" verticalCentered="1"/>
  <pageMargins left="0.70866141732283472" right="0.70866141732283472" top="0.74803149606299213" bottom="0.74803149606299213" header="0.31496062992125984" footer="0.31496062992125984"/>
  <pageSetup paperSize="9" scale="150" orientation="landscape"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P54"/>
  <sheetViews>
    <sheetView showGridLines="0" topLeftCell="D34" zoomScaleNormal="100" zoomScalePageLayoutView="50" workbookViewId="0">
      <selection activeCell="A49" sqref="A49:P54"/>
    </sheetView>
  </sheetViews>
  <sheetFormatPr baseColWidth="10" defaultRowHeight="15" x14ac:dyDescent="0.25"/>
  <cols>
    <col min="1" max="2" width="11.42578125" style="8"/>
    <col min="3" max="3" width="12.28515625" style="8" customWidth="1"/>
    <col min="4" max="14" width="11.42578125" style="8"/>
    <col min="15" max="15" width="7.7109375" style="8" bestFit="1" customWidth="1"/>
  </cols>
  <sheetData>
    <row r="1" spans="1:16" ht="18.75" x14ac:dyDescent="0.3">
      <c r="A1" s="314" t="s">
        <v>38</v>
      </c>
      <c r="B1" s="314"/>
      <c r="C1" s="314"/>
      <c r="D1" s="314"/>
      <c r="E1" s="314"/>
      <c r="F1" s="314"/>
      <c r="G1" s="314"/>
      <c r="H1" s="315"/>
      <c r="I1" s="315"/>
      <c r="J1" s="315"/>
      <c r="K1" s="315"/>
      <c r="L1" s="315"/>
      <c r="M1" s="315"/>
      <c r="N1" s="315"/>
      <c r="O1" s="315"/>
      <c r="P1" s="315"/>
    </row>
    <row r="2" spans="1:16" x14ac:dyDescent="0.25">
      <c r="A2" s="316" t="s">
        <v>28</v>
      </c>
      <c r="B2" s="316"/>
      <c r="C2" s="317" t="s">
        <v>125</v>
      </c>
      <c r="D2" s="317"/>
      <c r="E2" s="317"/>
      <c r="F2" s="317"/>
      <c r="G2" s="317"/>
      <c r="H2" s="315"/>
      <c r="I2" s="315"/>
      <c r="J2" s="315"/>
      <c r="K2" s="315"/>
      <c r="L2" s="315"/>
      <c r="M2" s="315"/>
      <c r="N2" s="315"/>
      <c r="O2" s="315"/>
      <c r="P2" s="315"/>
    </row>
    <row r="3" spans="1:16" x14ac:dyDescent="0.25">
      <c r="A3" s="318" t="s">
        <v>34</v>
      </c>
      <c r="B3" s="318"/>
      <c r="C3" s="92" t="s">
        <v>68</v>
      </c>
      <c r="D3" s="135" t="s">
        <v>31</v>
      </c>
      <c r="E3" s="132" t="s">
        <v>9</v>
      </c>
      <c r="F3" s="137" t="s">
        <v>32</v>
      </c>
      <c r="G3" s="92" t="s">
        <v>62</v>
      </c>
      <c r="H3" s="315"/>
      <c r="I3" s="315"/>
      <c r="J3" s="315"/>
      <c r="K3" s="315"/>
      <c r="L3" s="315"/>
      <c r="M3" s="315"/>
      <c r="N3" s="315"/>
      <c r="O3" s="315"/>
      <c r="P3" s="315"/>
    </row>
    <row r="4" spans="1:16" x14ac:dyDescent="0.25">
      <c r="A4" s="316" t="s">
        <v>35</v>
      </c>
      <c r="B4" s="316"/>
      <c r="C4" s="317" t="s">
        <v>126</v>
      </c>
      <c r="D4" s="317"/>
      <c r="E4" s="167" t="s">
        <v>33</v>
      </c>
      <c r="F4" s="319" t="s">
        <v>26</v>
      </c>
      <c r="G4" s="319"/>
      <c r="H4" s="315"/>
      <c r="I4" s="315"/>
      <c r="J4" s="315"/>
      <c r="K4" s="315"/>
      <c r="L4" s="315"/>
      <c r="M4" s="315"/>
      <c r="N4" s="315"/>
      <c r="O4" s="315"/>
      <c r="P4" s="315"/>
    </row>
    <row r="5" spans="1:16" x14ac:dyDescent="0.25">
      <c r="A5" s="316" t="s">
        <v>29</v>
      </c>
      <c r="B5" s="316"/>
      <c r="C5" s="310" t="s">
        <v>127</v>
      </c>
      <c r="D5" s="310"/>
      <c r="E5" s="310"/>
      <c r="F5" s="310"/>
      <c r="G5" s="310"/>
      <c r="H5" s="315"/>
      <c r="I5" s="315"/>
      <c r="J5" s="315"/>
      <c r="K5" s="315"/>
      <c r="L5" s="315"/>
      <c r="M5" s="315"/>
      <c r="N5" s="315"/>
      <c r="O5" s="315"/>
      <c r="P5" s="315"/>
    </row>
    <row r="6" spans="1:16" x14ac:dyDescent="0.25">
      <c r="A6" s="316" t="s">
        <v>36</v>
      </c>
      <c r="B6" s="316"/>
      <c r="C6" s="321"/>
      <c r="D6" s="321"/>
      <c r="E6" s="321"/>
      <c r="F6" s="321"/>
      <c r="G6" s="321"/>
      <c r="H6" s="315"/>
      <c r="I6" s="315"/>
      <c r="J6" s="315"/>
      <c r="K6" s="315"/>
      <c r="L6" s="315"/>
      <c r="M6" s="315"/>
      <c r="N6" s="315"/>
      <c r="O6" s="315"/>
      <c r="P6" s="315"/>
    </row>
    <row r="7" spans="1:16" x14ac:dyDescent="0.25">
      <c r="A7" s="316"/>
      <c r="B7" s="316"/>
      <c r="C7" s="321"/>
      <c r="D7" s="321"/>
      <c r="E7" s="321"/>
      <c r="F7" s="321"/>
      <c r="G7" s="321"/>
      <c r="H7" s="315"/>
      <c r="I7" s="315"/>
      <c r="J7" s="315"/>
      <c r="K7" s="315"/>
      <c r="L7" s="315"/>
      <c r="M7" s="315"/>
      <c r="N7" s="315"/>
      <c r="O7" s="315"/>
      <c r="P7" s="315"/>
    </row>
    <row r="8" spans="1:16" ht="15" customHeight="1" x14ac:dyDescent="0.25">
      <c r="A8" s="311" t="s">
        <v>176</v>
      </c>
      <c r="B8" s="311"/>
      <c r="C8" s="18">
        <v>10</v>
      </c>
      <c r="D8" s="323" t="s">
        <v>57</v>
      </c>
      <c r="E8" s="310" t="s">
        <v>128</v>
      </c>
      <c r="F8" s="310"/>
      <c r="G8" s="310"/>
      <c r="H8" s="315"/>
      <c r="I8" s="315"/>
      <c r="J8" s="315"/>
      <c r="K8" s="315"/>
      <c r="L8" s="315"/>
      <c r="M8" s="315"/>
      <c r="N8" s="315"/>
      <c r="O8" s="315"/>
      <c r="P8" s="315"/>
    </row>
    <row r="9" spans="1:16" x14ac:dyDescent="0.25">
      <c r="A9" s="311" t="s">
        <v>37</v>
      </c>
      <c r="B9" s="311"/>
      <c r="C9" s="18">
        <v>0.8</v>
      </c>
      <c r="D9" s="323"/>
      <c r="E9" s="310"/>
      <c r="F9" s="310"/>
      <c r="G9" s="310"/>
      <c r="H9" s="315"/>
      <c r="I9" s="315"/>
      <c r="J9" s="315"/>
      <c r="K9" s="315"/>
      <c r="L9" s="315"/>
      <c r="M9" s="315"/>
      <c r="N9" s="315"/>
      <c r="O9" s="315"/>
      <c r="P9" s="315"/>
    </row>
    <row r="10" spans="1:16" x14ac:dyDescent="0.25">
      <c r="A10" s="312" t="s">
        <v>179</v>
      </c>
      <c r="B10" s="312"/>
      <c r="C10" s="18" t="s">
        <v>178</v>
      </c>
      <c r="D10" s="323"/>
      <c r="E10" s="310"/>
      <c r="F10" s="310"/>
      <c r="G10" s="310"/>
      <c r="H10" s="315"/>
      <c r="I10" s="315"/>
      <c r="J10" s="315"/>
      <c r="K10" s="315"/>
      <c r="L10" s="315"/>
      <c r="M10" s="315"/>
      <c r="N10" s="315"/>
      <c r="O10" s="315"/>
      <c r="P10" s="315"/>
    </row>
    <row r="11" spans="1:16" ht="15" customHeight="1" x14ac:dyDescent="0.25">
      <c r="A11" s="313"/>
      <c r="B11" s="296" t="s">
        <v>72</v>
      </c>
      <c r="C11" s="296"/>
      <c r="D11" s="296"/>
      <c r="E11" s="296"/>
      <c r="F11" s="296"/>
      <c r="G11" s="296"/>
      <c r="H11" s="315"/>
      <c r="I11" s="315"/>
      <c r="J11" s="315"/>
      <c r="K11" s="315"/>
      <c r="L11" s="315"/>
      <c r="M11" s="315"/>
      <c r="N11" s="315"/>
      <c r="O11" s="315"/>
      <c r="P11" s="315"/>
    </row>
    <row r="12" spans="1:16" x14ac:dyDescent="0.25">
      <c r="A12" s="313"/>
      <c r="B12" s="296"/>
      <c r="C12" s="296"/>
      <c r="D12" s="296"/>
      <c r="E12" s="296"/>
      <c r="F12" s="296"/>
      <c r="G12" s="296"/>
      <c r="H12" s="315"/>
      <c r="I12" s="315"/>
      <c r="J12" s="315"/>
      <c r="K12" s="315"/>
      <c r="L12" s="315"/>
      <c r="M12" s="315"/>
      <c r="N12" s="315"/>
      <c r="O12" s="315"/>
      <c r="P12" s="315"/>
    </row>
    <row r="13" spans="1:16" ht="15" customHeight="1" x14ac:dyDescent="0.25">
      <c r="A13" s="313"/>
      <c r="B13" s="296" t="s">
        <v>73</v>
      </c>
      <c r="C13" s="296"/>
      <c r="D13" s="296"/>
      <c r="E13" s="296"/>
      <c r="F13" s="296"/>
      <c r="G13" s="296"/>
      <c r="H13" s="315"/>
      <c r="I13" s="315"/>
      <c r="J13" s="315"/>
      <c r="K13" s="315"/>
      <c r="L13" s="315"/>
      <c r="M13" s="315"/>
      <c r="N13" s="315"/>
      <c r="O13" s="315"/>
      <c r="P13" s="315"/>
    </row>
    <row r="14" spans="1:16" x14ac:dyDescent="0.25">
      <c r="A14" s="313"/>
      <c r="B14" s="296"/>
      <c r="C14" s="296"/>
      <c r="D14" s="296"/>
      <c r="E14" s="296"/>
      <c r="F14" s="296"/>
      <c r="G14" s="296"/>
      <c r="H14" s="315"/>
      <c r="I14" s="315"/>
      <c r="J14" s="315"/>
      <c r="K14" s="315"/>
      <c r="L14" s="315"/>
      <c r="M14" s="315"/>
      <c r="N14" s="315"/>
      <c r="O14" s="315"/>
      <c r="P14" s="315"/>
    </row>
    <row r="15" spans="1:16" ht="15" customHeight="1" x14ac:dyDescent="0.25">
      <c r="A15" s="313"/>
      <c r="B15" s="296" t="s">
        <v>212</v>
      </c>
      <c r="C15" s="296"/>
      <c r="D15" s="296"/>
      <c r="E15" s="296"/>
      <c r="F15" s="296"/>
      <c r="G15" s="296"/>
      <c r="H15" s="315"/>
      <c r="I15" s="315"/>
      <c r="J15" s="315"/>
      <c r="K15" s="315"/>
      <c r="L15" s="315"/>
      <c r="M15" s="315"/>
      <c r="N15" s="315"/>
      <c r="O15" s="315"/>
      <c r="P15" s="315"/>
    </row>
    <row r="16" spans="1:16" x14ac:dyDescent="0.25">
      <c r="A16" s="313"/>
      <c r="B16" s="296"/>
      <c r="C16" s="296"/>
      <c r="D16" s="296"/>
      <c r="E16" s="296"/>
      <c r="F16" s="296"/>
      <c r="G16" s="296"/>
      <c r="H16" s="315"/>
      <c r="I16" s="315"/>
      <c r="J16" s="315"/>
      <c r="K16" s="315"/>
      <c r="L16" s="315"/>
      <c r="M16" s="315"/>
      <c r="N16" s="315"/>
      <c r="O16" s="315"/>
      <c r="P16" s="315"/>
    </row>
    <row r="17" spans="1:16" ht="18.75" x14ac:dyDescent="0.3">
      <c r="A17" s="314" t="s">
        <v>443</v>
      </c>
      <c r="B17" s="314"/>
      <c r="C17" s="314"/>
      <c r="D17" s="314"/>
      <c r="E17" s="314"/>
      <c r="F17" s="314"/>
      <c r="G17" s="314"/>
      <c r="H17" s="315"/>
      <c r="I17" s="315"/>
      <c r="J17" s="315"/>
      <c r="K17" s="315"/>
      <c r="L17" s="315"/>
      <c r="M17" s="315"/>
      <c r="N17" s="315"/>
      <c r="O17" s="315"/>
      <c r="P17" s="315"/>
    </row>
    <row r="18" spans="1:16" x14ac:dyDescent="0.25">
      <c r="A18" s="152"/>
      <c r="B18" s="9"/>
      <c r="C18" s="9"/>
      <c r="D18" s="52"/>
      <c r="E18" s="52"/>
      <c r="F18" s="52"/>
      <c r="G18" s="154"/>
      <c r="H18" s="131"/>
      <c r="I18" s="131"/>
      <c r="J18" s="131"/>
      <c r="K18" s="131"/>
      <c r="L18" s="131"/>
      <c r="M18" s="131"/>
      <c r="N18" s="131"/>
      <c r="O18" s="131"/>
      <c r="P18" s="131"/>
    </row>
    <row r="19" spans="1:16" x14ac:dyDescent="0.25">
      <c r="A19" s="152"/>
      <c r="B19" s="9"/>
      <c r="C19" s="9"/>
      <c r="D19" s="52"/>
      <c r="E19" s="52"/>
      <c r="F19" s="52"/>
      <c r="G19" s="154"/>
      <c r="H19" s="131"/>
      <c r="I19" s="131"/>
      <c r="J19" s="131"/>
      <c r="K19" s="131"/>
      <c r="L19" s="131"/>
      <c r="M19" s="131"/>
      <c r="N19" s="131"/>
      <c r="O19" s="131"/>
      <c r="P19" s="131"/>
    </row>
    <row r="20" spans="1:16" x14ac:dyDescent="0.25">
      <c r="A20" s="152"/>
      <c r="B20" s="9"/>
      <c r="C20" s="9"/>
      <c r="D20" s="52"/>
      <c r="E20" s="52"/>
      <c r="F20" s="52"/>
      <c r="G20" s="154"/>
      <c r="H20" s="131"/>
      <c r="I20" s="131"/>
      <c r="J20" s="131"/>
      <c r="K20" s="131"/>
      <c r="L20" s="131"/>
      <c r="M20" s="131"/>
      <c r="N20" s="131"/>
      <c r="O20" s="131"/>
      <c r="P20" s="131"/>
    </row>
    <row r="21" spans="1:16" x14ac:dyDescent="0.25">
      <c r="A21" s="152"/>
      <c r="B21" s="9"/>
      <c r="C21" s="9"/>
      <c r="D21" s="52"/>
      <c r="E21" s="52"/>
      <c r="F21" s="52"/>
      <c r="G21" s="154"/>
      <c r="H21" s="131"/>
      <c r="I21" s="131"/>
      <c r="J21" s="131"/>
      <c r="K21" s="131"/>
      <c r="L21" s="131"/>
      <c r="M21" s="131"/>
      <c r="N21" s="131"/>
      <c r="O21" s="131"/>
      <c r="P21" s="131"/>
    </row>
    <row r="22" spans="1:16" x14ac:dyDescent="0.25">
      <c r="A22" s="152"/>
      <c r="B22" s="9"/>
      <c r="C22" s="9"/>
      <c r="D22" s="52"/>
      <c r="E22" s="52"/>
      <c r="F22" s="52"/>
      <c r="G22" s="154"/>
      <c r="H22" s="131"/>
      <c r="I22" s="131"/>
      <c r="J22" s="131"/>
      <c r="K22" s="131"/>
      <c r="L22" s="131"/>
      <c r="M22" s="131"/>
      <c r="N22" s="131"/>
      <c r="O22" s="131"/>
      <c r="P22" s="131"/>
    </row>
    <row r="23" spans="1:16" x14ac:dyDescent="0.25">
      <c r="A23" s="152"/>
      <c r="B23" s="9"/>
      <c r="C23" s="9"/>
      <c r="D23" s="52"/>
      <c r="E23" s="52"/>
      <c r="F23" s="52"/>
      <c r="G23" s="154"/>
      <c r="H23" s="131"/>
      <c r="I23" s="131"/>
      <c r="J23" s="131"/>
      <c r="K23" s="131"/>
      <c r="L23" s="131"/>
      <c r="M23" s="131"/>
      <c r="N23" s="131"/>
      <c r="O23" s="131"/>
      <c r="P23" s="131"/>
    </row>
    <row r="24" spans="1:16" x14ac:dyDescent="0.25">
      <c r="A24" s="152"/>
      <c r="B24" s="9"/>
      <c r="C24" s="9"/>
      <c r="D24" s="52"/>
      <c r="E24" s="52"/>
      <c r="F24" s="52"/>
      <c r="G24" s="154"/>
      <c r="H24" s="131"/>
      <c r="I24" s="131"/>
      <c r="J24" s="131"/>
      <c r="K24" s="131"/>
      <c r="L24" s="131"/>
      <c r="M24" s="131"/>
      <c r="N24" s="131"/>
      <c r="O24" s="131"/>
      <c r="P24" s="131"/>
    </row>
    <row r="25" spans="1:16" x14ac:dyDescent="0.25">
      <c r="A25" s="152"/>
      <c r="B25" s="9"/>
      <c r="C25" s="9"/>
      <c r="D25" s="52"/>
      <c r="E25" s="52"/>
      <c r="F25" s="52"/>
      <c r="G25" s="154"/>
      <c r="H25" s="131"/>
      <c r="I25" s="131"/>
      <c r="J25" s="131"/>
      <c r="K25" s="131"/>
      <c r="L25" s="231"/>
      <c r="M25" s="231"/>
      <c r="N25" s="231"/>
      <c r="O25" s="131"/>
      <c r="P25" s="131"/>
    </row>
    <row r="26" spans="1:16" x14ac:dyDescent="0.25">
      <c r="A26" s="152"/>
      <c r="B26" s="9"/>
      <c r="C26" s="9"/>
      <c r="D26" s="52"/>
      <c r="E26" s="52"/>
      <c r="F26" s="52"/>
      <c r="G26" s="154"/>
      <c r="H26" s="131"/>
      <c r="I26" s="131"/>
      <c r="J26" s="131"/>
      <c r="K26" s="231"/>
      <c r="L26" s="231"/>
      <c r="M26" s="231"/>
      <c r="N26" s="231"/>
      <c r="O26" s="131"/>
      <c r="P26" s="131"/>
    </row>
    <row r="27" spans="1:16" x14ac:dyDescent="0.25">
      <c r="A27" s="152"/>
      <c r="B27" s="9"/>
      <c r="C27" s="9"/>
      <c r="D27" s="52"/>
      <c r="E27" s="52"/>
      <c r="F27" s="52"/>
      <c r="G27" s="154"/>
      <c r="H27" s="131"/>
      <c r="I27" s="131"/>
      <c r="J27" s="131"/>
      <c r="K27" s="131"/>
      <c r="L27" s="131"/>
      <c r="M27" s="131"/>
      <c r="N27" s="131"/>
      <c r="O27" s="131"/>
      <c r="P27" s="131"/>
    </row>
    <row r="28" spans="1:16" x14ac:dyDescent="0.25">
      <c r="A28" s="152"/>
      <c r="B28" s="9"/>
      <c r="C28" s="9"/>
      <c r="D28" s="52"/>
      <c r="E28" s="52"/>
      <c r="F28" s="52"/>
      <c r="G28" s="154"/>
      <c r="H28" s="131"/>
      <c r="I28" s="131"/>
      <c r="J28" s="131"/>
      <c r="K28" s="131"/>
      <c r="L28" s="131"/>
      <c r="M28" s="131"/>
      <c r="N28" s="131"/>
      <c r="O28" s="131"/>
      <c r="P28" s="131"/>
    </row>
    <row r="29" spans="1:16" x14ac:dyDescent="0.25">
      <c r="A29" s="152"/>
      <c r="B29" s="9"/>
      <c r="C29" s="9"/>
      <c r="D29" s="52"/>
      <c r="E29" s="52"/>
      <c r="F29" s="52"/>
      <c r="G29" s="154"/>
      <c r="H29" s="131"/>
      <c r="I29" s="131"/>
      <c r="J29" s="131"/>
      <c r="K29" s="131"/>
      <c r="L29" s="131"/>
      <c r="M29" s="131"/>
      <c r="N29" s="131"/>
      <c r="O29" s="131"/>
      <c r="P29" s="131"/>
    </row>
    <row r="30" spans="1:16" x14ac:dyDescent="0.25">
      <c r="A30" s="152"/>
      <c r="B30" s="9"/>
      <c r="C30" s="9"/>
      <c r="D30" s="52"/>
      <c r="E30" s="52"/>
      <c r="F30" s="52"/>
      <c r="G30" s="154"/>
      <c r="H30" s="131"/>
      <c r="I30" s="131"/>
      <c r="J30" s="131"/>
      <c r="K30" s="131"/>
      <c r="L30" s="131"/>
      <c r="M30" s="131"/>
      <c r="N30" s="131"/>
      <c r="O30" s="131"/>
      <c r="P30" s="131"/>
    </row>
    <row r="31" spans="1:16" x14ac:dyDescent="0.25">
      <c r="A31" s="152"/>
      <c r="B31" s="9"/>
      <c r="C31" s="9"/>
      <c r="D31" s="52"/>
      <c r="E31" s="52"/>
      <c r="F31" s="52"/>
      <c r="G31" s="154"/>
      <c r="H31" s="131"/>
      <c r="I31" s="131"/>
      <c r="J31" s="131"/>
      <c r="K31" s="131"/>
      <c r="L31" s="131"/>
      <c r="M31" s="131"/>
      <c r="N31" s="131"/>
      <c r="O31" s="131"/>
      <c r="P31" s="131"/>
    </row>
    <row r="32" spans="1:16" x14ac:dyDescent="0.25">
      <c r="A32" s="152"/>
      <c r="B32" s="9"/>
      <c r="C32" s="9"/>
      <c r="D32" s="52"/>
      <c r="E32" s="52"/>
      <c r="F32" s="52"/>
      <c r="G32" s="154"/>
      <c r="H32" s="131"/>
      <c r="I32" s="131"/>
      <c r="J32" s="131"/>
      <c r="K32" s="131"/>
      <c r="L32" s="131"/>
      <c r="M32" s="131"/>
      <c r="N32" s="131"/>
      <c r="O32" s="131"/>
      <c r="P32" s="131"/>
    </row>
    <row r="33" spans="1:16" x14ac:dyDescent="0.25">
      <c r="A33" s="152"/>
      <c r="B33" s="9"/>
      <c r="C33" s="9"/>
      <c r="D33" s="52"/>
      <c r="E33" s="52"/>
      <c r="F33" s="52"/>
      <c r="G33" s="154"/>
      <c r="H33" s="131"/>
      <c r="I33" s="131"/>
      <c r="J33" s="131"/>
      <c r="K33" s="131"/>
      <c r="L33" s="131"/>
      <c r="M33" s="131"/>
      <c r="N33" s="131"/>
      <c r="O33" s="131"/>
      <c r="P33" s="131"/>
    </row>
    <row r="34" spans="1:16" x14ac:dyDescent="0.25">
      <c r="A34" s="101"/>
      <c r="B34" s="139"/>
      <c r="C34" s="139"/>
      <c r="D34" s="155"/>
      <c r="E34" s="155"/>
      <c r="F34" s="155"/>
      <c r="G34" s="156"/>
      <c r="H34" s="131"/>
      <c r="I34" s="131"/>
      <c r="J34" s="131"/>
      <c r="K34" s="131"/>
      <c r="L34" s="131"/>
      <c r="M34" s="131"/>
      <c r="N34" s="131"/>
      <c r="O34" s="131"/>
      <c r="P34" s="131"/>
    </row>
    <row r="35" spans="1:16" x14ac:dyDescent="0.25">
      <c r="A35" s="131"/>
      <c r="B35" s="131"/>
      <c r="C35" s="131"/>
      <c r="D35" s="52"/>
      <c r="E35" s="52"/>
      <c r="F35" s="52"/>
      <c r="G35" s="52"/>
      <c r="H35" s="131"/>
      <c r="I35" s="131"/>
      <c r="J35" s="131"/>
      <c r="K35" s="131"/>
      <c r="L35" s="131"/>
      <c r="M35" s="131"/>
      <c r="N35" s="131"/>
      <c r="O35" s="131"/>
      <c r="P35" s="131"/>
    </row>
    <row r="36" spans="1:16" x14ac:dyDescent="0.25">
      <c r="C36" s="9"/>
      <c r="D36" s="10"/>
      <c r="E36" s="10"/>
      <c r="F36" s="10"/>
      <c r="G36" s="10"/>
    </row>
    <row r="37" spans="1:16" ht="15.75" customHeight="1" x14ac:dyDescent="0.25">
      <c r="B37" s="325" t="s">
        <v>41</v>
      </c>
      <c r="C37" s="326"/>
      <c r="D37" s="326"/>
      <c r="E37" s="326"/>
      <c r="F37" s="326"/>
      <c r="G37" s="326"/>
      <c r="H37" s="326"/>
      <c r="I37" s="326"/>
      <c r="J37" s="326"/>
      <c r="K37" s="326"/>
      <c r="L37" s="326"/>
      <c r="M37" s="326"/>
      <c r="N37" s="326"/>
      <c r="O37" s="326"/>
      <c r="P37" s="327"/>
    </row>
    <row r="38" spans="1:16" ht="15.75" customHeight="1" x14ac:dyDescent="0.25">
      <c r="A38" s="141"/>
      <c r="B38" s="138" t="s">
        <v>180</v>
      </c>
      <c r="C38" s="2" t="s">
        <v>42</v>
      </c>
      <c r="D38" s="2" t="s">
        <v>43</v>
      </c>
      <c r="E38" s="2" t="s">
        <v>44</v>
      </c>
      <c r="F38" s="2" t="s">
        <v>45</v>
      </c>
      <c r="G38" s="2" t="s">
        <v>46</v>
      </c>
      <c r="H38" s="2" t="s">
        <v>47</v>
      </c>
      <c r="I38" s="2" t="s">
        <v>48</v>
      </c>
      <c r="J38" s="2" t="s">
        <v>49</v>
      </c>
      <c r="K38" s="2" t="s">
        <v>50</v>
      </c>
      <c r="L38" s="2" t="s">
        <v>51</v>
      </c>
      <c r="M38" s="2" t="s">
        <v>52</v>
      </c>
      <c r="N38" s="2" t="s">
        <v>53</v>
      </c>
      <c r="O38" s="103" t="s">
        <v>55</v>
      </c>
      <c r="P38" s="7" t="s">
        <v>56</v>
      </c>
    </row>
    <row r="39" spans="1:16" ht="15.75" customHeight="1" x14ac:dyDescent="0.25">
      <c r="A39" s="133"/>
      <c r="B39" s="138"/>
      <c r="C39" s="133"/>
      <c r="D39" s="133"/>
      <c r="E39" s="133"/>
      <c r="F39" s="133"/>
      <c r="G39" s="133"/>
      <c r="H39" s="133"/>
      <c r="I39" s="133"/>
      <c r="J39" s="133"/>
      <c r="K39" s="133"/>
      <c r="L39" s="133"/>
      <c r="M39" s="133"/>
      <c r="N39" s="133"/>
      <c r="O39" s="52"/>
      <c r="P39" s="138"/>
    </row>
    <row r="40" spans="1:16" ht="15.75" customHeight="1" x14ac:dyDescent="0.25">
      <c r="A40" s="133"/>
      <c r="B40" s="138"/>
      <c r="C40" s="133"/>
      <c r="D40" s="133"/>
      <c r="E40" s="133"/>
      <c r="F40" s="133"/>
      <c r="G40" s="133"/>
      <c r="H40" s="133"/>
      <c r="I40" s="133"/>
      <c r="J40" s="133"/>
      <c r="K40" s="133"/>
      <c r="L40" s="133"/>
      <c r="M40" s="133"/>
      <c r="N40" s="133"/>
      <c r="O40" s="52"/>
      <c r="P40" s="138"/>
    </row>
    <row r="41" spans="1:16" ht="15.75" customHeight="1" x14ac:dyDescent="0.25">
      <c r="A41" s="1" t="s">
        <v>26</v>
      </c>
      <c r="B41" s="13">
        <v>2</v>
      </c>
      <c r="C41" s="19" t="e">
        <f>+#REF!</f>
        <v>#REF!</v>
      </c>
      <c r="D41" s="19" t="e">
        <f>+#REF!</f>
        <v>#REF!</v>
      </c>
      <c r="E41" s="19">
        <v>2.0299999999999998</v>
      </c>
      <c r="F41" s="19" t="e">
        <f>+#REF!</f>
        <v>#REF!</v>
      </c>
      <c r="G41" s="19">
        <v>1.75</v>
      </c>
      <c r="H41" s="19" t="e">
        <f>+#REF!</f>
        <v>#REF!</v>
      </c>
      <c r="I41" s="19" t="e">
        <f>+#REF!</f>
        <v>#REF!</v>
      </c>
      <c r="J41" s="19" t="e">
        <f>+#REF!</f>
        <v>#REF!</v>
      </c>
      <c r="K41" s="19" t="e">
        <f>+#REF!</f>
        <v>#REF!</v>
      </c>
      <c r="L41" s="19" t="e">
        <f>+#REF!</f>
        <v>#REF!</v>
      </c>
      <c r="M41" s="19" t="e">
        <f>+#REF!</f>
        <v>#REF!</v>
      </c>
      <c r="N41" s="19" t="e">
        <f>+#REF!</f>
        <v>#REF!</v>
      </c>
      <c r="P41" s="13">
        <f>+C8</f>
        <v>10</v>
      </c>
    </row>
    <row r="42" spans="1:16" ht="15.75" customHeight="1" x14ac:dyDescent="0.25">
      <c r="A42" s="1" t="s">
        <v>27</v>
      </c>
      <c r="B42" s="31"/>
      <c r="C42" s="20" t="e">
        <f>+C41</f>
        <v>#REF!</v>
      </c>
      <c r="D42" s="20" t="e">
        <f t="shared" ref="D42:N42" si="0">+C42+D41</f>
        <v>#REF!</v>
      </c>
      <c r="E42" s="20" t="e">
        <f t="shared" si="0"/>
        <v>#REF!</v>
      </c>
      <c r="F42" s="20" t="e">
        <f t="shared" si="0"/>
        <v>#REF!</v>
      </c>
      <c r="G42" s="20" t="e">
        <f t="shared" si="0"/>
        <v>#REF!</v>
      </c>
      <c r="H42" s="20" t="e">
        <f t="shared" si="0"/>
        <v>#REF!</v>
      </c>
      <c r="I42" s="20" t="e">
        <f t="shared" si="0"/>
        <v>#REF!</v>
      </c>
      <c r="J42" s="20" t="e">
        <f t="shared" si="0"/>
        <v>#REF!</v>
      </c>
      <c r="K42" s="20" t="e">
        <f t="shared" si="0"/>
        <v>#REF!</v>
      </c>
      <c r="L42" s="20" t="e">
        <f t="shared" si="0"/>
        <v>#REF!</v>
      </c>
      <c r="M42" s="20" t="e">
        <f t="shared" si="0"/>
        <v>#REF!</v>
      </c>
      <c r="N42" s="20" t="e">
        <f t="shared" si="0"/>
        <v>#REF!</v>
      </c>
      <c r="O42" s="31"/>
      <c r="P42" s="32"/>
    </row>
    <row r="44" spans="1:16" x14ac:dyDescent="0.25">
      <c r="B44" s="8">
        <v>0</v>
      </c>
      <c r="C44" s="128" t="e">
        <f t="shared" ref="C44:N44" si="1">+C41*$B$47</f>
        <v>#REF!</v>
      </c>
      <c r="D44" s="128" t="e">
        <f t="shared" si="1"/>
        <v>#REF!</v>
      </c>
      <c r="E44" s="128">
        <f t="shared" si="1"/>
        <v>1.1165</v>
      </c>
      <c r="F44" s="128" t="e">
        <f t="shared" si="1"/>
        <v>#REF!</v>
      </c>
      <c r="G44" s="128">
        <f t="shared" si="1"/>
        <v>0.96250000000000013</v>
      </c>
      <c r="H44" s="128" t="e">
        <f t="shared" si="1"/>
        <v>#REF!</v>
      </c>
      <c r="I44" s="128" t="e">
        <f t="shared" si="1"/>
        <v>#REF!</v>
      </c>
      <c r="J44" s="128" t="e">
        <f t="shared" si="1"/>
        <v>#REF!</v>
      </c>
      <c r="K44" s="128" t="e">
        <f t="shared" si="1"/>
        <v>#REF!</v>
      </c>
      <c r="L44" s="128" t="e">
        <f t="shared" si="1"/>
        <v>#REF!</v>
      </c>
      <c r="M44" s="128" t="e">
        <f t="shared" si="1"/>
        <v>#REF!</v>
      </c>
      <c r="N44" s="128" t="e">
        <f t="shared" si="1"/>
        <v>#REF!</v>
      </c>
      <c r="O44" s="114">
        <v>0.8</v>
      </c>
      <c r="P44" s="127">
        <f>+P41</f>
        <v>10</v>
      </c>
    </row>
    <row r="45" spans="1:16" x14ac:dyDescent="0.25">
      <c r="C45" s="128" t="e">
        <f>+C44</f>
        <v>#REF!</v>
      </c>
      <c r="D45" s="128" t="e">
        <f t="shared" ref="D45:N45" si="2">+C45+D44</f>
        <v>#REF!</v>
      </c>
      <c r="E45" s="128" t="e">
        <f t="shared" si="2"/>
        <v>#REF!</v>
      </c>
      <c r="F45" s="128" t="e">
        <f t="shared" si="2"/>
        <v>#REF!</v>
      </c>
      <c r="G45" s="128" t="e">
        <f t="shared" si="2"/>
        <v>#REF!</v>
      </c>
      <c r="H45" s="128" t="e">
        <f t="shared" si="2"/>
        <v>#REF!</v>
      </c>
      <c r="I45" s="128" t="e">
        <f t="shared" si="2"/>
        <v>#REF!</v>
      </c>
      <c r="J45" s="128" t="e">
        <f t="shared" si="2"/>
        <v>#REF!</v>
      </c>
      <c r="K45" s="128" t="e">
        <f t="shared" si="2"/>
        <v>#REF!</v>
      </c>
      <c r="L45" s="128" t="e">
        <f t="shared" si="2"/>
        <v>#REF!</v>
      </c>
      <c r="M45" s="128" t="e">
        <f t="shared" si="2"/>
        <v>#REF!</v>
      </c>
      <c r="N45" s="128" t="e">
        <f t="shared" si="2"/>
        <v>#REF!</v>
      </c>
    </row>
    <row r="47" spans="1:16" x14ac:dyDescent="0.25">
      <c r="B47" s="8">
        <v>0.55000000000000004</v>
      </c>
    </row>
    <row r="49" spans="1:16" x14ac:dyDescent="0.25">
      <c r="A49" s="131"/>
      <c r="B49" s="325" t="s">
        <v>41</v>
      </c>
      <c r="C49" s="326"/>
      <c r="D49" s="326"/>
      <c r="E49" s="326"/>
      <c r="F49" s="326"/>
      <c r="G49" s="326"/>
      <c r="H49" s="326"/>
      <c r="I49" s="326"/>
      <c r="J49" s="326"/>
      <c r="K49" s="326"/>
      <c r="L49" s="326"/>
      <c r="M49" s="326"/>
      <c r="N49" s="326"/>
      <c r="O49" s="326"/>
      <c r="P49" s="327"/>
    </row>
    <row r="50" spans="1:16" ht="15.75" customHeight="1" x14ac:dyDescent="0.25">
      <c r="A50" s="141"/>
      <c r="B50" s="136" t="s">
        <v>54</v>
      </c>
      <c r="C50" s="135" t="s">
        <v>42</v>
      </c>
      <c r="D50" s="135" t="s">
        <v>43</v>
      </c>
      <c r="E50" s="135" t="s">
        <v>44</v>
      </c>
      <c r="F50" s="135" t="s">
        <v>45</v>
      </c>
      <c r="G50" s="135" t="s">
        <v>46</v>
      </c>
      <c r="H50" s="135" t="s">
        <v>47</v>
      </c>
      <c r="I50" s="135" t="s">
        <v>48</v>
      </c>
      <c r="J50" s="135" t="s">
        <v>49</v>
      </c>
      <c r="K50" s="135" t="s">
        <v>50</v>
      </c>
      <c r="L50" s="135" t="s">
        <v>51</v>
      </c>
      <c r="M50" s="135" t="s">
        <v>52</v>
      </c>
      <c r="N50" s="135" t="s">
        <v>53</v>
      </c>
      <c r="O50" s="136" t="s">
        <v>55</v>
      </c>
      <c r="P50" s="136" t="s">
        <v>56</v>
      </c>
    </row>
    <row r="51" spans="1:16" ht="15.75" customHeight="1" x14ac:dyDescent="0.25">
      <c r="A51" s="133" t="s">
        <v>441</v>
      </c>
      <c r="B51" s="160"/>
      <c r="C51" s="135">
        <v>0.85</v>
      </c>
      <c r="D51" s="135">
        <v>0.85</v>
      </c>
      <c r="E51" s="135">
        <v>0.85</v>
      </c>
      <c r="F51" s="135">
        <v>0.85</v>
      </c>
      <c r="G51" s="135">
        <v>0.85</v>
      </c>
      <c r="H51" s="135">
        <v>0.85</v>
      </c>
      <c r="I51" s="135">
        <v>0.85</v>
      </c>
      <c r="J51" s="135">
        <v>0.85</v>
      </c>
      <c r="K51" s="135">
        <v>0.85</v>
      </c>
      <c r="L51" s="135">
        <v>0.85</v>
      </c>
      <c r="M51" s="135">
        <v>0.85</v>
      </c>
      <c r="N51" s="135">
        <v>0.85</v>
      </c>
      <c r="O51" s="160"/>
      <c r="P51" s="160"/>
    </row>
    <row r="52" spans="1:16" ht="15.75" customHeight="1" x14ac:dyDescent="0.25">
      <c r="A52" s="133" t="s">
        <v>442</v>
      </c>
      <c r="B52" s="160"/>
      <c r="C52" s="186">
        <v>0.8</v>
      </c>
      <c r="D52" s="186">
        <v>0.8</v>
      </c>
      <c r="E52" s="186">
        <v>0.8</v>
      </c>
      <c r="F52" s="186">
        <v>0.8</v>
      </c>
      <c r="G52" s="186">
        <v>0.8</v>
      </c>
      <c r="H52" s="186">
        <v>0.8</v>
      </c>
      <c r="I52" s="186">
        <v>0.8</v>
      </c>
      <c r="J52" s="186">
        <v>0.8</v>
      </c>
      <c r="K52" s="186">
        <v>0.8</v>
      </c>
      <c r="L52" s="186">
        <v>0.8</v>
      </c>
      <c r="M52" s="186">
        <v>0.8</v>
      </c>
      <c r="N52" s="186">
        <v>0.8</v>
      </c>
      <c r="O52" s="160"/>
      <c r="P52" s="160"/>
    </row>
    <row r="53" spans="1:16" ht="15.75" customHeight="1" x14ac:dyDescent="0.25">
      <c r="A53" s="134" t="s">
        <v>26</v>
      </c>
      <c r="B53" s="160"/>
      <c r="C53" s="212">
        <v>1.4850000000000003</v>
      </c>
      <c r="D53" s="212">
        <v>0.92895000000000005</v>
      </c>
      <c r="E53" s="212">
        <v>1.1165</v>
      </c>
      <c r="F53" s="212">
        <v>0.96250000000000013</v>
      </c>
      <c r="G53" s="212">
        <v>0.96250000000000013</v>
      </c>
      <c r="H53" s="233">
        <v>0.82500000000000007</v>
      </c>
      <c r="I53" s="213">
        <v>0.79749999999999999</v>
      </c>
      <c r="J53" s="213">
        <v>0.66</v>
      </c>
      <c r="K53" s="213">
        <v>0.42350000000000004</v>
      </c>
      <c r="L53" s="213">
        <v>0.52249999999999996</v>
      </c>
      <c r="M53" s="213">
        <v>0.41250000000000003</v>
      </c>
      <c r="N53" s="213">
        <v>0.44000000000000006</v>
      </c>
      <c r="O53" s="214">
        <v>0.8</v>
      </c>
      <c r="P53" s="160"/>
    </row>
    <row r="54" spans="1:16" ht="15.75" customHeight="1" x14ac:dyDescent="0.25">
      <c r="A54" s="134" t="s">
        <v>27</v>
      </c>
      <c r="B54" s="29" t="s">
        <v>178</v>
      </c>
      <c r="C54" s="215">
        <f>+C53</f>
        <v>1.4850000000000003</v>
      </c>
      <c r="D54" s="215">
        <f>+C54+D53</f>
        <v>2.4139500000000003</v>
      </c>
      <c r="E54" s="215">
        <f t="shared" ref="E54:N54" si="3">+D54+E53</f>
        <v>3.5304500000000001</v>
      </c>
      <c r="F54" s="215">
        <f t="shared" si="3"/>
        <v>4.4929500000000004</v>
      </c>
      <c r="G54" s="215">
        <f t="shared" si="3"/>
        <v>5.4554500000000008</v>
      </c>
      <c r="H54" s="215">
        <f t="shared" si="3"/>
        <v>6.280450000000001</v>
      </c>
      <c r="I54" s="215">
        <f t="shared" si="3"/>
        <v>7.0779500000000013</v>
      </c>
      <c r="J54" s="215">
        <f t="shared" si="3"/>
        <v>7.7379500000000014</v>
      </c>
      <c r="K54" s="215">
        <f t="shared" si="3"/>
        <v>8.1614500000000021</v>
      </c>
      <c r="L54" s="215">
        <f t="shared" si="3"/>
        <v>8.6839500000000029</v>
      </c>
      <c r="M54" s="215">
        <f t="shared" si="3"/>
        <v>9.0964500000000026</v>
      </c>
      <c r="N54" s="215">
        <f t="shared" si="3"/>
        <v>9.5364500000000021</v>
      </c>
      <c r="O54" s="30"/>
      <c r="P54" s="208" t="s">
        <v>447</v>
      </c>
    </row>
  </sheetData>
  <sheetProtection selectLockedCells="1"/>
  <mergeCells count="24">
    <mergeCell ref="B49:P49"/>
    <mergeCell ref="A17:G17"/>
    <mergeCell ref="A9:B9"/>
    <mergeCell ref="A10:B10"/>
    <mergeCell ref="A11:A16"/>
    <mergeCell ref="B11:G12"/>
    <mergeCell ref="B13:G14"/>
    <mergeCell ref="B15:G16"/>
    <mergeCell ref="B37:P37"/>
    <mergeCell ref="A1:G1"/>
    <mergeCell ref="H1:P17"/>
    <mergeCell ref="A2:B2"/>
    <mergeCell ref="C2:G2"/>
    <mergeCell ref="A3:B3"/>
    <mergeCell ref="A4:B4"/>
    <mergeCell ref="C4:D4"/>
    <mergeCell ref="F4:G4"/>
    <mergeCell ref="A5:B5"/>
    <mergeCell ref="C5:G5"/>
    <mergeCell ref="A6:B7"/>
    <mergeCell ref="C6:G7"/>
    <mergeCell ref="A8:B8"/>
    <mergeCell ref="D8:D10"/>
    <mergeCell ref="E8:G10"/>
  </mergeCells>
  <printOptions horizontalCentered="1" verticalCentered="1"/>
  <pageMargins left="0.70866141732283472" right="0.70866141732283472" top="0.74803149606299213" bottom="0.74803149606299213" header="0.31496062992125984" footer="0.31496062992125984"/>
  <pageSetup paperSize="9" scale="150" orientation="landscape"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P40"/>
  <sheetViews>
    <sheetView showGridLines="0" zoomScale="85" zoomScaleNormal="85" workbookViewId="0">
      <selection activeCell="A40" sqref="A40"/>
    </sheetView>
  </sheetViews>
  <sheetFormatPr baseColWidth="10" defaultRowHeight="15" x14ac:dyDescent="0.25"/>
  <cols>
    <col min="1" max="2" width="11.42578125" style="39"/>
    <col min="3" max="3" width="12.140625" style="39" customWidth="1"/>
    <col min="4" max="15" width="11.42578125" style="39"/>
  </cols>
  <sheetData>
    <row r="1" spans="1:16" ht="18.75" x14ac:dyDescent="0.3">
      <c r="A1" s="314" t="s">
        <v>38</v>
      </c>
      <c r="B1" s="314"/>
      <c r="C1" s="314"/>
      <c r="D1" s="314"/>
      <c r="E1" s="314"/>
      <c r="F1" s="314"/>
      <c r="G1" s="314"/>
      <c r="H1" s="315"/>
      <c r="I1" s="315"/>
      <c r="J1" s="315"/>
      <c r="K1" s="315"/>
      <c r="L1" s="315"/>
      <c r="M1" s="315"/>
      <c r="N1" s="315"/>
      <c r="O1" s="315"/>
      <c r="P1" s="315"/>
    </row>
    <row r="2" spans="1:16" x14ac:dyDescent="0.25">
      <c r="A2" s="316" t="s">
        <v>28</v>
      </c>
      <c r="B2" s="316"/>
      <c r="C2" s="317" t="s">
        <v>129</v>
      </c>
      <c r="D2" s="317"/>
      <c r="E2" s="317"/>
      <c r="F2" s="317"/>
      <c r="G2" s="317"/>
      <c r="H2" s="315"/>
      <c r="I2" s="315"/>
      <c r="J2" s="315"/>
      <c r="K2" s="315"/>
      <c r="L2" s="315"/>
      <c r="M2" s="315"/>
      <c r="N2" s="315"/>
      <c r="O2" s="315"/>
      <c r="P2" s="315"/>
    </row>
    <row r="3" spans="1:16" x14ac:dyDescent="0.25">
      <c r="A3" s="318" t="s">
        <v>34</v>
      </c>
      <c r="B3" s="318"/>
      <c r="C3" s="92" t="s">
        <v>68</v>
      </c>
      <c r="D3" s="135" t="s">
        <v>31</v>
      </c>
      <c r="E3" s="132" t="s">
        <v>10</v>
      </c>
      <c r="F3" s="137" t="s">
        <v>32</v>
      </c>
      <c r="G3" s="92" t="s">
        <v>25</v>
      </c>
      <c r="H3" s="315"/>
      <c r="I3" s="315"/>
      <c r="J3" s="315"/>
      <c r="K3" s="315"/>
      <c r="L3" s="315"/>
      <c r="M3" s="315"/>
      <c r="N3" s="315"/>
      <c r="O3" s="315"/>
      <c r="P3" s="315"/>
    </row>
    <row r="4" spans="1:16" x14ac:dyDescent="0.25">
      <c r="A4" s="316" t="s">
        <v>35</v>
      </c>
      <c r="B4" s="316"/>
      <c r="C4" s="317" t="s">
        <v>130</v>
      </c>
      <c r="D4" s="317"/>
      <c r="E4" s="135" t="s">
        <v>33</v>
      </c>
      <c r="F4" s="319" t="s">
        <v>26</v>
      </c>
      <c r="G4" s="319"/>
      <c r="H4" s="315"/>
      <c r="I4" s="315"/>
      <c r="J4" s="315"/>
      <c r="K4" s="315"/>
      <c r="L4" s="315"/>
      <c r="M4" s="315"/>
      <c r="N4" s="315"/>
      <c r="O4" s="315"/>
      <c r="P4" s="315"/>
    </row>
    <row r="5" spans="1:16" ht="30" customHeight="1" x14ac:dyDescent="0.25">
      <c r="A5" s="316" t="s">
        <v>29</v>
      </c>
      <c r="B5" s="316"/>
      <c r="C5" s="310" t="s">
        <v>171</v>
      </c>
      <c r="D5" s="310"/>
      <c r="E5" s="310"/>
      <c r="F5" s="310"/>
      <c r="G5" s="310"/>
      <c r="H5" s="315"/>
      <c r="I5" s="315"/>
      <c r="J5" s="315"/>
      <c r="K5" s="315"/>
      <c r="L5" s="315"/>
      <c r="M5" s="315"/>
      <c r="N5" s="315"/>
      <c r="O5" s="315"/>
      <c r="P5" s="315"/>
    </row>
    <row r="6" spans="1:16" ht="19.5" customHeight="1" x14ac:dyDescent="0.25">
      <c r="A6" s="316" t="s">
        <v>36</v>
      </c>
      <c r="B6" s="316"/>
      <c r="C6" s="321"/>
      <c r="D6" s="321"/>
      <c r="E6" s="321"/>
      <c r="F6" s="321"/>
      <c r="G6" s="321"/>
      <c r="H6" s="315"/>
      <c r="I6" s="315"/>
      <c r="J6" s="315"/>
      <c r="K6" s="315"/>
      <c r="L6" s="315"/>
      <c r="M6" s="315"/>
      <c r="N6" s="315"/>
      <c r="O6" s="315"/>
      <c r="P6" s="315"/>
    </row>
    <row r="7" spans="1:16" ht="19.5" customHeight="1" x14ac:dyDescent="0.25">
      <c r="A7" s="316"/>
      <c r="B7" s="316"/>
      <c r="C7" s="321"/>
      <c r="D7" s="321"/>
      <c r="E7" s="321"/>
      <c r="F7" s="321"/>
      <c r="G7" s="321"/>
      <c r="H7" s="315"/>
      <c r="I7" s="315"/>
      <c r="J7" s="315"/>
      <c r="K7" s="315"/>
      <c r="L7" s="315"/>
      <c r="M7" s="315"/>
      <c r="N7" s="315"/>
      <c r="O7" s="315"/>
      <c r="P7" s="315"/>
    </row>
    <row r="8" spans="1:16" ht="15" customHeight="1" x14ac:dyDescent="0.25">
      <c r="A8" s="311" t="s">
        <v>176</v>
      </c>
      <c r="B8" s="311"/>
      <c r="C8" s="56">
        <v>1</v>
      </c>
      <c r="D8" s="323" t="s">
        <v>57</v>
      </c>
      <c r="E8" s="310" t="s">
        <v>172</v>
      </c>
      <c r="F8" s="310"/>
      <c r="G8" s="310"/>
      <c r="H8" s="315"/>
      <c r="I8" s="315"/>
      <c r="J8" s="315"/>
      <c r="K8" s="315"/>
      <c r="L8" s="315"/>
      <c r="M8" s="315"/>
      <c r="N8" s="315"/>
      <c r="O8" s="315"/>
      <c r="P8" s="315"/>
    </row>
    <row r="9" spans="1:16" x14ac:dyDescent="0.25">
      <c r="A9" s="311" t="s">
        <v>37</v>
      </c>
      <c r="B9" s="311"/>
      <c r="C9" s="56">
        <v>1</v>
      </c>
      <c r="D9" s="323"/>
      <c r="E9" s="310"/>
      <c r="F9" s="310"/>
      <c r="G9" s="310"/>
      <c r="H9" s="315"/>
      <c r="I9" s="315"/>
      <c r="J9" s="315"/>
      <c r="K9" s="315"/>
      <c r="L9" s="315"/>
      <c r="M9" s="315"/>
      <c r="N9" s="315"/>
      <c r="O9" s="315"/>
      <c r="P9" s="315"/>
    </row>
    <row r="10" spans="1:16" x14ac:dyDescent="0.25">
      <c r="A10" s="312" t="s">
        <v>179</v>
      </c>
      <c r="B10" s="312"/>
      <c r="C10" s="44" t="s">
        <v>178</v>
      </c>
      <c r="D10" s="323"/>
      <c r="E10" s="310"/>
      <c r="F10" s="310"/>
      <c r="G10" s="310"/>
      <c r="H10" s="315"/>
      <c r="I10" s="315"/>
      <c r="J10" s="315"/>
      <c r="K10" s="315"/>
      <c r="L10" s="315"/>
      <c r="M10" s="315"/>
      <c r="N10" s="315"/>
      <c r="O10" s="315"/>
      <c r="P10" s="315"/>
    </row>
    <row r="11" spans="1:16" ht="15" customHeight="1" x14ac:dyDescent="0.25">
      <c r="A11" s="313"/>
      <c r="B11" s="300">
        <v>1</v>
      </c>
      <c r="C11" s="296"/>
      <c r="D11" s="296"/>
      <c r="E11" s="296"/>
      <c r="F11" s="296"/>
      <c r="G11" s="296"/>
      <c r="H11" s="315"/>
      <c r="I11" s="315"/>
      <c r="J11" s="315"/>
      <c r="K11" s="315"/>
      <c r="L11" s="315"/>
      <c r="M11" s="315"/>
      <c r="N11" s="315"/>
      <c r="O11" s="315"/>
      <c r="P11" s="315"/>
    </row>
    <row r="12" spans="1:16" x14ac:dyDescent="0.25">
      <c r="A12" s="313"/>
      <c r="B12" s="296"/>
      <c r="C12" s="296"/>
      <c r="D12" s="296"/>
      <c r="E12" s="296"/>
      <c r="F12" s="296"/>
      <c r="G12" s="296"/>
      <c r="H12" s="315"/>
      <c r="I12" s="315"/>
      <c r="J12" s="315"/>
      <c r="K12" s="315"/>
      <c r="L12" s="315"/>
      <c r="M12" s="315"/>
      <c r="N12" s="315"/>
      <c r="O12" s="315"/>
      <c r="P12" s="315"/>
    </row>
    <row r="13" spans="1:16" ht="15" customHeight="1" x14ac:dyDescent="0.25">
      <c r="A13" s="313"/>
      <c r="B13" s="320" t="s">
        <v>213</v>
      </c>
      <c r="C13" s="320"/>
      <c r="D13" s="320"/>
      <c r="E13" s="320"/>
      <c r="F13" s="320"/>
      <c r="G13" s="320"/>
      <c r="H13" s="315"/>
      <c r="I13" s="315"/>
      <c r="J13" s="315"/>
      <c r="K13" s="315"/>
      <c r="L13" s="315"/>
      <c r="M13" s="315"/>
      <c r="N13" s="315"/>
      <c r="O13" s="315"/>
      <c r="P13" s="315"/>
    </row>
    <row r="14" spans="1:16" x14ac:dyDescent="0.25">
      <c r="A14" s="313"/>
      <c r="B14" s="320"/>
      <c r="C14" s="320"/>
      <c r="D14" s="320"/>
      <c r="E14" s="320"/>
      <c r="F14" s="320"/>
      <c r="G14" s="320"/>
      <c r="H14" s="315"/>
      <c r="I14" s="315"/>
      <c r="J14" s="315"/>
      <c r="K14" s="315"/>
      <c r="L14" s="315"/>
      <c r="M14" s="315"/>
      <c r="N14" s="315"/>
      <c r="O14" s="315"/>
      <c r="P14" s="315"/>
    </row>
    <row r="15" spans="1:16" ht="15" customHeight="1" x14ac:dyDescent="0.25">
      <c r="A15" s="313"/>
      <c r="B15" s="296" t="s">
        <v>131</v>
      </c>
      <c r="C15" s="296"/>
      <c r="D15" s="296"/>
      <c r="E15" s="296"/>
      <c r="F15" s="296"/>
      <c r="G15" s="296"/>
      <c r="H15" s="315"/>
      <c r="I15" s="315"/>
      <c r="J15" s="315"/>
      <c r="K15" s="315"/>
      <c r="L15" s="315"/>
      <c r="M15" s="315"/>
      <c r="N15" s="315"/>
      <c r="O15" s="315"/>
      <c r="P15" s="315"/>
    </row>
    <row r="16" spans="1:16" x14ac:dyDescent="0.25">
      <c r="A16" s="313"/>
      <c r="B16" s="296"/>
      <c r="C16" s="296"/>
      <c r="D16" s="296"/>
      <c r="E16" s="296"/>
      <c r="F16" s="296"/>
      <c r="G16" s="296"/>
      <c r="H16" s="315"/>
      <c r="I16" s="315"/>
      <c r="J16" s="315"/>
      <c r="K16" s="315"/>
      <c r="L16" s="315"/>
      <c r="M16" s="315"/>
      <c r="N16" s="315"/>
      <c r="O16" s="315"/>
      <c r="P16" s="315"/>
    </row>
    <row r="17" spans="1:16" ht="18.75" x14ac:dyDescent="0.3">
      <c r="A17" s="314" t="s">
        <v>443</v>
      </c>
      <c r="B17" s="314"/>
      <c r="C17" s="314"/>
      <c r="D17" s="314"/>
      <c r="E17" s="314"/>
      <c r="F17" s="314"/>
      <c r="G17" s="314"/>
      <c r="H17" s="315"/>
      <c r="I17" s="315"/>
      <c r="J17" s="315"/>
      <c r="K17" s="315"/>
      <c r="L17" s="315"/>
      <c r="M17" s="315"/>
      <c r="N17" s="315"/>
      <c r="O17" s="315"/>
      <c r="P17" s="315"/>
    </row>
    <row r="18" spans="1:16" x14ac:dyDescent="0.25">
      <c r="A18" s="152"/>
      <c r="B18" s="9"/>
      <c r="C18" s="9"/>
      <c r="D18" s="52"/>
      <c r="E18" s="52"/>
      <c r="F18" s="52"/>
      <c r="G18" s="154"/>
      <c r="H18" s="131"/>
      <c r="I18" s="131"/>
      <c r="J18" s="131"/>
      <c r="K18" s="131"/>
      <c r="L18" s="131"/>
      <c r="M18" s="131"/>
      <c r="N18" s="131"/>
      <c r="O18" s="131"/>
      <c r="P18" s="131"/>
    </row>
    <row r="19" spans="1:16" x14ac:dyDescent="0.25">
      <c r="A19" s="152"/>
      <c r="B19" s="9"/>
      <c r="C19" s="9"/>
      <c r="D19" s="52"/>
      <c r="E19" s="52"/>
      <c r="F19" s="52"/>
      <c r="G19" s="154"/>
      <c r="H19" s="131"/>
      <c r="I19" s="131"/>
      <c r="J19" s="131"/>
      <c r="K19" s="131"/>
      <c r="L19" s="131"/>
      <c r="M19" s="131"/>
      <c r="N19" s="131"/>
      <c r="O19" s="131"/>
      <c r="P19" s="131"/>
    </row>
    <row r="20" spans="1:16" x14ac:dyDescent="0.25">
      <c r="A20" s="152"/>
      <c r="B20" s="9"/>
      <c r="C20" s="9"/>
      <c r="D20" s="52"/>
      <c r="E20" s="52"/>
      <c r="F20" s="52"/>
      <c r="G20" s="154"/>
      <c r="H20" s="131"/>
      <c r="I20" s="131"/>
      <c r="J20" s="131"/>
      <c r="K20" s="131"/>
      <c r="L20" s="131"/>
      <c r="M20" s="131"/>
      <c r="N20" s="131"/>
      <c r="O20" s="131"/>
      <c r="P20" s="131"/>
    </row>
    <row r="21" spans="1:16" x14ac:dyDescent="0.25">
      <c r="A21" s="152"/>
      <c r="B21" s="9"/>
      <c r="C21" s="9"/>
      <c r="D21" s="52"/>
      <c r="E21" s="52"/>
      <c r="F21" s="52"/>
      <c r="G21" s="154"/>
      <c r="H21" s="131"/>
      <c r="I21" s="131"/>
      <c r="J21" s="131"/>
      <c r="K21" s="131"/>
      <c r="L21" s="131"/>
      <c r="M21" s="131"/>
      <c r="N21" s="131"/>
      <c r="O21" s="131"/>
      <c r="P21" s="131"/>
    </row>
    <row r="22" spans="1:16" x14ac:dyDescent="0.25">
      <c r="A22" s="152"/>
      <c r="B22" s="9"/>
      <c r="C22" s="9"/>
      <c r="D22" s="52"/>
      <c r="E22" s="52"/>
      <c r="F22" s="52"/>
      <c r="G22" s="154"/>
      <c r="H22" s="131"/>
      <c r="I22" s="131"/>
      <c r="J22" s="131"/>
      <c r="K22" s="131"/>
      <c r="L22" s="131"/>
      <c r="M22" s="131"/>
      <c r="N22" s="131"/>
      <c r="O22" s="131"/>
      <c r="P22" s="131"/>
    </row>
    <row r="23" spans="1:16" x14ac:dyDescent="0.25">
      <c r="A23" s="152"/>
      <c r="B23" s="9"/>
      <c r="C23" s="9"/>
      <c r="D23" s="52"/>
      <c r="E23" s="52"/>
      <c r="F23" s="52"/>
      <c r="G23" s="154"/>
      <c r="H23" s="131"/>
      <c r="I23" s="131"/>
      <c r="J23" s="131"/>
      <c r="K23" s="131"/>
      <c r="L23" s="131"/>
      <c r="M23" s="131"/>
      <c r="N23" s="131"/>
      <c r="O23" s="131"/>
      <c r="P23" s="131"/>
    </row>
    <row r="24" spans="1:16" x14ac:dyDescent="0.25">
      <c r="A24" s="152"/>
      <c r="B24" s="9"/>
      <c r="C24" s="9"/>
      <c r="D24" s="52"/>
      <c r="E24" s="52"/>
      <c r="F24" s="52"/>
      <c r="G24" s="154"/>
      <c r="H24" s="131"/>
      <c r="I24" s="131"/>
      <c r="J24" s="131"/>
      <c r="K24" s="131"/>
      <c r="L24" s="131"/>
      <c r="M24" s="131"/>
      <c r="N24" s="131"/>
      <c r="O24" s="131"/>
      <c r="P24" s="131"/>
    </row>
    <row r="25" spans="1:16" x14ac:dyDescent="0.25">
      <c r="A25" s="152"/>
      <c r="B25" s="9"/>
      <c r="C25" s="9"/>
      <c r="D25" s="52"/>
      <c r="E25" s="52"/>
      <c r="F25" s="52"/>
      <c r="G25" s="154"/>
      <c r="H25" s="131"/>
      <c r="I25" s="131"/>
      <c r="J25" s="131"/>
      <c r="K25" s="131"/>
      <c r="L25" s="131"/>
      <c r="M25" s="131"/>
      <c r="N25" s="131"/>
      <c r="O25" s="131"/>
      <c r="P25" s="131"/>
    </row>
    <row r="26" spans="1:16" x14ac:dyDescent="0.25">
      <c r="A26" s="152"/>
      <c r="B26" s="9"/>
      <c r="C26" s="9"/>
      <c r="D26" s="52"/>
      <c r="E26" s="52"/>
      <c r="F26" s="52"/>
      <c r="G26" s="154"/>
      <c r="H26" s="131"/>
      <c r="I26" s="131"/>
      <c r="J26" s="131"/>
      <c r="K26" s="131"/>
      <c r="L26" s="131"/>
      <c r="M26" s="131"/>
      <c r="N26" s="131"/>
      <c r="O26" s="131"/>
      <c r="P26" s="131"/>
    </row>
    <row r="27" spans="1:16" x14ac:dyDescent="0.25">
      <c r="A27" s="152"/>
      <c r="B27" s="9"/>
      <c r="C27" s="9"/>
      <c r="D27" s="52"/>
      <c r="E27" s="52"/>
      <c r="F27" s="52"/>
      <c r="G27" s="154"/>
      <c r="H27" s="131"/>
      <c r="I27" s="131"/>
      <c r="J27" s="131"/>
      <c r="K27" s="131"/>
      <c r="L27" s="131"/>
      <c r="M27" s="131"/>
      <c r="N27" s="131"/>
      <c r="O27" s="131"/>
      <c r="P27" s="131"/>
    </row>
    <row r="28" spans="1:16" x14ac:dyDescent="0.25">
      <c r="A28" s="152"/>
      <c r="B28" s="9"/>
      <c r="C28" s="9"/>
      <c r="D28" s="52"/>
      <c r="E28" s="52"/>
      <c r="F28" s="52"/>
      <c r="G28" s="154"/>
      <c r="H28" s="131"/>
      <c r="I28" s="131"/>
      <c r="J28" s="131"/>
      <c r="K28" s="131"/>
      <c r="L28" s="131"/>
      <c r="M28" s="131"/>
      <c r="N28" s="131"/>
      <c r="O28" s="131"/>
      <c r="P28" s="131"/>
    </row>
    <row r="29" spans="1:16" x14ac:dyDescent="0.25">
      <c r="A29" s="152"/>
      <c r="B29" s="9"/>
      <c r="C29" s="9"/>
      <c r="D29" s="52"/>
      <c r="E29" s="52"/>
      <c r="F29" s="52"/>
      <c r="G29" s="154"/>
      <c r="H29" s="131"/>
      <c r="I29" s="131"/>
      <c r="J29" s="131"/>
      <c r="K29" s="131"/>
      <c r="L29" s="131"/>
      <c r="M29" s="131"/>
      <c r="N29" s="131"/>
      <c r="O29" s="131"/>
      <c r="P29" s="131"/>
    </row>
    <row r="30" spans="1:16" x14ac:dyDescent="0.25">
      <c r="A30" s="152"/>
      <c r="B30" s="9"/>
      <c r="C30" s="9"/>
      <c r="D30" s="52"/>
      <c r="E30" s="52"/>
      <c r="F30" s="52"/>
      <c r="G30" s="154"/>
      <c r="H30" s="131"/>
      <c r="I30" s="131"/>
      <c r="J30" s="131"/>
      <c r="K30" s="131"/>
      <c r="L30" s="131"/>
      <c r="M30" s="131"/>
      <c r="N30" s="131"/>
      <c r="O30" s="131"/>
      <c r="P30" s="131"/>
    </row>
    <row r="31" spans="1:16" x14ac:dyDescent="0.25">
      <c r="A31" s="152"/>
      <c r="B31" s="9"/>
      <c r="C31" s="9"/>
      <c r="D31" s="52"/>
      <c r="E31" s="52"/>
      <c r="F31" s="52"/>
      <c r="G31" s="154"/>
      <c r="H31" s="131"/>
      <c r="I31" s="131"/>
      <c r="J31" s="131"/>
      <c r="K31" s="131"/>
      <c r="L31" s="131"/>
      <c r="M31" s="131"/>
      <c r="N31" s="131"/>
      <c r="O31" s="131"/>
      <c r="P31" s="131"/>
    </row>
    <row r="32" spans="1:16" x14ac:dyDescent="0.25">
      <c r="A32" s="152"/>
      <c r="B32" s="9"/>
      <c r="C32" s="9"/>
      <c r="D32" s="52"/>
      <c r="E32" s="52"/>
      <c r="F32" s="52"/>
      <c r="G32" s="154"/>
      <c r="H32" s="131"/>
      <c r="I32" s="131"/>
      <c r="J32" s="131"/>
      <c r="K32" s="131"/>
      <c r="L32" s="131"/>
      <c r="M32" s="131"/>
      <c r="N32" s="131"/>
      <c r="O32" s="131"/>
      <c r="P32" s="131"/>
    </row>
    <row r="33" spans="1:16" x14ac:dyDescent="0.25">
      <c r="A33" s="152"/>
      <c r="B33" s="9"/>
      <c r="C33" s="9"/>
      <c r="D33" s="52"/>
      <c r="E33" s="52"/>
      <c r="F33" s="52"/>
      <c r="G33" s="154"/>
      <c r="H33" s="131"/>
      <c r="I33" s="131"/>
      <c r="J33" s="131"/>
      <c r="K33" s="131"/>
      <c r="L33" s="131"/>
      <c r="M33" s="131"/>
      <c r="N33" s="131"/>
      <c r="O33" s="131"/>
      <c r="P33" s="131"/>
    </row>
    <row r="34" spans="1:16" x14ac:dyDescent="0.25">
      <c r="A34" s="101"/>
      <c r="B34" s="139"/>
      <c r="C34" s="139"/>
      <c r="D34" s="155"/>
      <c r="E34" s="155"/>
      <c r="F34" s="155"/>
      <c r="G34" s="156"/>
      <c r="H34" s="131"/>
      <c r="I34" s="131"/>
      <c r="J34" s="131"/>
      <c r="K34" s="131"/>
      <c r="L34" s="131"/>
      <c r="M34" s="131"/>
      <c r="N34" s="131"/>
      <c r="O34" s="131"/>
      <c r="P34" s="131"/>
    </row>
    <row r="35" spans="1:16" x14ac:dyDescent="0.25">
      <c r="C35" s="9"/>
      <c r="D35" s="40"/>
      <c r="E35" s="40"/>
      <c r="F35" s="40"/>
      <c r="G35" s="40"/>
    </row>
    <row r="36" spans="1:16" ht="16.5" customHeight="1" x14ac:dyDescent="0.25">
      <c r="B36" s="325" t="s">
        <v>41</v>
      </c>
      <c r="C36" s="326"/>
      <c r="D36" s="326"/>
      <c r="E36" s="326"/>
      <c r="F36" s="326"/>
      <c r="G36" s="326"/>
      <c r="H36" s="326"/>
      <c r="I36" s="326"/>
      <c r="J36" s="326"/>
      <c r="K36" s="326"/>
      <c r="L36" s="326"/>
      <c r="M36" s="326"/>
      <c r="N36" s="326"/>
      <c r="O36" s="326"/>
      <c r="P36" s="327"/>
    </row>
    <row r="37" spans="1:16" ht="16.5" customHeight="1" x14ac:dyDescent="0.25">
      <c r="A37" s="141"/>
      <c r="B37" s="136" t="s">
        <v>54</v>
      </c>
      <c r="C37" s="135" t="s">
        <v>42</v>
      </c>
      <c r="D37" s="135" t="s">
        <v>43</v>
      </c>
      <c r="E37" s="135" t="s">
        <v>44</v>
      </c>
      <c r="F37" s="135" t="s">
        <v>45</v>
      </c>
      <c r="G37" s="135" t="s">
        <v>46</v>
      </c>
      <c r="H37" s="135" t="s">
        <v>47</v>
      </c>
      <c r="I37" s="135" t="s">
        <v>48</v>
      </c>
      <c r="J37" s="135" t="s">
        <v>49</v>
      </c>
      <c r="K37" s="135" t="s">
        <v>50</v>
      </c>
      <c r="L37" s="135" t="s">
        <v>51</v>
      </c>
      <c r="M37" s="135" t="s">
        <v>52</v>
      </c>
      <c r="N37" s="135" t="s">
        <v>53</v>
      </c>
      <c r="O37" s="136" t="s">
        <v>311</v>
      </c>
      <c r="P37" s="136" t="s">
        <v>56</v>
      </c>
    </row>
    <row r="38" spans="1:16" ht="16.5" customHeight="1" x14ac:dyDescent="0.25">
      <c r="A38" s="133" t="s">
        <v>441</v>
      </c>
      <c r="B38" s="160"/>
      <c r="C38" s="135"/>
      <c r="D38" s="135"/>
      <c r="E38" s="135"/>
      <c r="F38" s="135"/>
      <c r="G38" s="175">
        <v>1</v>
      </c>
      <c r="H38" s="175">
        <v>1</v>
      </c>
      <c r="I38" s="175">
        <v>1</v>
      </c>
      <c r="J38" s="175">
        <v>1</v>
      </c>
      <c r="K38" s="175">
        <v>1</v>
      </c>
      <c r="L38" s="175">
        <v>1</v>
      </c>
      <c r="M38" s="175">
        <v>1</v>
      </c>
      <c r="N38" s="175">
        <v>1</v>
      </c>
      <c r="O38" s="160"/>
      <c r="P38" s="160"/>
    </row>
    <row r="39" spans="1:16" ht="16.5" customHeight="1" x14ac:dyDescent="0.25">
      <c r="A39" s="133" t="s">
        <v>442</v>
      </c>
      <c r="B39" s="160"/>
      <c r="C39" s="135"/>
      <c r="D39" s="135"/>
      <c r="E39" s="135"/>
      <c r="F39" s="135"/>
      <c r="G39" s="175">
        <v>0.95</v>
      </c>
      <c r="H39" s="175">
        <v>0.95</v>
      </c>
      <c r="I39" s="175">
        <v>0.95</v>
      </c>
      <c r="J39" s="175">
        <v>0.95</v>
      </c>
      <c r="K39" s="175">
        <v>0.95</v>
      </c>
      <c r="L39" s="175">
        <v>0.95</v>
      </c>
      <c r="M39" s="175">
        <v>0.95</v>
      </c>
      <c r="N39" s="175">
        <v>0.95</v>
      </c>
      <c r="O39" s="160"/>
      <c r="P39" s="160"/>
    </row>
    <row r="40" spans="1:16" ht="16.5" customHeight="1" x14ac:dyDescent="0.25">
      <c r="A40" s="134" t="s">
        <v>26</v>
      </c>
      <c r="B40" s="45" t="s">
        <v>178</v>
      </c>
      <c r="C40" s="45" t="s">
        <v>178</v>
      </c>
      <c r="D40" s="45" t="s">
        <v>178</v>
      </c>
      <c r="E40" s="45" t="s">
        <v>178</v>
      </c>
      <c r="F40" s="45" t="s">
        <v>178</v>
      </c>
      <c r="G40" s="220">
        <v>0.95</v>
      </c>
      <c r="H40" s="220">
        <v>0.96</v>
      </c>
      <c r="I40" s="220" t="e">
        <f>+#REF!</f>
        <v>#REF!</v>
      </c>
      <c r="J40" s="221" t="e">
        <f>+#REF!</f>
        <v>#REF!</v>
      </c>
      <c r="K40" s="222" t="e">
        <f>+#REF!</f>
        <v>#REF!</v>
      </c>
      <c r="L40" s="217" t="e">
        <f>+#REF!</f>
        <v>#REF!</v>
      </c>
      <c r="M40" s="222" t="e">
        <f>+#REF!</f>
        <v>#REF!</v>
      </c>
      <c r="N40" s="222" t="e">
        <f>+#REF!</f>
        <v>#REF!</v>
      </c>
      <c r="O40" s="216" t="e">
        <f>+AVERAGE(G40:N40)</f>
        <v>#REF!</v>
      </c>
      <c r="P40" s="218">
        <f>+C8</f>
        <v>1</v>
      </c>
    </row>
  </sheetData>
  <sheetProtection selectLockedCells="1"/>
  <mergeCells count="23">
    <mergeCell ref="A9:B9"/>
    <mergeCell ref="A10:B10"/>
    <mergeCell ref="A11:A16"/>
    <mergeCell ref="B11:G12"/>
    <mergeCell ref="B13:G14"/>
    <mergeCell ref="B15:G16"/>
    <mergeCell ref="E8:G10"/>
    <mergeCell ref="B36:P36"/>
    <mergeCell ref="A17:G17"/>
    <mergeCell ref="A1:G1"/>
    <mergeCell ref="H1:P17"/>
    <mergeCell ref="A2:B2"/>
    <mergeCell ref="C2:G2"/>
    <mergeCell ref="A3:B3"/>
    <mergeCell ref="A4:B4"/>
    <mergeCell ref="C4:D4"/>
    <mergeCell ref="F4:G4"/>
    <mergeCell ref="A5:B5"/>
    <mergeCell ref="C5:G5"/>
    <mergeCell ref="A6:B7"/>
    <mergeCell ref="C6:G7"/>
    <mergeCell ref="A8:B8"/>
    <mergeCell ref="D8:D10"/>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P44"/>
  <sheetViews>
    <sheetView showGridLines="0" topLeftCell="A19" zoomScale="85" zoomScaleNormal="85" workbookViewId="0">
      <selection activeCell="N41" sqref="N41"/>
    </sheetView>
  </sheetViews>
  <sheetFormatPr baseColWidth="10" defaultRowHeight="15" x14ac:dyDescent="0.25"/>
  <cols>
    <col min="1" max="2" width="11.42578125" style="39"/>
    <col min="3" max="3" width="12.140625" style="39" customWidth="1"/>
    <col min="4" max="15" width="11.42578125" style="39"/>
  </cols>
  <sheetData>
    <row r="1" spans="1:16" ht="18.75" x14ac:dyDescent="0.3">
      <c r="A1" s="314" t="s">
        <v>38</v>
      </c>
      <c r="B1" s="314"/>
      <c r="C1" s="314"/>
      <c r="D1" s="314"/>
      <c r="E1" s="314"/>
      <c r="F1" s="314"/>
      <c r="G1" s="314"/>
      <c r="H1" s="315"/>
      <c r="I1" s="315"/>
      <c r="J1" s="315"/>
      <c r="K1" s="315"/>
      <c r="L1" s="315"/>
      <c r="M1" s="315"/>
      <c r="N1" s="315"/>
      <c r="O1" s="315"/>
      <c r="P1" s="315"/>
    </row>
    <row r="2" spans="1:16" x14ac:dyDescent="0.25">
      <c r="A2" s="316" t="s">
        <v>28</v>
      </c>
      <c r="B2" s="316"/>
      <c r="C2" s="317" t="s">
        <v>132</v>
      </c>
      <c r="D2" s="317"/>
      <c r="E2" s="317"/>
      <c r="F2" s="317"/>
      <c r="G2" s="317"/>
      <c r="H2" s="315"/>
      <c r="I2" s="315"/>
      <c r="J2" s="315"/>
      <c r="K2" s="315"/>
      <c r="L2" s="315"/>
      <c r="M2" s="315"/>
      <c r="N2" s="315"/>
      <c r="O2" s="315"/>
      <c r="P2" s="315"/>
    </row>
    <row r="3" spans="1:16" x14ac:dyDescent="0.25">
      <c r="A3" s="318" t="s">
        <v>34</v>
      </c>
      <c r="B3" s="318"/>
      <c r="C3" s="92" t="s">
        <v>68</v>
      </c>
      <c r="D3" s="135" t="s">
        <v>31</v>
      </c>
      <c r="E3" s="132" t="s">
        <v>10</v>
      </c>
      <c r="F3" s="137" t="s">
        <v>32</v>
      </c>
      <c r="G3" s="92" t="s">
        <v>25</v>
      </c>
      <c r="H3" s="315"/>
      <c r="I3" s="315"/>
      <c r="J3" s="315"/>
      <c r="K3" s="315"/>
      <c r="L3" s="315"/>
      <c r="M3" s="315"/>
      <c r="N3" s="315"/>
      <c r="O3" s="315"/>
      <c r="P3" s="315"/>
    </row>
    <row r="4" spans="1:16" x14ac:dyDescent="0.25">
      <c r="A4" s="316" t="s">
        <v>35</v>
      </c>
      <c r="B4" s="316"/>
      <c r="C4" s="317" t="s">
        <v>173</v>
      </c>
      <c r="D4" s="317"/>
      <c r="E4" s="135" t="s">
        <v>33</v>
      </c>
      <c r="F4" s="319" t="s">
        <v>26</v>
      </c>
      <c r="G4" s="319"/>
      <c r="H4" s="315"/>
      <c r="I4" s="315"/>
      <c r="J4" s="315"/>
      <c r="K4" s="315"/>
      <c r="L4" s="315"/>
      <c r="M4" s="315"/>
      <c r="N4" s="315"/>
      <c r="O4" s="315"/>
      <c r="P4" s="315"/>
    </row>
    <row r="5" spans="1:16" ht="54" customHeight="1" x14ac:dyDescent="0.25">
      <c r="A5" s="316" t="s">
        <v>29</v>
      </c>
      <c r="B5" s="316"/>
      <c r="C5" s="310" t="s">
        <v>174</v>
      </c>
      <c r="D5" s="310"/>
      <c r="E5" s="310"/>
      <c r="F5" s="310"/>
      <c r="G5" s="310"/>
      <c r="H5" s="315"/>
      <c r="I5" s="315"/>
      <c r="J5" s="315"/>
      <c r="K5" s="315"/>
      <c r="L5" s="315"/>
      <c r="M5" s="315"/>
      <c r="N5" s="315"/>
      <c r="O5" s="315"/>
      <c r="P5" s="315"/>
    </row>
    <row r="6" spans="1:16" ht="19.5" customHeight="1" x14ac:dyDescent="0.25">
      <c r="A6" s="316" t="s">
        <v>36</v>
      </c>
      <c r="B6" s="316"/>
      <c r="C6" s="321"/>
      <c r="D6" s="321"/>
      <c r="E6" s="321"/>
      <c r="F6" s="321"/>
      <c r="G6" s="321"/>
      <c r="H6" s="315"/>
      <c r="I6" s="315"/>
      <c r="J6" s="315"/>
      <c r="K6" s="315"/>
      <c r="L6" s="315"/>
      <c r="M6" s="315"/>
      <c r="N6" s="315"/>
      <c r="O6" s="315"/>
      <c r="P6" s="315"/>
    </row>
    <row r="7" spans="1:16" ht="19.5" customHeight="1" x14ac:dyDescent="0.25">
      <c r="A7" s="316"/>
      <c r="B7" s="316"/>
      <c r="C7" s="321"/>
      <c r="D7" s="321"/>
      <c r="E7" s="321"/>
      <c r="F7" s="321"/>
      <c r="G7" s="321"/>
      <c r="H7" s="315"/>
      <c r="I7" s="315"/>
      <c r="J7" s="315"/>
      <c r="K7" s="315"/>
      <c r="L7" s="315"/>
      <c r="M7" s="315"/>
      <c r="N7" s="315"/>
      <c r="O7" s="315"/>
      <c r="P7" s="315"/>
    </row>
    <row r="8" spans="1:16" ht="15" customHeight="1" x14ac:dyDescent="0.25">
      <c r="A8" s="311" t="s">
        <v>176</v>
      </c>
      <c r="B8" s="311"/>
      <c r="C8" s="56">
        <v>0.8</v>
      </c>
      <c r="D8" s="323" t="s">
        <v>57</v>
      </c>
      <c r="E8" s="310" t="s">
        <v>133</v>
      </c>
      <c r="F8" s="310"/>
      <c r="G8" s="310"/>
      <c r="H8" s="315"/>
      <c r="I8" s="315"/>
      <c r="J8" s="315"/>
      <c r="K8" s="315"/>
      <c r="L8" s="315"/>
      <c r="M8" s="315"/>
      <c r="N8" s="315"/>
      <c r="O8" s="315"/>
      <c r="P8" s="315"/>
    </row>
    <row r="9" spans="1:16" x14ac:dyDescent="0.25">
      <c r="A9" s="311" t="s">
        <v>37</v>
      </c>
      <c r="B9" s="311"/>
      <c r="C9" s="56">
        <v>0.8</v>
      </c>
      <c r="D9" s="323"/>
      <c r="E9" s="310"/>
      <c r="F9" s="310"/>
      <c r="G9" s="310"/>
      <c r="H9" s="315"/>
      <c r="I9" s="315"/>
      <c r="J9" s="315"/>
      <c r="K9" s="315"/>
      <c r="L9" s="315"/>
      <c r="M9" s="315"/>
      <c r="N9" s="315"/>
      <c r="O9" s="315"/>
      <c r="P9" s="315"/>
    </row>
    <row r="10" spans="1:16" x14ac:dyDescent="0.25">
      <c r="A10" s="312" t="s">
        <v>179</v>
      </c>
      <c r="B10" s="312"/>
      <c r="C10" s="44" t="s">
        <v>178</v>
      </c>
      <c r="D10" s="323"/>
      <c r="E10" s="310"/>
      <c r="F10" s="310"/>
      <c r="G10" s="310"/>
      <c r="H10" s="315"/>
      <c r="I10" s="315"/>
      <c r="J10" s="315"/>
      <c r="K10" s="315"/>
      <c r="L10" s="315"/>
      <c r="M10" s="315"/>
      <c r="N10" s="315"/>
      <c r="O10" s="315"/>
      <c r="P10" s="315"/>
    </row>
    <row r="11" spans="1:16" ht="15" customHeight="1" x14ac:dyDescent="0.25">
      <c r="A11" s="313"/>
      <c r="B11" s="300" t="s">
        <v>134</v>
      </c>
      <c r="C11" s="296"/>
      <c r="D11" s="296"/>
      <c r="E11" s="296"/>
      <c r="F11" s="296"/>
      <c r="G11" s="296"/>
      <c r="H11" s="315"/>
      <c r="I11" s="315"/>
      <c r="J11" s="315"/>
      <c r="K11" s="315"/>
      <c r="L11" s="315"/>
      <c r="M11" s="315"/>
      <c r="N11" s="315"/>
      <c r="O11" s="315"/>
      <c r="P11" s="315"/>
    </row>
    <row r="12" spans="1:16" x14ac:dyDescent="0.25">
      <c r="A12" s="313"/>
      <c r="B12" s="296"/>
      <c r="C12" s="296"/>
      <c r="D12" s="296"/>
      <c r="E12" s="296"/>
      <c r="F12" s="296"/>
      <c r="G12" s="296"/>
      <c r="H12" s="315"/>
      <c r="I12" s="315"/>
      <c r="J12" s="315"/>
      <c r="K12" s="315"/>
      <c r="L12" s="315"/>
      <c r="M12" s="315"/>
      <c r="N12" s="315"/>
      <c r="O12" s="315"/>
      <c r="P12" s="315"/>
    </row>
    <row r="13" spans="1:16" ht="15" customHeight="1" x14ac:dyDescent="0.25">
      <c r="A13" s="313"/>
      <c r="B13" s="320" t="s">
        <v>425</v>
      </c>
      <c r="C13" s="320"/>
      <c r="D13" s="320"/>
      <c r="E13" s="320"/>
      <c r="F13" s="320"/>
      <c r="G13" s="320"/>
      <c r="H13" s="315"/>
      <c r="I13" s="315"/>
      <c r="J13" s="315"/>
      <c r="K13" s="315"/>
      <c r="L13" s="315"/>
      <c r="M13" s="315"/>
      <c r="N13" s="315"/>
      <c r="O13" s="315"/>
      <c r="P13" s="315"/>
    </row>
    <row r="14" spans="1:16" x14ac:dyDescent="0.25">
      <c r="A14" s="313"/>
      <c r="B14" s="320"/>
      <c r="C14" s="320"/>
      <c r="D14" s="320"/>
      <c r="E14" s="320"/>
      <c r="F14" s="320"/>
      <c r="G14" s="320"/>
      <c r="H14" s="315"/>
      <c r="I14" s="315"/>
      <c r="J14" s="315"/>
      <c r="K14" s="315"/>
      <c r="L14" s="315"/>
      <c r="M14" s="315"/>
      <c r="N14" s="315"/>
      <c r="O14" s="315"/>
      <c r="P14" s="315"/>
    </row>
    <row r="15" spans="1:16" ht="15" customHeight="1" x14ac:dyDescent="0.25">
      <c r="A15" s="313"/>
      <c r="B15" s="296" t="s">
        <v>135</v>
      </c>
      <c r="C15" s="296"/>
      <c r="D15" s="296"/>
      <c r="E15" s="296"/>
      <c r="F15" s="296"/>
      <c r="G15" s="296"/>
      <c r="H15" s="315"/>
      <c r="I15" s="315"/>
      <c r="J15" s="315"/>
      <c r="K15" s="315"/>
      <c r="L15" s="315"/>
      <c r="M15" s="315"/>
      <c r="N15" s="315"/>
      <c r="O15" s="315"/>
      <c r="P15" s="315"/>
    </row>
    <row r="16" spans="1:16" x14ac:dyDescent="0.25">
      <c r="A16" s="313"/>
      <c r="B16" s="296"/>
      <c r="C16" s="296"/>
      <c r="D16" s="296"/>
      <c r="E16" s="296"/>
      <c r="F16" s="296"/>
      <c r="G16" s="296"/>
      <c r="H16" s="315"/>
      <c r="I16" s="315"/>
      <c r="J16" s="315"/>
      <c r="K16" s="315"/>
      <c r="L16" s="315"/>
      <c r="M16" s="315"/>
      <c r="N16" s="315"/>
      <c r="O16" s="315"/>
      <c r="P16" s="315"/>
    </row>
    <row r="17" spans="1:16" ht="18.75" x14ac:dyDescent="0.3">
      <c r="A17" s="314" t="s">
        <v>443</v>
      </c>
      <c r="B17" s="314"/>
      <c r="C17" s="314"/>
      <c r="D17" s="314"/>
      <c r="E17" s="314"/>
      <c r="F17" s="314"/>
      <c r="G17" s="314"/>
      <c r="H17" s="315"/>
      <c r="I17" s="315"/>
      <c r="J17" s="315"/>
      <c r="K17" s="315"/>
      <c r="L17" s="315"/>
      <c r="M17" s="315"/>
      <c r="N17" s="315"/>
      <c r="O17" s="315"/>
      <c r="P17" s="315"/>
    </row>
    <row r="18" spans="1:16" x14ac:dyDescent="0.25">
      <c r="A18" s="152"/>
      <c r="B18" s="9"/>
      <c r="C18" s="9"/>
      <c r="D18" s="52"/>
      <c r="E18" s="52"/>
      <c r="F18" s="52"/>
      <c r="G18" s="154"/>
      <c r="H18" s="131"/>
      <c r="I18" s="131"/>
      <c r="J18" s="131"/>
      <c r="K18" s="131"/>
      <c r="L18" s="131"/>
      <c r="M18" s="131"/>
      <c r="N18" s="131"/>
      <c r="O18" s="131"/>
      <c r="P18" s="131"/>
    </row>
    <row r="19" spans="1:16" x14ac:dyDescent="0.25">
      <c r="A19" s="152"/>
      <c r="B19" s="9"/>
      <c r="C19" s="9"/>
      <c r="D19" s="52"/>
      <c r="E19" s="52"/>
      <c r="F19" s="52"/>
      <c r="G19" s="154"/>
      <c r="H19" s="131"/>
      <c r="I19" s="131"/>
      <c r="J19" s="131"/>
      <c r="K19" s="131"/>
      <c r="L19" s="131"/>
      <c r="M19" s="131"/>
      <c r="N19" s="131"/>
      <c r="O19" s="131"/>
      <c r="P19" s="131"/>
    </row>
    <row r="20" spans="1:16" x14ac:dyDescent="0.25">
      <c r="A20" s="152"/>
      <c r="B20" s="9"/>
      <c r="C20" s="9"/>
      <c r="D20" s="52"/>
      <c r="E20" s="52"/>
      <c r="F20" s="52"/>
      <c r="G20" s="154"/>
      <c r="H20" s="131"/>
      <c r="I20" s="131"/>
      <c r="J20" s="131"/>
      <c r="K20" s="131"/>
      <c r="L20" s="131"/>
      <c r="M20" s="131"/>
      <c r="N20" s="131"/>
      <c r="O20" s="131"/>
      <c r="P20" s="131"/>
    </row>
    <row r="21" spans="1:16" x14ac:dyDescent="0.25">
      <c r="A21" s="152"/>
      <c r="B21" s="9"/>
      <c r="C21" s="9"/>
      <c r="D21" s="52"/>
      <c r="E21" s="52"/>
      <c r="F21" s="52"/>
      <c r="G21" s="154"/>
      <c r="H21" s="131"/>
      <c r="I21" s="131"/>
      <c r="J21" s="131"/>
      <c r="K21" s="131"/>
      <c r="L21" s="131"/>
      <c r="M21" s="131"/>
      <c r="N21" s="131"/>
      <c r="O21" s="131"/>
      <c r="P21" s="131"/>
    </row>
    <row r="22" spans="1:16" x14ac:dyDescent="0.25">
      <c r="A22" s="152"/>
      <c r="B22" s="9"/>
      <c r="C22" s="9"/>
      <c r="D22" s="52"/>
      <c r="E22" s="52"/>
      <c r="F22" s="52"/>
      <c r="G22" s="154"/>
      <c r="H22" s="131"/>
      <c r="I22" s="131"/>
      <c r="J22" s="131"/>
      <c r="K22" s="131"/>
      <c r="L22" s="131"/>
      <c r="M22" s="131"/>
      <c r="N22" s="131"/>
      <c r="O22" s="131"/>
      <c r="P22" s="131"/>
    </row>
    <row r="23" spans="1:16" x14ac:dyDescent="0.25">
      <c r="A23" s="152"/>
      <c r="B23" s="9"/>
      <c r="C23" s="9"/>
      <c r="D23" s="52"/>
      <c r="E23" s="52"/>
      <c r="F23" s="52"/>
      <c r="G23" s="154"/>
      <c r="H23" s="131"/>
      <c r="I23" s="131"/>
      <c r="J23" s="131"/>
      <c r="K23" s="131"/>
      <c r="L23" s="131"/>
      <c r="M23" s="131"/>
      <c r="N23" s="131"/>
      <c r="O23" s="131"/>
      <c r="P23" s="131"/>
    </row>
    <row r="24" spans="1:16" x14ac:dyDescent="0.25">
      <c r="A24" s="152"/>
      <c r="B24" s="9"/>
      <c r="C24" s="9"/>
      <c r="D24" s="52"/>
      <c r="E24" s="52"/>
      <c r="F24" s="52"/>
      <c r="G24" s="154"/>
      <c r="H24" s="131"/>
      <c r="I24" s="131"/>
      <c r="J24" s="131"/>
      <c r="K24" s="131"/>
      <c r="L24" s="131"/>
      <c r="M24" s="131"/>
      <c r="N24" s="131"/>
      <c r="O24" s="131"/>
      <c r="P24" s="131"/>
    </row>
    <row r="25" spans="1:16" x14ac:dyDescent="0.25">
      <c r="A25" s="152"/>
      <c r="B25" s="9"/>
      <c r="C25" s="9"/>
      <c r="D25" s="52"/>
      <c r="E25" s="52"/>
      <c r="F25" s="52"/>
      <c r="G25" s="154"/>
      <c r="H25" s="131"/>
      <c r="I25" s="131"/>
      <c r="J25" s="131"/>
      <c r="K25" s="131"/>
      <c r="L25" s="131"/>
      <c r="M25" s="131"/>
      <c r="N25" s="131"/>
      <c r="O25" s="131"/>
      <c r="P25" s="131"/>
    </row>
    <row r="26" spans="1:16" x14ac:dyDescent="0.25">
      <c r="A26" s="152"/>
      <c r="B26" s="9"/>
      <c r="C26" s="9"/>
      <c r="D26" s="52"/>
      <c r="E26" s="52"/>
      <c r="F26" s="52"/>
      <c r="G26" s="154"/>
      <c r="H26" s="131"/>
      <c r="I26" s="131"/>
      <c r="J26" s="131"/>
      <c r="K26" s="131"/>
      <c r="L26" s="131"/>
      <c r="M26" s="131"/>
      <c r="N26" s="131"/>
      <c r="O26" s="131"/>
      <c r="P26" s="131"/>
    </row>
    <row r="27" spans="1:16" x14ac:dyDescent="0.25">
      <c r="A27" s="152"/>
      <c r="B27" s="9"/>
      <c r="C27" s="9"/>
      <c r="D27" s="52"/>
      <c r="E27" s="52"/>
      <c r="F27" s="52"/>
      <c r="G27" s="154"/>
      <c r="H27" s="131"/>
      <c r="I27" s="131"/>
      <c r="J27" s="131"/>
      <c r="K27" s="131"/>
      <c r="L27" s="131"/>
      <c r="M27" s="131"/>
      <c r="N27" s="131"/>
      <c r="O27" s="131"/>
      <c r="P27" s="131"/>
    </row>
    <row r="28" spans="1:16" x14ac:dyDescent="0.25">
      <c r="A28" s="152"/>
      <c r="B28" s="9"/>
      <c r="C28" s="9"/>
      <c r="D28" s="52"/>
      <c r="E28" s="52"/>
      <c r="F28" s="52"/>
      <c r="G28" s="154"/>
      <c r="H28" s="131"/>
      <c r="I28" s="131"/>
      <c r="J28" s="131"/>
      <c r="K28" s="131"/>
      <c r="L28" s="131"/>
      <c r="M28" s="131"/>
      <c r="N28" s="131"/>
      <c r="O28" s="131"/>
      <c r="P28" s="131"/>
    </row>
    <row r="29" spans="1:16" x14ac:dyDescent="0.25">
      <c r="A29" s="152"/>
      <c r="B29" s="9"/>
      <c r="C29" s="9"/>
      <c r="D29" s="52"/>
      <c r="E29" s="52"/>
      <c r="F29" s="52"/>
      <c r="G29" s="154"/>
      <c r="H29" s="131"/>
      <c r="I29" s="131"/>
      <c r="J29" s="131"/>
      <c r="K29" s="131"/>
      <c r="L29" s="131"/>
      <c r="M29" s="131"/>
      <c r="N29" s="131"/>
      <c r="O29" s="131"/>
      <c r="P29" s="131"/>
    </row>
    <row r="30" spans="1:16" x14ac:dyDescent="0.25">
      <c r="A30" s="152"/>
      <c r="B30" s="9"/>
      <c r="C30" s="9"/>
      <c r="D30" s="52"/>
      <c r="E30" s="52"/>
      <c r="F30" s="52"/>
      <c r="G30" s="154"/>
      <c r="H30" s="131"/>
      <c r="I30" s="131"/>
      <c r="J30" s="131"/>
      <c r="K30" s="131"/>
      <c r="L30" s="131"/>
      <c r="M30" s="131"/>
      <c r="N30" s="131"/>
      <c r="O30" s="131"/>
      <c r="P30" s="131"/>
    </row>
    <row r="31" spans="1:16" x14ac:dyDescent="0.25">
      <c r="A31" s="152"/>
      <c r="B31" s="9"/>
      <c r="C31" s="9"/>
      <c r="D31" s="52"/>
      <c r="E31" s="52"/>
      <c r="F31" s="52"/>
      <c r="G31" s="154"/>
      <c r="H31" s="131"/>
      <c r="I31" s="131"/>
      <c r="J31" s="131"/>
      <c r="K31" s="131"/>
      <c r="L31" s="131"/>
      <c r="M31" s="131"/>
      <c r="N31" s="131"/>
      <c r="O31" s="131"/>
      <c r="P31" s="131"/>
    </row>
    <row r="32" spans="1:16" x14ac:dyDescent="0.25">
      <c r="A32" s="152"/>
      <c r="B32" s="9"/>
      <c r="C32" s="9"/>
      <c r="D32" s="52"/>
      <c r="E32" s="52"/>
      <c r="F32" s="52"/>
      <c r="G32" s="154"/>
      <c r="H32" s="131"/>
      <c r="I32" s="131"/>
      <c r="J32" s="131"/>
      <c r="K32" s="131"/>
      <c r="L32" s="131"/>
      <c r="M32" s="131"/>
      <c r="N32" s="131"/>
      <c r="O32" s="131"/>
      <c r="P32" s="131"/>
    </row>
    <row r="33" spans="1:16" x14ac:dyDescent="0.25">
      <c r="A33" s="152"/>
      <c r="B33" s="9"/>
      <c r="C33" s="9"/>
      <c r="D33" s="52"/>
      <c r="E33" s="52"/>
      <c r="F33" s="52"/>
      <c r="G33" s="154"/>
      <c r="H33" s="131"/>
      <c r="I33" s="131"/>
      <c r="J33" s="131"/>
      <c r="K33" s="131"/>
      <c r="L33" s="131"/>
      <c r="M33" s="131"/>
      <c r="N33" s="131"/>
      <c r="O33" s="131"/>
      <c r="P33" s="131"/>
    </row>
    <row r="34" spans="1:16" x14ac:dyDescent="0.25">
      <c r="A34" s="101"/>
      <c r="B34" s="139"/>
      <c r="C34" s="139"/>
      <c r="D34" s="155"/>
      <c r="E34" s="155"/>
      <c r="F34" s="155"/>
      <c r="G34" s="156"/>
      <c r="H34" s="131"/>
      <c r="I34" s="131"/>
      <c r="J34" s="131"/>
      <c r="K34" s="131"/>
      <c r="L34" s="131"/>
      <c r="M34" s="131"/>
      <c r="N34" s="131"/>
      <c r="O34" s="131"/>
      <c r="P34" s="131"/>
    </row>
    <row r="35" spans="1:16" x14ac:dyDescent="0.25">
      <c r="A35" s="131"/>
      <c r="B35" s="131"/>
      <c r="C35" s="131"/>
      <c r="D35" s="52"/>
      <c r="E35" s="52"/>
      <c r="F35" s="52"/>
      <c r="G35" s="52"/>
      <c r="H35" s="131"/>
      <c r="I35" s="131"/>
      <c r="J35" s="131"/>
      <c r="K35" s="131"/>
      <c r="L35" s="131"/>
      <c r="M35" s="131"/>
      <c r="N35" s="131"/>
      <c r="O35" s="131"/>
      <c r="P35" s="131"/>
    </row>
    <row r="36" spans="1:16" x14ac:dyDescent="0.25">
      <c r="C36" s="9"/>
      <c r="D36" s="40"/>
      <c r="E36" s="40"/>
      <c r="F36" s="40"/>
      <c r="G36" s="40"/>
    </row>
    <row r="37" spans="1:16" ht="15.75" customHeight="1" x14ac:dyDescent="0.25">
      <c r="B37" s="351" t="s">
        <v>41</v>
      </c>
      <c r="C37" s="326"/>
      <c r="D37" s="326"/>
      <c r="E37" s="326"/>
      <c r="F37" s="326"/>
      <c r="G37" s="326"/>
      <c r="H37" s="326"/>
      <c r="I37" s="326"/>
      <c r="J37" s="326"/>
      <c r="K37" s="326"/>
      <c r="L37" s="326"/>
      <c r="M37" s="326"/>
      <c r="N37" s="326"/>
      <c r="O37" s="326"/>
      <c r="P37" s="327"/>
    </row>
    <row r="38" spans="1:16" ht="15.75" customHeight="1" x14ac:dyDescent="0.25">
      <c r="A38" s="141"/>
      <c r="B38" s="136" t="s">
        <v>54</v>
      </c>
      <c r="C38" s="135" t="s">
        <v>42</v>
      </c>
      <c r="D38" s="135" t="s">
        <v>43</v>
      </c>
      <c r="E38" s="135" t="s">
        <v>44</v>
      </c>
      <c r="F38" s="135" t="s">
        <v>45</v>
      </c>
      <c r="G38" s="135" t="s">
        <v>46</v>
      </c>
      <c r="H38" s="135" t="s">
        <v>47</v>
      </c>
      <c r="I38" s="135" t="s">
        <v>48</v>
      </c>
      <c r="J38" s="135" t="s">
        <v>49</v>
      </c>
      <c r="K38" s="135" t="s">
        <v>50</v>
      </c>
      <c r="L38" s="135" t="s">
        <v>51</v>
      </c>
      <c r="M38" s="135" t="s">
        <v>52</v>
      </c>
      <c r="N38" s="135" t="s">
        <v>53</v>
      </c>
      <c r="O38" s="136" t="s">
        <v>311</v>
      </c>
      <c r="P38" s="136" t="s">
        <v>56</v>
      </c>
    </row>
    <row r="39" spans="1:16" ht="15.75" customHeight="1" x14ac:dyDescent="0.25">
      <c r="A39" s="133" t="s">
        <v>441</v>
      </c>
      <c r="B39" s="160"/>
      <c r="C39" s="135"/>
      <c r="D39" s="135"/>
      <c r="E39" s="135"/>
      <c r="F39" s="135"/>
      <c r="G39" s="168">
        <v>0.8</v>
      </c>
      <c r="H39" s="168">
        <v>0.8</v>
      </c>
      <c r="I39" s="168">
        <v>0.8</v>
      </c>
      <c r="J39" s="168">
        <v>0.8</v>
      </c>
      <c r="K39" s="168">
        <v>0.8</v>
      </c>
      <c r="L39" s="168">
        <v>0.8</v>
      </c>
      <c r="M39" s="168">
        <v>0.8</v>
      </c>
      <c r="N39" s="168">
        <v>0.8</v>
      </c>
      <c r="O39" s="160"/>
      <c r="P39" s="160"/>
    </row>
    <row r="40" spans="1:16" ht="15.75" customHeight="1" x14ac:dyDescent="0.25">
      <c r="A40" s="133" t="s">
        <v>442</v>
      </c>
      <c r="B40" s="160"/>
      <c r="C40" s="135"/>
      <c r="D40" s="135"/>
      <c r="E40" s="135"/>
      <c r="F40" s="135"/>
      <c r="G40" s="168">
        <v>0.75</v>
      </c>
      <c r="H40" s="168">
        <v>0.75</v>
      </c>
      <c r="I40" s="168">
        <v>0.75</v>
      </c>
      <c r="J40" s="168">
        <v>0.75</v>
      </c>
      <c r="K40" s="168">
        <v>0.75</v>
      </c>
      <c r="L40" s="168">
        <v>0.75</v>
      </c>
      <c r="M40" s="168">
        <v>0.75</v>
      </c>
      <c r="N40" s="168">
        <v>0.75</v>
      </c>
      <c r="O40" s="160"/>
      <c r="P40" s="160"/>
    </row>
    <row r="41" spans="1:16" ht="15.75" customHeight="1" x14ac:dyDescent="0.25">
      <c r="A41" s="134" t="s">
        <v>26</v>
      </c>
      <c r="B41" s="45" t="s">
        <v>178</v>
      </c>
      <c r="C41" s="45" t="s">
        <v>178</v>
      </c>
      <c r="D41" s="45" t="s">
        <v>178</v>
      </c>
      <c r="E41" s="45" t="s">
        <v>178</v>
      </c>
      <c r="F41" s="45" t="s">
        <v>178</v>
      </c>
      <c r="G41" s="217">
        <v>0.79</v>
      </c>
      <c r="H41" s="217">
        <v>0.77</v>
      </c>
      <c r="I41" s="217" t="e">
        <f>+#REF!</f>
        <v>#REF!</v>
      </c>
      <c r="J41" s="222" t="e">
        <f>+#REF!</f>
        <v>#REF!</v>
      </c>
      <c r="K41" s="217" t="e">
        <f>+#REF!</f>
        <v>#REF!</v>
      </c>
      <c r="L41" s="221" t="e">
        <f>+#REF!</f>
        <v>#REF!</v>
      </c>
      <c r="M41" s="217" t="e">
        <f>+#REF!</f>
        <v>#REF!</v>
      </c>
      <c r="N41" s="222" t="e">
        <f>+#REF!</f>
        <v>#REF!</v>
      </c>
      <c r="O41" s="216" t="e">
        <f>+AVERAGE(G41:N41)</f>
        <v>#REF!</v>
      </c>
      <c r="P41" s="219">
        <f>+C8</f>
        <v>0.8</v>
      </c>
    </row>
    <row r="44" spans="1:16" x14ac:dyDescent="0.25">
      <c r="A44" s="89"/>
      <c r="B44" s="89"/>
      <c r="C44" s="89"/>
      <c r="D44" s="89"/>
      <c r="E44" s="89"/>
      <c r="F44" s="89"/>
      <c r="G44" s="89"/>
      <c r="H44" s="89"/>
      <c r="I44" s="89"/>
      <c r="J44" s="89"/>
      <c r="K44" s="89"/>
      <c r="L44" s="89"/>
      <c r="M44" s="89"/>
      <c r="N44" s="89"/>
    </row>
  </sheetData>
  <sheetProtection selectLockedCells="1"/>
  <mergeCells count="23">
    <mergeCell ref="A17:G17"/>
    <mergeCell ref="A9:B9"/>
    <mergeCell ref="A10:B10"/>
    <mergeCell ref="A11:A16"/>
    <mergeCell ref="B11:G12"/>
    <mergeCell ref="B13:G14"/>
    <mergeCell ref="B15:G16"/>
    <mergeCell ref="B37:P37"/>
    <mergeCell ref="A1:G1"/>
    <mergeCell ref="H1:P17"/>
    <mergeCell ref="A2:B2"/>
    <mergeCell ref="C2:G2"/>
    <mergeCell ref="A3:B3"/>
    <mergeCell ref="A4:B4"/>
    <mergeCell ref="C4:D4"/>
    <mergeCell ref="F4:G4"/>
    <mergeCell ref="A5:B5"/>
    <mergeCell ref="C5:G5"/>
    <mergeCell ref="A6:B7"/>
    <mergeCell ref="C6:G7"/>
    <mergeCell ref="A8:B8"/>
    <mergeCell ref="D8:D10"/>
    <mergeCell ref="E8:G10"/>
  </mergeCell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Q26"/>
  <sheetViews>
    <sheetView showGridLines="0" zoomScale="85" zoomScaleNormal="85" workbookViewId="0">
      <selection activeCell="R11" sqref="R11"/>
    </sheetView>
  </sheetViews>
  <sheetFormatPr baseColWidth="10" defaultRowHeight="15" x14ac:dyDescent="0.25"/>
  <cols>
    <col min="1" max="1" width="11.140625" style="84" customWidth="1"/>
    <col min="2" max="2" width="11.5703125" style="84" customWidth="1"/>
    <col min="3" max="3" width="14.42578125" style="93" customWidth="1"/>
    <col min="4" max="16" width="10.5703125" style="93" customWidth="1"/>
    <col min="17" max="17" width="10.5703125" style="94" customWidth="1"/>
  </cols>
  <sheetData>
    <row r="1" spans="1:17" ht="18.75" x14ac:dyDescent="0.3">
      <c r="A1" s="314" t="s">
        <v>38</v>
      </c>
      <c r="B1" s="314"/>
      <c r="C1" s="314"/>
      <c r="D1" s="314"/>
      <c r="E1" s="314"/>
      <c r="F1" s="314"/>
      <c r="G1" s="314"/>
      <c r="H1" s="52"/>
      <c r="I1" s="315"/>
      <c r="J1" s="315"/>
      <c r="K1" s="315"/>
      <c r="L1" s="315"/>
      <c r="M1" s="315"/>
      <c r="N1" s="315"/>
      <c r="O1" s="315"/>
      <c r="P1" s="315"/>
      <c r="Q1" s="315"/>
    </row>
    <row r="2" spans="1:17" x14ac:dyDescent="0.25">
      <c r="A2" s="357" t="s">
        <v>28</v>
      </c>
      <c r="B2" s="362"/>
      <c r="C2" s="317" t="s">
        <v>293</v>
      </c>
      <c r="D2" s="317"/>
      <c r="E2" s="317"/>
      <c r="F2" s="317"/>
      <c r="G2" s="317"/>
      <c r="H2" s="52"/>
      <c r="I2" s="315"/>
      <c r="J2" s="315"/>
      <c r="K2" s="315"/>
      <c r="L2" s="315"/>
      <c r="M2" s="315"/>
      <c r="N2" s="315"/>
      <c r="O2" s="315"/>
      <c r="P2" s="315"/>
      <c r="Q2" s="315"/>
    </row>
    <row r="3" spans="1:17" x14ac:dyDescent="0.25">
      <c r="A3" s="363" t="s">
        <v>34</v>
      </c>
      <c r="B3" s="364"/>
      <c r="C3" s="87" t="s">
        <v>68</v>
      </c>
      <c r="D3" s="85" t="s">
        <v>31</v>
      </c>
      <c r="E3" s="83" t="s">
        <v>10</v>
      </c>
      <c r="F3" s="86" t="s">
        <v>32</v>
      </c>
      <c r="G3" s="87" t="s">
        <v>25</v>
      </c>
      <c r="H3" s="52"/>
      <c r="I3" s="315"/>
      <c r="J3" s="315"/>
      <c r="K3" s="315"/>
      <c r="L3" s="315"/>
      <c r="M3" s="315"/>
      <c r="N3" s="315"/>
      <c r="O3" s="315"/>
      <c r="P3" s="315"/>
      <c r="Q3" s="315"/>
    </row>
    <row r="4" spans="1:17" x14ac:dyDescent="0.25">
      <c r="A4" s="357" t="s">
        <v>35</v>
      </c>
      <c r="B4" s="362"/>
      <c r="C4" s="317" t="s">
        <v>269</v>
      </c>
      <c r="D4" s="317"/>
      <c r="E4" s="85" t="s">
        <v>33</v>
      </c>
      <c r="F4" s="319" t="s">
        <v>26</v>
      </c>
      <c r="G4" s="319"/>
      <c r="H4" s="52"/>
      <c r="I4" s="315"/>
      <c r="J4" s="315"/>
      <c r="K4" s="315"/>
      <c r="L4" s="315"/>
      <c r="M4" s="315"/>
      <c r="N4" s="315"/>
      <c r="O4" s="315"/>
      <c r="P4" s="315"/>
      <c r="Q4" s="315"/>
    </row>
    <row r="5" spans="1:17" ht="54" customHeight="1" x14ac:dyDescent="0.25">
      <c r="A5" s="357" t="s">
        <v>29</v>
      </c>
      <c r="B5" s="362"/>
      <c r="C5" s="310" t="s">
        <v>294</v>
      </c>
      <c r="D5" s="310"/>
      <c r="E5" s="310"/>
      <c r="F5" s="310"/>
      <c r="G5" s="310"/>
      <c r="H5" s="52"/>
      <c r="I5" s="315"/>
      <c r="J5" s="315"/>
      <c r="K5" s="315"/>
      <c r="L5" s="315"/>
      <c r="M5" s="315"/>
      <c r="N5" s="315"/>
      <c r="O5" s="315"/>
      <c r="P5" s="315"/>
      <c r="Q5" s="315"/>
    </row>
    <row r="6" spans="1:17" ht="19.5" customHeight="1" x14ac:dyDescent="0.25">
      <c r="A6" s="367" t="s">
        <v>36</v>
      </c>
      <c r="B6" s="368"/>
      <c r="C6" s="321"/>
      <c r="D6" s="321"/>
      <c r="E6" s="321"/>
      <c r="F6" s="321"/>
      <c r="G6" s="321"/>
      <c r="H6" s="52"/>
      <c r="I6" s="315"/>
      <c r="J6" s="315"/>
      <c r="K6" s="315"/>
      <c r="L6" s="315"/>
      <c r="M6" s="315"/>
      <c r="N6" s="315"/>
      <c r="O6" s="315"/>
      <c r="P6" s="315"/>
      <c r="Q6" s="315"/>
    </row>
    <row r="7" spans="1:17" ht="19.5" customHeight="1" x14ac:dyDescent="0.25">
      <c r="A7" s="369"/>
      <c r="B7" s="370"/>
      <c r="C7" s="321"/>
      <c r="D7" s="321"/>
      <c r="E7" s="321"/>
      <c r="F7" s="321"/>
      <c r="G7" s="321"/>
      <c r="H7" s="52"/>
      <c r="I7" s="315"/>
      <c r="J7" s="315"/>
      <c r="K7" s="315"/>
      <c r="L7" s="315"/>
      <c r="M7" s="315"/>
      <c r="N7" s="315"/>
      <c r="O7" s="315"/>
      <c r="P7" s="315"/>
      <c r="Q7" s="315"/>
    </row>
    <row r="8" spans="1:17" ht="15" customHeight="1" x14ac:dyDescent="0.25">
      <c r="A8" s="357" t="s">
        <v>40</v>
      </c>
      <c r="B8" s="362"/>
      <c r="C8" s="14" t="s">
        <v>288</v>
      </c>
      <c r="D8" s="323" t="s">
        <v>57</v>
      </c>
      <c r="E8" s="310" t="s">
        <v>289</v>
      </c>
      <c r="F8" s="310"/>
      <c r="G8" s="310"/>
      <c r="H8" s="52"/>
      <c r="I8" s="315"/>
      <c r="J8" s="315"/>
      <c r="K8" s="315"/>
      <c r="L8" s="315"/>
      <c r="M8" s="315"/>
      <c r="N8" s="315"/>
      <c r="O8" s="315"/>
      <c r="P8" s="315"/>
      <c r="Q8" s="315"/>
    </row>
    <row r="9" spans="1:17" x14ac:dyDescent="0.25">
      <c r="A9" s="357" t="s">
        <v>37</v>
      </c>
      <c r="B9" s="362"/>
      <c r="C9" s="14" t="s">
        <v>288</v>
      </c>
      <c r="D9" s="323"/>
      <c r="E9" s="310"/>
      <c r="F9" s="310"/>
      <c r="G9" s="310"/>
      <c r="H9" s="52"/>
      <c r="I9" s="315"/>
      <c r="J9" s="315"/>
      <c r="K9" s="315"/>
      <c r="L9" s="315"/>
      <c r="M9" s="315"/>
      <c r="N9" s="315"/>
      <c r="O9" s="315"/>
      <c r="P9" s="315"/>
      <c r="Q9" s="315"/>
    </row>
    <row r="10" spans="1:17" x14ac:dyDescent="0.25">
      <c r="A10" s="363" t="s">
        <v>179</v>
      </c>
      <c r="B10" s="364"/>
      <c r="C10" s="14" t="s">
        <v>288</v>
      </c>
      <c r="D10" s="323"/>
      <c r="E10" s="310"/>
      <c r="F10" s="310"/>
      <c r="G10" s="310"/>
      <c r="H10" s="52"/>
      <c r="I10" s="315"/>
      <c r="J10" s="315"/>
      <c r="K10" s="315"/>
      <c r="L10" s="315"/>
      <c r="M10" s="315"/>
      <c r="N10" s="315"/>
      <c r="O10" s="315"/>
      <c r="P10" s="315"/>
      <c r="Q10" s="315"/>
    </row>
    <row r="11" spans="1:17" ht="15" customHeight="1" x14ac:dyDescent="0.25">
      <c r="A11" s="313"/>
      <c r="B11" s="300" t="s">
        <v>287</v>
      </c>
      <c r="C11" s="296"/>
      <c r="D11" s="296"/>
      <c r="E11" s="296"/>
      <c r="F11" s="296"/>
      <c r="G11" s="296"/>
      <c r="H11" s="52"/>
      <c r="I11" s="315"/>
      <c r="J11" s="315"/>
      <c r="K11" s="315"/>
      <c r="L11" s="315"/>
      <c r="M11" s="315"/>
      <c r="N11" s="315"/>
      <c r="O11" s="315"/>
      <c r="P11" s="315"/>
      <c r="Q11" s="315"/>
    </row>
    <row r="12" spans="1:17" x14ac:dyDescent="0.25">
      <c r="A12" s="313"/>
      <c r="B12" s="296"/>
      <c r="C12" s="296"/>
      <c r="D12" s="296"/>
      <c r="E12" s="296"/>
      <c r="F12" s="296"/>
      <c r="G12" s="296"/>
      <c r="H12" s="52"/>
      <c r="I12" s="315"/>
      <c r="J12" s="315"/>
      <c r="K12" s="315"/>
      <c r="L12" s="315"/>
      <c r="M12" s="315"/>
      <c r="N12" s="315"/>
      <c r="O12" s="315"/>
      <c r="P12" s="315"/>
      <c r="Q12" s="315"/>
    </row>
    <row r="13" spans="1:17" ht="15" customHeight="1" x14ac:dyDescent="0.25">
      <c r="A13" s="313"/>
      <c r="B13" s="300" t="s">
        <v>287</v>
      </c>
      <c r="C13" s="296"/>
      <c r="D13" s="296"/>
      <c r="E13" s="296"/>
      <c r="F13" s="296"/>
      <c r="G13" s="296"/>
      <c r="H13" s="52"/>
      <c r="I13" s="315"/>
      <c r="J13" s="315"/>
      <c r="K13" s="315"/>
      <c r="L13" s="315"/>
      <c r="M13" s="315"/>
      <c r="N13" s="315"/>
      <c r="O13" s="315"/>
      <c r="P13" s="315"/>
      <c r="Q13" s="315"/>
    </row>
    <row r="14" spans="1:17" x14ac:dyDescent="0.25">
      <c r="A14" s="313"/>
      <c r="B14" s="296"/>
      <c r="C14" s="296"/>
      <c r="D14" s="296"/>
      <c r="E14" s="296"/>
      <c r="F14" s="296"/>
      <c r="G14" s="296"/>
      <c r="H14" s="52"/>
      <c r="I14" s="315"/>
      <c r="J14" s="315"/>
      <c r="K14" s="315"/>
      <c r="L14" s="315"/>
      <c r="M14" s="315"/>
      <c r="N14" s="315"/>
      <c r="O14" s="315"/>
      <c r="P14" s="315"/>
      <c r="Q14" s="315"/>
    </row>
    <row r="15" spans="1:17" ht="15" customHeight="1" x14ac:dyDescent="0.25">
      <c r="A15" s="313"/>
      <c r="B15" s="300" t="s">
        <v>287</v>
      </c>
      <c r="C15" s="296"/>
      <c r="D15" s="296"/>
      <c r="E15" s="296"/>
      <c r="F15" s="296"/>
      <c r="G15" s="296"/>
      <c r="H15" s="52"/>
      <c r="I15" s="315"/>
      <c r="J15" s="315"/>
      <c r="K15" s="315"/>
      <c r="L15" s="315"/>
      <c r="M15" s="315"/>
      <c r="N15" s="315"/>
      <c r="O15" s="315"/>
      <c r="P15" s="315"/>
      <c r="Q15" s="315"/>
    </row>
    <row r="16" spans="1:17" x14ac:dyDescent="0.25">
      <c r="A16" s="313"/>
      <c r="B16" s="296"/>
      <c r="C16" s="296"/>
      <c r="D16" s="296"/>
      <c r="E16" s="296"/>
      <c r="F16" s="296"/>
      <c r="G16" s="296"/>
      <c r="H16" s="52"/>
      <c r="I16" s="315"/>
      <c r="J16" s="315"/>
      <c r="K16" s="315"/>
      <c r="L16" s="315"/>
      <c r="M16" s="315"/>
      <c r="N16" s="315"/>
      <c r="O16" s="315"/>
      <c r="P16" s="315"/>
      <c r="Q16" s="315"/>
    </row>
    <row r="17" spans="1:17" x14ac:dyDescent="0.25">
      <c r="A17" s="82"/>
      <c r="B17" s="82"/>
      <c r="C17" s="82"/>
      <c r="D17" s="82"/>
      <c r="E17" s="52"/>
      <c r="F17" s="52"/>
      <c r="G17" s="52"/>
      <c r="H17" s="52"/>
      <c r="I17" s="315"/>
      <c r="J17" s="315"/>
      <c r="K17" s="315"/>
      <c r="L17" s="315"/>
      <c r="M17" s="315"/>
      <c r="N17" s="315"/>
      <c r="O17" s="315"/>
      <c r="P17" s="315"/>
      <c r="Q17" s="315"/>
    </row>
    <row r="18" spans="1:17" x14ac:dyDescent="0.25">
      <c r="A18" s="82"/>
      <c r="B18" s="82"/>
      <c r="C18" s="82"/>
      <c r="D18" s="9"/>
      <c r="E18" s="52"/>
      <c r="F18" s="52"/>
      <c r="G18" s="52"/>
      <c r="H18" s="52"/>
      <c r="I18" s="82"/>
      <c r="J18" s="82"/>
      <c r="K18" s="82"/>
      <c r="L18" s="82"/>
      <c r="M18" s="82"/>
      <c r="N18" s="82"/>
      <c r="O18" s="82"/>
      <c r="P18" s="82"/>
      <c r="Q18"/>
    </row>
    <row r="19" spans="1:17" x14ac:dyDescent="0.25">
      <c r="A19" s="321" t="s">
        <v>41</v>
      </c>
      <c r="B19" s="321"/>
      <c r="C19" s="321"/>
      <c r="D19" s="321"/>
      <c r="E19" s="321"/>
      <c r="F19" s="321"/>
      <c r="G19" s="321"/>
      <c r="H19" s="321"/>
      <c r="I19" s="321"/>
      <c r="J19" s="321"/>
      <c r="K19" s="321"/>
      <c r="L19" s="321"/>
      <c r="M19" s="321"/>
      <c r="N19" s="321"/>
      <c r="O19" s="321"/>
      <c r="P19" s="321"/>
      <c r="Q19" s="321"/>
    </row>
    <row r="20" spans="1:17" ht="34.5" customHeight="1" x14ac:dyDescent="0.25">
      <c r="A20" s="320" t="s">
        <v>290</v>
      </c>
      <c r="B20" s="320"/>
      <c r="C20" s="99" t="s">
        <v>270</v>
      </c>
      <c r="D20" s="99" t="s">
        <v>271</v>
      </c>
      <c r="E20" s="99" t="s">
        <v>272</v>
      </c>
      <c r="F20" s="99" t="s">
        <v>283</v>
      </c>
      <c r="G20" s="99" t="s">
        <v>273</v>
      </c>
      <c r="H20" s="99" t="s">
        <v>284</v>
      </c>
      <c r="I20" s="99" t="s">
        <v>274</v>
      </c>
      <c r="J20" s="99" t="s">
        <v>275</v>
      </c>
      <c r="K20" s="99" t="s">
        <v>276</v>
      </c>
      <c r="L20" s="99" t="s">
        <v>277</v>
      </c>
      <c r="M20" s="99" t="s">
        <v>278</v>
      </c>
      <c r="N20" s="99" t="s">
        <v>279</v>
      </c>
      <c r="O20" s="99" t="s">
        <v>280</v>
      </c>
      <c r="P20" s="99" t="s">
        <v>281</v>
      </c>
      <c r="Q20" s="99" t="s">
        <v>282</v>
      </c>
    </row>
    <row r="21" spans="1:17" x14ac:dyDescent="0.25">
      <c r="A21" s="365" t="s">
        <v>291</v>
      </c>
      <c r="B21" s="366"/>
      <c r="C21" s="93" t="e">
        <f t="shared" ref="C21:Q21" si="0">+AVERAGE(C23:C1048565)</f>
        <v>#DIV/0!</v>
      </c>
      <c r="D21" s="93" t="e">
        <f t="shared" si="0"/>
        <v>#DIV/0!</v>
      </c>
      <c r="E21" s="93" t="e">
        <f t="shared" si="0"/>
        <v>#DIV/0!</v>
      </c>
      <c r="F21" s="93" t="e">
        <f t="shared" si="0"/>
        <v>#DIV/0!</v>
      </c>
      <c r="G21" s="93" t="e">
        <f t="shared" si="0"/>
        <v>#DIV/0!</v>
      </c>
      <c r="H21" s="93" t="e">
        <f t="shared" si="0"/>
        <v>#DIV/0!</v>
      </c>
      <c r="I21" s="93" t="e">
        <f t="shared" si="0"/>
        <v>#DIV/0!</v>
      </c>
      <c r="J21" s="93" t="e">
        <f t="shared" si="0"/>
        <v>#DIV/0!</v>
      </c>
      <c r="K21" s="93" t="e">
        <f t="shared" si="0"/>
        <v>#DIV/0!</v>
      </c>
      <c r="L21" s="93" t="e">
        <f t="shared" si="0"/>
        <v>#DIV/0!</v>
      </c>
      <c r="M21" s="93" t="e">
        <f t="shared" si="0"/>
        <v>#DIV/0!</v>
      </c>
      <c r="N21" s="93" t="e">
        <f t="shared" si="0"/>
        <v>#DIV/0!</v>
      </c>
      <c r="O21" s="93" t="e">
        <f t="shared" si="0"/>
        <v>#DIV/0!</v>
      </c>
      <c r="P21" s="93" t="e">
        <f t="shared" si="0"/>
        <v>#DIV/0!</v>
      </c>
      <c r="Q21" s="93" t="e">
        <f t="shared" si="0"/>
        <v>#DIV/0!</v>
      </c>
    </row>
    <row r="22" spans="1:17" x14ac:dyDescent="0.25">
      <c r="A22" s="320" t="s">
        <v>292</v>
      </c>
      <c r="B22" s="320"/>
      <c r="C22" s="93" t="e">
        <f>+STDEV(C25:C1048576)</f>
        <v>#DIV/0!</v>
      </c>
      <c r="D22" s="93" t="e">
        <f t="shared" ref="D22:Q22" si="1">+STDEV(D25:D1048576)</f>
        <v>#DIV/0!</v>
      </c>
      <c r="E22" s="93" t="e">
        <f t="shared" si="1"/>
        <v>#DIV/0!</v>
      </c>
      <c r="F22" s="93" t="e">
        <f t="shared" si="1"/>
        <v>#DIV/0!</v>
      </c>
      <c r="G22" s="93" t="e">
        <f t="shared" si="1"/>
        <v>#DIV/0!</v>
      </c>
      <c r="H22" s="93" t="e">
        <f t="shared" si="1"/>
        <v>#DIV/0!</v>
      </c>
      <c r="I22" s="93" t="e">
        <f t="shared" si="1"/>
        <v>#DIV/0!</v>
      </c>
      <c r="J22" s="93" t="e">
        <f t="shared" si="1"/>
        <v>#DIV/0!</v>
      </c>
      <c r="K22" s="93" t="e">
        <f t="shared" si="1"/>
        <v>#DIV/0!</v>
      </c>
      <c r="L22" s="93" t="e">
        <f t="shared" si="1"/>
        <v>#DIV/0!</v>
      </c>
      <c r="M22" s="93" t="e">
        <f t="shared" si="1"/>
        <v>#DIV/0!</v>
      </c>
      <c r="N22" s="93" t="e">
        <f t="shared" si="1"/>
        <v>#DIV/0!</v>
      </c>
      <c r="O22" s="93" t="e">
        <f t="shared" si="1"/>
        <v>#DIV/0!</v>
      </c>
      <c r="P22" s="93" t="e">
        <f t="shared" si="1"/>
        <v>#DIV/0!</v>
      </c>
      <c r="Q22" s="93" t="e">
        <f t="shared" si="1"/>
        <v>#DIV/0!</v>
      </c>
    </row>
    <row r="23" spans="1:17" x14ac:dyDescent="0.25">
      <c r="A23" s="101"/>
      <c r="B23" s="9"/>
      <c r="C23" s="98"/>
      <c r="D23" s="98"/>
      <c r="E23" s="98"/>
      <c r="F23" s="98"/>
      <c r="G23" s="98"/>
      <c r="H23" s="98"/>
      <c r="I23" s="98"/>
      <c r="J23" s="98"/>
      <c r="K23" s="98"/>
      <c r="L23" s="98"/>
      <c r="M23" s="98"/>
      <c r="N23" s="98"/>
      <c r="O23" s="98"/>
      <c r="P23" s="98"/>
      <c r="Q23" s="98"/>
    </row>
    <row r="24" spans="1:17" x14ac:dyDescent="0.25">
      <c r="A24" s="95" t="s">
        <v>285</v>
      </c>
      <c r="B24" s="84" t="s">
        <v>286</v>
      </c>
      <c r="C24" s="99" t="s">
        <v>270</v>
      </c>
      <c r="D24" s="99" t="s">
        <v>271</v>
      </c>
      <c r="E24" s="99" t="s">
        <v>272</v>
      </c>
      <c r="F24" s="99" t="s">
        <v>283</v>
      </c>
      <c r="G24" s="99" t="s">
        <v>273</v>
      </c>
      <c r="H24" s="99" t="s">
        <v>284</v>
      </c>
      <c r="I24" s="99" t="s">
        <v>274</v>
      </c>
      <c r="J24" s="99" t="s">
        <v>275</v>
      </c>
      <c r="K24" s="99" t="s">
        <v>276</v>
      </c>
      <c r="L24" s="99" t="s">
        <v>277</v>
      </c>
      <c r="M24" s="99" t="s">
        <v>278</v>
      </c>
      <c r="N24" s="99" t="s">
        <v>279</v>
      </c>
      <c r="O24" s="99" t="s">
        <v>280</v>
      </c>
      <c r="P24" s="99" t="s">
        <v>281</v>
      </c>
      <c r="Q24" s="99" t="s">
        <v>282</v>
      </c>
    </row>
    <row r="26" spans="1:17" x14ac:dyDescent="0.25">
      <c r="B26" s="100"/>
      <c r="C26" s="96"/>
      <c r="D26" s="96"/>
      <c r="E26" s="96"/>
      <c r="F26" s="96"/>
      <c r="G26" s="96"/>
      <c r="H26" s="96"/>
      <c r="I26" s="96"/>
      <c r="J26" s="96"/>
      <c r="K26" s="96"/>
      <c r="L26" s="96"/>
      <c r="M26" s="96"/>
      <c r="N26" s="96"/>
      <c r="O26" s="96"/>
      <c r="P26" s="96"/>
      <c r="Q26" s="97"/>
    </row>
  </sheetData>
  <sheetProtection selectLockedCells="1"/>
  <mergeCells count="25">
    <mergeCell ref="A21:B21"/>
    <mergeCell ref="A20:B20"/>
    <mergeCell ref="A22:B22"/>
    <mergeCell ref="A2:B2"/>
    <mergeCell ref="A3:B3"/>
    <mergeCell ref="A4:B4"/>
    <mergeCell ref="A5:B5"/>
    <mergeCell ref="A6:B7"/>
    <mergeCell ref="A8:B8"/>
    <mergeCell ref="A11:A16"/>
    <mergeCell ref="B11:G12"/>
    <mergeCell ref="B13:G14"/>
    <mergeCell ref="B15:G16"/>
    <mergeCell ref="A19:Q19"/>
    <mergeCell ref="C6:G7"/>
    <mergeCell ref="D8:D10"/>
    <mergeCell ref="E8:G10"/>
    <mergeCell ref="A9:B9"/>
    <mergeCell ref="A10:B10"/>
    <mergeCell ref="I1:Q17"/>
    <mergeCell ref="C2:G2"/>
    <mergeCell ref="C4:D4"/>
    <mergeCell ref="F4:G4"/>
    <mergeCell ref="C5:G5"/>
    <mergeCell ref="A1:G1"/>
  </mergeCells>
  <printOptions horizontalCentered="1" verticalCentered="1"/>
  <pageMargins left="0.70866141732283472" right="0.70866141732283472" top="0.74803149606299213" bottom="0.74803149606299213" header="0.31496062992125984" footer="0.31496062992125984"/>
  <pageSetup scale="150" orientation="landscape"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P43"/>
  <sheetViews>
    <sheetView showGridLines="0" topLeftCell="A24" zoomScale="85" zoomScaleNormal="85" workbookViewId="0">
      <selection activeCell="K40" sqref="K40"/>
    </sheetView>
  </sheetViews>
  <sheetFormatPr baseColWidth="10" defaultRowHeight="15" x14ac:dyDescent="0.25"/>
  <cols>
    <col min="1" max="2" width="11.42578125" style="42"/>
    <col min="3" max="3" width="13.140625" style="42" customWidth="1"/>
    <col min="4" max="15" width="11.42578125" style="42"/>
  </cols>
  <sheetData>
    <row r="1" spans="1:16" ht="18.75" x14ac:dyDescent="0.3">
      <c r="A1" s="314" t="s">
        <v>38</v>
      </c>
      <c r="B1" s="314"/>
      <c r="C1" s="314"/>
      <c r="D1" s="314"/>
      <c r="E1" s="314"/>
      <c r="F1" s="314"/>
      <c r="G1" s="314"/>
      <c r="H1" s="206"/>
      <c r="I1" s="207"/>
      <c r="J1" s="207"/>
      <c r="K1" s="207"/>
      <c r="L1" s="207"/>
      <c r="M1" s="207"/>
      <c r="N1" s="207"/>
      <c r="O1" s="207"/>
      <c r="P1" s="207"/>
    </row>
    <row r="2" spans="1:16" x14ac:dyDescent="0.25">
      <c r="A2" s="316" t="s">
        <v>28</v>
      </c>
      <c r="B2" s="316"/>
      <c r="C2" s="317" t="s">
        <v>175</v>
      </c>
      <c r="D2" s="317"/>
      <c r="E2" s="317"/>
      <c r="F2" s="317"/>
      <c r="G2" s="317"/>
      <c r="H2" s="206"/>
      <c r="I2" s="207"/>
      <c r="J2" s="207"/>
      <c r="K2" s="207"/>
      <c r="L2" s="207"/>
      <c r="M2" s="207"/>
      <c r="N2" s="207"/>
      <c r="O2" s="207"/>
      <c r="P2" s="207"/>
    </row>
    <row r="3" spans="1:16" x14ac:dyDescent="0.25">
      <c r="A3" s="318" t="s">
        <v>34</v>
      </c>
      <c r="B3" s="318"/>
      <c r="C3" s="92" t="s">
        <v>68</v>
      </c>
      <c r="D3" s="135" t="s">
        <v>31</v>
      </c>
      <c r="E3" s="132" t="s">
        <v>10</v>
      </c>
      <c r="F3" s="137" t="s">
        <v>32</v>
      </c>
      <c r="G3" s="92" t="s">
        <v>25</v>
      </c>
      <c r="H3" s="206"/>
      <c r="I3" s="207"/>
      <c r="J3" s="207"/>
      <c r="K3" s="207"/>
      <c r="L3" s="207"/>
      <c r="M3" s="207"/>
      <c r="N3" s="207"/>
      <c r="O3" s="207"/>
      <c r="P3" s="207"/>
    </row>
    <row r="4" spans="1:16" x14ac:dyDescent="0.25">
      <c r="A4" s="316" t="s">
        <v>35</v>
      </c>
      <c r="B4" s="316"/>
      <c r="C4" s="317" t="s">
        <v>268</v>
      </c>
      <c r="D4" s="317"/>
      <c r="E4" s="135" t="s">
        <v>33</v>
      </c>
      <c r="F4" s="319" t="s">
        <v>26</v>
      </c>
      <c r="G4" s="319"/>
      <c r="H4" s="206"/>
      <c r="I4" s="207"/>
      <c r="J4" s="207"/>
      <c r="K4" s="207"/>
      <c r="L4" s="207"/>
      <c r="M4" s="207"/>
      <c r="N4" s="207"/>
      <c r="O4" s="207"/>
      <c r="P4" s="207"/>
    </row>
    <row r="5" spans="1:16" ht="54" customHeight="1" x14ac:dyDescent="0.25">
      <c r="A5" s="316" t="s">
        <v>29</v>
      </c>
      <c r="B5" s="316"/>
      <c r="C5" s="310" t="s">
        <v>177</v>
      </c>
      <c r="D5" s="310"/>
      <c r="E5" s="310"/>
      <c r="F5" s="310"/>
      <c r="G5" s="310"/>
      <c r="H5" s="206"/>
      <c r="I5" s="207"/>
      <c r="J5" s="207"/>
      <c r="K5" s="207"/>
      <c r="L5" s="207"/>
      <c r="M5" s="207"/>
      <c r="N5" s="207"/>
      <c r="O5" s="207"/>
      <c r="P5" s="207"/>
    </row>
    <row r="6" spans="1:16" ht="19.5" customHeight="1" x14ac:dyDescent="0.25">
      <c r="A6" s="316" t="s">
        <v>36</v>
      </c>
      <c r="B6" s="316"/>
      <c r="C6" s="321"/>
      <c r="D6" s="321"/>
      <c r="E6" s="321"/>
      <c r="F6" s="321"/>
      <c r="G6" s="321"/>
      <c r="H6" s="206"/>
      <c r="I6" s="207"/>
      <c r="J6" s="207"/>
      <c r="K6" s="207"/>
      <c r="L6" s="207"/>
      <c r="M6" s="207"/>
      <c r="N6" s="207"/>
      <c r="O6" s="207"/>
      <c r="P6" s="207"/>
    </row>
    <row r="7" spans="1:16" ht="19.5" customHeight="1" x14ac:dyDescent="0.25">
      <c r="A7" s="316"/>
      <c r="B7" s="316"/>
      <c r="C7" s="321"/>
      <c r="D7" s="321"/>
      <c r="E7" s="321"/>
      <c r="F7" s="321"/>
      <c r="G7" s="321"/>
      <c r="H7" s="206"/>
      <c r="I7" s="207"/>
      <c r="J7" s="207"/>
      <c r="K7" s="207"/>
      <c r="L7" s="207"/>
      <c r="M7" s="207"/>
      <c r="N7" s="207"/>
      <c r="O7" s="207"/>
      <c r="P7" s="207"/>
    </row>
    <row r="8" spans="1:16" ht="15" customHeight="1" x14ac:dyDescent="0.25">
      <c r="A8" s="311" t="s">
        <v>40</v>
      </c>
      <c r="B8" s="311"/>
      <c r="C8" s="14">
        <v>150</v>
      </c>
      <c r="D8" s="323" t="s">
        <v>57</v>
      </c>
      <c r="E8" s="310" t="s">
        <v>185</v>
      </c>
      <c r="F8" s="310"/>
      <c r="G8" s="310"/>
      <c r="H8" s="206"/>
      <c r="I8" s="207"/>
      <c r="J8" s="207"/>
      <c r="K8" s="207"/>
      <c r="L8" s="207"/>
      <c r="M8" s="207"/>
      <c r="N8" s="207"/>
      <c r="O8" s="207"/>
      <c r="P8" s="207"/>
    </row>
    <row r="9" spans="1:16" x14ac:dyDescent="0.25">
      <c r="A9" s="311" t="s">
        <v>37</v>
      </c>
      <c r="B9" s="311"/>
      <c r="C9" s="14">
        <v>150</v>
      </c>
      <c r="D9" s="323"/>
      <c r="E9" s="310"/>
      <c r="F9" s="310"/>
      <c r="G9" s="310"/>
      <c r="H9" s="206"/>
      <c r="I9" s="207"/>
      <c r="J9" s="207"/>
      <c r="K9" s="207"/>
      <c r="L9" s="207"/>
      <c r="M9" s="207"/>
      <c r="N9" s="207"/>
      <c r="O9" s="207"/>
      <c r="P9" s="207"/>
    </row>
    <row r="10" spans="1:16" x14ac:dyDescent="0.25">
      <c r="A10" s="312" t="s">
        <v>179</v>
      </c>
      <c r="B10" s="312"/>
      <c r="C10" s="14" t="s">
        <v>178</v>
      </c>
      <c r="D10" s="323"/>
      <c r="E10" s="310"/>
      <c r="F10" s="310"/>
      <c r="G10" s="310"/>
      <c r="H10" s="206"/>
      <c r="I10" s="207"/>
      <c r="J10" s="207"/>
      <c r="K10" s="207"/>
      <c r="L10" s="207"/>
      <c r="M10" s="207"/>
      <c r="N10" s="207"/>
      <c r="O10" s="207"/>
      <c r="P10" s="207"/>
    </row>
    <row r="11" spans="1:16" ht="15" customHeight="1" x14ac:dyDescent="0.25">
      <c r="A11" s="313"/>
      <c r="B11" s="300" t="s">
        <v>182</v>
      </c>
      <c r="C11" s="296"/>
      <c r="D11" s="296"/>
      <c r="E11" s="296"/>
      <c r="F11" s="296"/>
      <c r="G11" s="296"/>
      <c r="H11" s="206"/>
      <c r="I11" s="207"/>
      <c r="J11" s="207"/>
      <c r="K11" s="207"/>
      <c r="L11" s="207"/>
      <c r="M11" s="207"/>
      <c r="N11" s="207"/>
      <c r="O11" s="207"/>
      <c r="P11" s="207"/>
    </row>
    <row r="12" spans="1:16" x14ac:dyDescent="0.25">
      <c r="A12" s="313"/>
      <c r="B12" s="296"/>
      <c r="C12" s="296"/>
      <c r="D12" s="296"/>
      <c r="E12" s="296"/>
      <c r="F12" s="296"/>
      <c r="G12" s="296"/>
      <c r="H12" s="206"/>
      <c r="I12" s="207"/>
      <c r="J12" s="207"/>
      <c r="K12" s="207"/>
      <c r="L12" s="207"/>
      <c r="M12" s="207"/>
      <c r="N12" s="207"/>
      <c r="O12" s="207"/>
      <c r="P12" s="207"/>
    </row>
    <row r="13" spans="1:16" ht="15" customHeight="1" x14ac:dyDescent="0.25">
      <c r="A13" s="313"/>
      <c r="B13" s="320" t="s">
        <v>183</v>
      </c>
      <c r="C13" s="320"/>
      <c r="D13" s="320"/>
      <c r="E13" s="320"/>
      <c r="F13" s="320"/>
      <c r="G13" s="320"/>
      <c r="H13" s="206"/>
      <c r="I13" s="207"/>
      <c r="J13" s="207"/>
      <c r="K13" s="207"/>
      <c r="L13" s="207"/>
      <c r="M13" s="207"/>
      <c r="N13" s="207"/>
      <c r="O13" s="207"/>
      <c r="P13" s="207"/>
    </row>
    <row r="14" spans="1:16" x14ac:dyDescent="0.25">
      <c r="A14" s="313"/>
      <c r="B14" s="320"/>
      <c r="C14" s="320"/>
      <c r="D14" s="320"/>
      <c r="E14" s="320"/>
      <c r="F14" s="320"/>
      <c r="G14" s="320"/>
      <c r="H14" s="206"/>
      <c r="I14" s="207"/>
      <c r="J14" s="207"/>
      <c r="K14" s="207"/>
      <c r="L14" s="207"/>
      <c r="M14" s="207"/>
      <c r="N14" s="207"/>
      <c r="O14" s="207"/>
      <c r="P14" s="207"/>
    </row>
    <row r="15" spans="1:16" ht="15" customHeight="1" x14ac:dyDescent="0.25">
      <c r="A15" s="313"/>
      <c r="B15" s="296" t="s">
        <v>184</v>
      </c>
      <c r="C15" s="296"/>
      <c r="D15" s="296"/>
      <c r="E15" s="296"/>
      <c r="F15" s="296"/>
      <c r="G15" s="296"/>
      <c r="H15" s="206"/>
      <c r="I15" s="207"/>
      <c r="J15" s="207"/>
      <c r="K15" s="207"/>
      <c r="L15" s="207"/>
      <c r="M15" s="207"/>
      <c r="N15" s="207"/>
      <c r="O15" s="207"/>
      <c r="P15" s="207"/>
    </row>
    <row r="16" spans="1:16" x14ac:dyDescent="0.25">
      <c r="A16" s="313"/>
      <c r="B16" s="296"/>
      <c r="C16" s="296"/>
      <c r="D16" s="296"/>
      <c r="E16" s="296"/>
      <c r="F16" s="296"/>
      <c r="G16" s="296"/>
      <c r="H16" s="206"/>
      <c r="I16" s="207"/>
      <c r="J16" s="207"/>
      <c r="K16" s="207"/>
      <c r="L16" s="207"/>
      <c r="M16" s="207"/>
      <c r="N16" s="207"/>
      <c r="O16" s="207"/>
      <c r="P16" s="207"/>
    </row>
    <row r="17" spans="1:16" ht="18.75" x14ac:dyDescent="0.3">
      <c r="A17" s="314" t="s">
        <v>443</v>
      </c>
      <c r="B17" s="314"/>
      <c r="C17" s="314"/>
      <c r="D17" s="314"/>
      <c r="E17" s="314"/>
      <c r="F17" s="314"/>
      <c r="G17" s="314"/>
      <c r="H17" s="206"/>
      <c r="I17" s="207"/>
      <c r="J17" s="207"/>
      <c r="K17" s="207"/>
      <c r="L17" s="207"/>
      <c r="M17" s="207"/>
      <c r="N17" s="207"/>
      <c r="O17" s="207"/>
      <c r="P17" s="207"/>
    </row>
    <row r="18" spans="1:16" x14ac:dyDescent="0.25">
      <c r="A18" s="152"/>
      <c r="B18" s="9"/>
      <c r="C18" s="9"/>
      <c r="D18" s="52"/>
      <c r="E18" s="52"/>
      <c r="F18" s="52"/>
      <c r="G18" s="154"/>
      <c r="H18" s="131"/>
      <c r="I18" s="131"/>
      <c r="J18" s="131"/>
      <c r="K18" s="131"/>
      <c r="L18" s="131"/>
      <c r="M18" s="131"/>
      <c r="N18" s="131"/>
      <c r="O18" s="131"/>
      <c r="P18" s="131"/>
    </row>
    <row r="19" spans="1:16" x14ac:dyDescent="0.25">
      <c r="A19" s="152"/>
      <c r="B19" s="9"/>
      <c r="C19" s="9"/>
      <c r="D19" s="52"/>
      <c r="E19" s="52"/>
      <c r="F19" s="52"/>
      <c r="G19" s="154"/>
      <c r="H19" s="131"/>
      <c r="I19" s="131"/>
      <c r="J19" s="131"/>
      <c r="K19" s="131"/>
      <c r="L19" s="131"/>
      <c r="M19" s="131"/>
      <c r="N19" s="131"/>
      <c r="O19" s="131"/>
      <c r="P19" s="131"/>
    </row>
    <row r="20" spans="1:16" x14ac:dyDescent="0.25">
      <c r="A20" s="152"/>
      <c r="B20" s="9"/>
      <c r="C20" s="9"/>
      <c r="D20" s="52"/>
      <c r="E20" s="52"/>
      <c r="F20" s="52"/>
      <c r="G20" s="154"/>
      <c r="H20" s="131"/>
      <c r="I20" s="131"/>
      <c r="J20" s="131"/>
      <c r="K20" s="131"/>
      <c r="L20" s="131"/>
      <c r="M20" s="131"/>
      <c r="N20" s="131"/>
      <c r="O20" s="131"/>
      <c r="P20" s="131"/>
    </row>
    <row r="21" spans="1:16" x14ac:dyDescent="0.25">
      <c r="A21" s="152"/>
      <c r="B21" s="9"/>
      <c r="C21" s="9"/>
      <c r="D21" s="52"/>
      <c r="E21" s="52"/>
      <c r="F21" s="52"/>
      <c r="G21" s="154"/>
      <c r="H21" s="131"/>
      <c r="I21" s="131"/>
      <c r="J21" s="131"/>
      <c r="K21" s="131"/>
      <c r="L21" s="131"/>
      <c r="M21" s="131"/>
      <c r="N21" s="131"/>
      <c r="O21" s="131"/>
      <c r="P21" s="131"/>
    </row>
    <row r="22" spans="1:16" x14ac:dyDescent="0.25">
      <c r="A22" s="152"/>
      <c r="B22" s="9"/>
      <c r="C22" s="9"/>
      <c r="D22" s="52"/>
      <c r="E22" s="52"/>
      <c r="F22" s="52"/>
      <c r="G22" s="154"/>
      <c r="H22" s="131"/>
      <c r="I22" s="131"/>
      <c r="J22" s="131"/>
      <c r="K22" s="131"/>
      <c r="L22" s="131"/>
      <c r="M22" s="131"/>
      <c r="N22" s="131"/>
      <c r="O22" s="131"/>
      <c r="P22" s="131"/>
    </row>
    <row r="23" spans="1:16" x14ac:dyDescent="0.25">
      <c r="A23" s="152"/>
      <c r="B23" s="9"/>
      <c r="C23" s="9"/>
      <c r="D23" s="52"/>
      <c r="E23" s="52"/>
      <c r="F23" s="52"/>
      <c r="G23" s="154"/>
      <c r="H23" s="131"/>
      <c r="I23" s="131"/>
      <c r="J23" s="131"/>
      <c r="K23" s="131"/>
      <c r="L23" s="131"/>
      <c r="M23" s="131"/>
      <c r="N23" s="131"/>
      <c r="O23" s="131"/>
      <c r="P23" s="131"/>
    </row>
    <row r="24" spans="1:16" x14ac:dyDescent="0.25">
      <c r="A24" s="152"/>
      <c r="B24" s="9"/>
      <c r="C24" s="9"/>
      <c r="D24" s="52"/>
      <c r="E24" s="52"/>
      <c r="F24" s="52"/>
      <c r="G24" s="154"/>
      <c r="H24" s="131"/>
      <c r="I24" s="131"/>
      <c r="J24" s="131"/>
      <c r="K24" s="131"/>
      <c r="L24" s="131"/>
      <c r="M24" s="131"/>
      <c r="N24" s="131"/>
      <c r="O24" s="131"/>
      <c r="P24" s="131"/>
    </row>
    <row r="25" spans="1:16" x14ac:dyDescent="0.25">
      <c r="A25" s="152"/>
      <c r="B25" s="9"/>
      <c r="C25" s="9"/>
      <c r="D25" s="52"/>
      <c r="E25" s="52"/>
      <c r="F25" s="52"/>
      <c r="G25" s="154"/>
      <c r="H25" s="131"/>
      <c r="I25" s="131"/>
      <c r="J25" s="131"/>
      <c r="K25" s="131"/>
      <c r="L25" s="131"/>
      <c r="M25" s="131"/>
      <c r="N25" s="131"/>
      <c r="O25" s="131"/>
      <c r="P25" s="131"/>
    </row>
    <row r="26" spans="1:16" x14ac:dyDescent="0.25">
      <c r="A26" s="152"/>
      <c r="B26" s="9"/>
      <c r="C26" s="9"/>
      <c r="D26" s="52"/>
      <c r="E26" s="52"/>
      <c r="F26" s="52"/>
      <c r="G26" s="154"/>
      <c r="H26" s="131"/>
      <c r="I26" s="131"/>
      <c r="J26" s="131"/>
      <c r="K26" s="131"/>
      <c r="L26" s="131"/>
      <c r="M26" s="131"/>
      <c r="N26" s="131"/>
      <c r="O26" s="131"/>
      <c r="P26" s="131"/>
    </row>
    <row r="27" spans="1:16" x14ac:dyDescent="0.25">
      <c r="A27" s="152"/>
      <c r="B27" s="9"/>
      <c r="C27" s="9"/>
      <c r="D27" s="52"/>
      <c r="E27" s="52"/>
      <c r="F27" s="52"/>
      <c r="G27" s="154"/>
      <c r="H27" s="131"/>
      <c r="I27" s="131"/>
      <c r="J27" s="131"/>
      <c r="K27" s="131"/>
      <c r="L27" s="131"/>
      <c r="M27" s="131"/>
      <c r="N27" s="131"/>
      <c r="O27" s="131"/>
      <c r="P27" s="131"/>
    </row>
    <row r="28" spans="1:16" x14ac:dyDescent="0.25">
      <c r="A28" s="152"/>
      <c r="B28" s="9"/>
      <c r="C28" s="9"/>
      <c r="D28" s="52"/>
      <c r="E28" s="52"/>
      <c r="F28" s="52"/>
      <c r="G28" s="154"/>
      <c r="H28" s="131"/>
      <c r="I28" s="131"/>
      <c r="J28" s="131"/>
      <c r="K28" s="131"/>
      <c r="L28" s="131"/>
      <c r="M28" s="131"/>
      <c r="N28" s="131"/>
      <c r="O28" s="131"/>
      <c r="P28" s="131"/>
    </row>
    <row r="29" spans="1:16" x14ac:dyDescent="0.25">
      <c r="A29" s="152"/>
      <c r="B29" s="9"/>
      <c r="C29" s="9"/>
      <c r="D29" s="52"/>
      <c r="E29" s="52"/>
      <c r="F29" s="52"/>
      <c r="G29" s="154"/>
      <c r="H29" s="131"/>
      <c r="I29" s="131"/>
      <c r="J29" s="131"/>
      <c r="K29" s="131"/>
      <c r="L29" s="131"/>
      <c r="M29" s="131"/>
      <c r="N29" s="131"/>
      <c r="O29" s="131"/>
      <c r="P29" s="131"/>
    </row>
    <row r="30" spans="1:16" x14ac:dyDescent="0.25">
      <c r="A30" s="152"/>
      <c r="B30" s="9"/>
      <c r="C30" s="9"/>
      <c r="D30" s="52"/>
      <c r="E30" s="52"/>
      <c r="F30" s="52"/>
      <c r="G30" s="154"/>
      <c r="H30" s="131"/>
      <c r="I30" s="131"/>
      <c r="J30" s="131"/>
      <c r="K30" s="131"/>
      <c r="L30" s="131"/>
      <c r="M30" s="131"/>
      <c r="N30" s="131"/>
      <c r="O30" s="131"/>
      <c r="P30" s="131"/>
    </row>
    <row r="31" spans="1:16" x14ac:dyDescent="0.25">
      <c r="A31" s="152"/>
      <c r="B31" s="9"/>
      <c r="C31" s="9"/>
      <c r="D31" s="52"/>
      <c r="E31" s="52"/>
      <c r="F31" s="52"/>
      <c r="G31" s="154"/>
      <c r="H31" s="131"/>
      <c r="I31" s="131"/>
      <c r="J31" s="131"/>
      <c r="K31" s="131"/>
      <c r="L31" s="131"/>
      <c r="M31" s="131"/>
      <c r="N31" s="131"/>
      <c r="O31" s="131"/>
      <c r="P31" s="131"/>
    </row>
    <row r="32" spans="1:16" x14ac:dyDescent="0.25">
      <c r="A32" s="152"/>
      <c r="B32" s="9"/>
      <c r="C32" s="9"/>
      <c r="D32" s="52"/>
      <c r="E32" s="52"/>
      <c r="F32" s="52"/>
      <c r="G32" s="154"/>
      <c r="H32" s="131"/>
      <c r="I32" s="131"/>
      <c r="J32" s="131"/>
      <c r="K32" s="131"/>
      <c r="L32" s="131"/>
      <c r="M32" s="131"/>
      <c r="N32" s="131"/>
      <c r="O32" s="131"/>
      <c r="P32" s="131"/>
    </row>
    <row r="33" spans="1:16" x14ac:dyDescent="0.25">
      <c r="A33" s="152"/>
      <c r="B33" s="9"/>
      <c r="C33" s="9"/>
      <c r="D33" s="52"/>
      <c r="E33" s="52"/>
      <c r="F33" s="52"/>
      <c r="G33" s="154"/>
      <c r="H33" s="131"/>
      <c r="I33" s="131"/>
      <c r="J33" s="131"/>
      <c r="K33" s="131"/>
      <c r="L33" s="131"/>
      <c r="M33" s="131"/>
      <c r="N33" s="131"/>
      <c r="O33" s="131"/>
      <c r="P33" s="131"/>
    </row>
    <row r="34" spans="1:16" x14ac:dyDescent="0.25">
      <c r="A34" s="101"/>
      <c r="B34" s="139"/>
      <c r="C34" s="139"/>
      <c r="D34" s="155"/>
      <c r="E34" s="155"/>
      <c r="F34" s="155"/>
      <c r="G34" s="156"/>
      <c r="H34" s="131"/>
      <c r="I34" s="131"/>
      <c r="J34" s="131"/>
      <c r="K34" s="131"/>
      <c r="L34" s="131"/>
      <c r="M34" s="131"/>
      <c r="N34" s="131"/>
      <c r="O34" s="131"/>
      <c r="P34" s="131"/>
    </row>
    <row r="35" spans="1:16" x14ac:dyDescent="0.25">
      <c r="A35" s="131"/>
      <c r="B35" s="131"/>
      <c r="C35" s="131"/>
      <c r="D35" s="52"/>
      <c r="E35" s="52"/>
      <c r="F35" s="52"/>
      <c r="G35" s="52"/>
      <c r="H35" s="131"/>
      <c r="I35" s="131"/>
      <c r="J35" s="131"/>
      <c r="K35" s="131"/>
      <c r="L35" s="131"/>
      <c r="M35" s="131"/>
      <c r="N35" s="131"/>
      <c r="O35" s="131"/>
      <c r="P35" s="131"/>
    </row>
    <row r="36" spans="1:16" ht="14.25" customHeight="1" x14ac:dyDescent="0.25">
      <c r="B36" s="351" t="s">
        <v>41</v>
      </c>
      <c r="C36" s="326"/>
      <c r="D36" s="326"/>
      <c r="E36" s="326"/>
      <c r="F36" s="326"/>
      <c r="G36" s="326"/>
      <c r="H36" s="326"/>
      <c r="I36" s="326"/>
      <c r="J36" s="326"/>
      <c r="K36" s="326"/>
      <c r="L36" s="326"/>
      <c r="M36" s="326"/>
      <c r="N36" s="326"/>
      <c r="O36" s="326"/>
      <c r="P36" s="327"/>
    </row>
    <row r="37" spans="1:16" ht="14.25" customHeight="1" x14ac:dyDescent="0.25">
      <c r="A37" s="141"/>
      <c r="B37" s="138" t="s">
        <v>54</v>
      </c>
      <c r="C37" s="41" t="s">
        <v>42</v>
      </c>
      <c r="D37" s="41" t="s">
        <v>43</v>
      </c>
      <c r="E37" s="41" t="s">
        <v>44</v>
      </c>
      <c r="F37" s="41" t="s">
        <v>45</v>
      </c>
      <c r="G37" s="41" t="s">
        <v>46</v>
      </c>
      <c r="H37" s="41" t="s">
        <v>47</v>
      </c>
      <c r="I37" s="41" t="s">
        <v>48</v>
      </c>
      <c r="J37" s="41" t="s">
        <v>49</v>
      </c>
      <c r="K37" s="41" t="s">
        <v>50</v>
      </c>
      <c r="L37" s="41" t="s">
        <v>51</v>
      </c>
      <c r="M37" s="41" t="s">
        <v>52</v>
      </c>
      <c r="N37" s="41" t="s">
        <v>53</v>
      </c>
      <c r="O37" s="103" t="s">
        <v>311</v>
      </c>
      <c r="P37" s="43" t="s">
        <v>56</v>
      </c>
    </row>
    <row r="38" spans="1:16" ht="14.25" customHeight="1" x14ac:dyDescent="0.25">
      <c r="A38" s="133" t="s">
        <v>441</v>
      </c>
      <c r="B38" s="160"/>
      <c r="C38" s="133"/>
      <c r="D38" s="133"/>
      <c r="E38" s="133"/>
      <c r="F38" s="133"/>
      <c r="G38" s="133"/>
      <c r="H38" s="133"/>
      <c r="I38" s="133">
        <v>150</v>
      </c>
      <c r="J38" s="133">
        <v>150</v>
      </c>
      <c r="K38" s="133">
        <v>150</v>
      </c>
      <c r="L38" s="133">
        <v>150</v>
      </c>
      <c r="M38" s="133">
        <v>150</v>
      </c>
      <c r="N38" s="133">
        <v>150</v>
      </c>
      <c r="O38" s="160"/>
      <c r="P38" s="160"/>
    </row>
    <row r="39" spans="1:16" ht="14.25" customHeight="1" x14ac:dyDescent="0.25">
      <c r="A39" s="133" t="s">
        <v>442</v>
      </c>
      <c r="B39" s="160"/>
      <c r="C39" s="133"/>
      <c r="D39" s="133"/>
      <c r="E39" s="133"/>
      <c r="F39" s="133"/>
      <c r="G39" s="133"/>
      <c r="H39" s="133"/>
      <c r="I39" s="133">
        <v>145</v>
      </c>
      <c r="J39" s="133">
        <v>145</v>
      </c>
      <c r="K39" s="133">
        <v>145</v>
      </c>
      <c r="L39" s="133">
        <v>145</v>
      </c>
      <c r="M39" s="133">
        <v>145</v>
      </c>
      <c r="N39" s="133">
        <v>145</v>
      </c>
      <c r="O39" s="160"/>
      <c r="P39" s="160"/>
    </row>
    <row r="40" spans="1:16" ht="14.25" customHeight="1" x14ac:dyDescent="0.25">
      <c r="A40" s="134" t="s">
        <v>26</v>
      </c>
      <c r="B40" s="45" t="str">
        <f>+C10</f>
        <v>ND</v>
      </c>
      <c r="C40" s="45" t="s">
        <v>178</v>
      </c>
      <c r="D40" s="45" t="s">
        <v>333</v>
      </c>
      <c r="E40" s="45" t="s">
        <v>333</v>
      </c>
      <c r="F40" s="45" t="s">
        <v>333</v>
      </c>
      <c r="G40" s="45" t="s">
        <v>333</v>
      </c>
      <c r="H40" s="45" t="s">
        <v>178</v>
      </c>
      <c r="I40" s="225" t="e">
        <f>+#REF!</f>
        <v>#REF!</v>
      </c>
      <c r="J40" s="223" t="e">
        <f>+#REF!</f>
        <v>#REF!</v>
      </c>
      <c r="K40" s="226" t="e">
        <f>+#REF!</f>
        <v>#REF!</v>
      </c>
      <c r="L40" s="223" t="e">
        <f>+#REF!</f>
        <v>#REF!</v>
      </c>
      <c r="M40" s="226" t="e">
        <f>+#REF!</f>
        <v>#REF!</v>
      </c>
      <c r="N40" s="223" t="e">
        <f>+#REF!</f>
        <v>#REF!</v>
      </c>
      <c r="O40" s="224" t="e">
        <f>+AVERAGE(C40:N40)</f>
        <v>#REF!</v>
      </c>
      <c r="P40" s="208">
        <f>+C8</f>
        <v>150</v>
      </c>
    </row>
    <row r="43" spans="1:16" x14ac:dyDescent="0.25">
      <c r="C43" s="3" t="s">
        <v>297</v>
      </c>
      <c r="D43" s="3" t="s">
        <v>297</v>
      </c>
      <c r="E43" s="3" t="s">
        <v>297</v>
      </c>
      <c r="F43" s="3" t="s">
        <v>297</v>
      </c>
      <c r="G43" s="3" t="s">
        <v>297</v>
      </c>
      <c r="H43" s="3" t="s">
        <v>297</v>
      </c>
      <c r="I43" s="106">
        <v>135</v>
      </c>
      <c r="J43" s="105">
        <v>149</v>
      </c>
      <c r="K43" s="104">
        <v>150</v>
      </c>
      <c r="L43" s="105">
        <v>148</v>
      </c>
      <c r="M43" s="104">
        <v>150</v>
      </c>
      <c r="N43" s="105">
        <v>149</v>
      </c>
    </row>
  </sheetData>
  <sheetProtection selectLockedCells="1"/>
  <mergeCells count="22">
    <mergeCell ref="A1:G1"/>
    <mergeCell ref="A2:B2"/>
    <mergeCell ref="C2:G2"/>
    <mergeCell ref="A3:B3"/>
    <mergeCell ref="A4:B4"/>
    <mergeCell ref="C4:D4"/>
    <mergeCell ref="F4:G4"/>
    <mergeCell ref="A5:B5"/>
    <mergeCell ref="C5:G5"/>
    <mergeCell ref="A6:B7"/>
    <mergeCell ref="C6:G7"/>
    <mergeCell ref="A8:B8"/>
    <mergeCell ref="D8:D10"/>
    <mergeCell ref="E8:G10"/>
    <mergeCell ref="A9:B9"/>
    <mergeCell ref="A10:B10"/>
    <mergeCell ref="A11:A16"/>
    <mergeCell ref="B11:G12"/>
    <mergeCell ref="B13:G14"/>
    <mergeCell ref="B15:G16"/>
    <mergeCell ref="B36:P36"/>
    <mergeCell ref="A17:G17"/>
  </mergeCell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P41"/>
  <sheetViews>
    <sheetView showGridLines="0" zoomScale="85" zoomScaleNormal="85" workbookViewId="0">
      <selection activeCell="H1" sqref="H1:P17"/>
    </sheetView>
  </sheetViews>
  <sheetFormatPr baseColWidth="10" defaultRowHeight="15" x14ac:dyDescent="0.25"/>
  <cols>
    <col min="1" max="2" width="11.42578125" style="50"/>
    <col min="3" max="3" width="13.140625" style="50" customWidth="1"/>
    <col min="4" max="15" width="11.42578125" style="50"/>
  </cols>
  <sheetData>
    <row r="1" spans="1:16" ht="18.75" x14ac:dyDescent="0.3">
      <c r="A1" s="314" t="s">
        <v>38</v>
      </c>
      <c r="B1" s="314"/>
      <c r="C1" s="314"/>
      <c r="D1" s="314"/>
      <c r="E1" s="314"/>
      <c r="F1" s="314"/>
      <c r="G1" s="314"/>
      <c r="H1" s="315"/>
      <c r="I1" s="315"/>
      <c r="J1" s="315"/>
      <c r="K1" s="315"/>
      <c r="L1" s="315"/>
      <c r="M1" s="315"/>
      <c r="N1" s="315"/>
      <c r="O1" s="315"/>
      <c r="P1" s="315"/>
    </row>
    <row r="2" spans="1:16" x14ac:dyDescent="0.25">
      <c r="A2" s="316" t="s">
        <v>28</v>
      </c>
      <c r="B2" s="316"/>
      <c r="C2" s="317" t="s">
        <v>186</v>
      </c>
      <c r="D2" s="317"/>
      <c r="E2" s="317"/>
      <c r="F2" s="317"/>
      <c r="G2" s="317"/>
      <c r="H2" s="315"/>
      <c r="I2" s="315"/>
      <c r="J2" s="315"/>
      <c r="K2" s="315"/>
      <c r="L2" s="315"/>
      <c r="M2" s="315"/>
      <c r="N2" s="315"/>
      <c r="O2" s="315"/>
      <c r="P2" s="315"/>
    </row>
    <row r="3" spans="1:16" x14ac:dyDescent="0.25">
      <c r="A3" s="318" t="s">
        <v>34</v>
      </c>
      <c r="B3" s="318"/>
      <c r="C3" s="92" t="s">
        <v>68</v>
      </c>
      <c r="D3" s="135" t="s">
        <v>31</v>
      </c>
      <c r="E3" s="132" t="s">
        <v>10</v>
      </c>
      <c r="F3" s="137" t="s">
        <v>32</v>
      </c>
      <c r="G3" s="92" t="s">
        <v>25</v>
      </c>
      <c r="H3" s="315"/>
      <c r="I3" s="315"/>
      <c r="J3" s="315"/>
      <c r="K3" s="315"/>
      <c r="L3" s="315"/>
      <c r="M3" s="315"/>
      <c r="N3" s="315"/>
      <c r="O3" s="315"/>
      <c r="P3" s="315"/>
    </row>
    <row r="4" spans="1:16" x14ac:dyDescent="0.25">
      <c r="A4" s="316" t="s">
        <v>35</v>
      </c>
      <c r="B4" s="316"/>
      <c r="C4" s="317" t="s">
        <v>130</v>
      </c>
      <c r="D4" s="317"/>
      <c r="E4" s="135" t="s">
        <v>33</v>
      </c>
      <c r="F4" s="319" t="s">
        <v>26</v>
      </c>
      <c r="G4" s="319"/>
      <c r="H4" s="315"/>
      <c r="I4" s="315"/>
      <c r="J4" s="315"/>
      <c r="K4" s="315"/>
      <c r="L4" s="315"/>
      <c r="M4" s="315"/>
      <c r="N4" s="315"/>
      <c r="O4" s="315"/>
      <c r="P4" s="315"/>
    </row>
    <row r="5" spans="1:16" ht="54" customHeight="1" x14ac:dyDescent="0.25">
      <c r="A5" s="316" t="s">
        <v>29</v>
      </c>
      <c r="B5" s="316"/>
      <c r="C5" s="310" t="s">
        <v>187</v>
      </c>
      <c r="D5" s="310"/>
      <c r="E5" s="310"/>
      <c r="F5" s="310"/>
      <c r="G5" s="310"/>
      <c r="H5" s="315"/>
      <c r="I5" s="315"/>
      <c r="J5" s="315"/>
      <c r="K5" s="315"/>
      <c r="L5" s="315"/>
      <c r="M5" s="315"/>
      <c r="N5" s="315"/>
      <c r="O5" s="315"/>
      <c r="P5" s="315"/>
    </row>
    <row r="6" spans="1:16" ht="19.5" customHeight="1" x14ac:dyDescent="0.25">
      <c r="A6" s="316" t="s">
        <v>36</v>
      </c>
      <c r="B6" s="316"/>
      <c r="C6" s="321"/>
      <c r="D6" s="321"/>
      <c r="E6" s="321"/>
      <c r="F6" s="321"/>
      <c r="G6" s="321"/>
      <c r="H6" s="315"/>
      <c r="I6" s="315"/>
      <c r="J6" s="315"/>
      <c r="K6" s="315"/>
      <c r="L6" s="315"/>
      <c r="M6" s="315"/>
      <c r="N6" s="315"/>
      <c r="O6" s="315"/>
      <c r="P6" s="315"/>
    </row>
    <row r="7" spans="1:16" ht="19.5" customHeight="1" x14ac:dyDescent="0.25">
      <c r="A7" s="316"/>
      <c r="B7" s="316"/>
      <c r="C7" s="321"/>
      <c r="D7" s="321"/>
      <c r="E7" s="321"/>
      <c r="F7" s="321"/>
      <c r="G7" s="321"/>
      <c r="H7" s="315"/>
      <c r="I7" s="315"/>
      <c r="J7" s="315"/>
      <c r="K7" s="315"/>
      <c r="L7" s="315"/>
      <c r="M7" s="315"/>
      <c r="N7" s="315"/>
      <c r="O7" s="315"/>
      <c r="P7" s="315"/>
    </row>
    <row r="8" spans="1:16" ht="15" customHeight="1" x14ac:dyDescent="0.25">
      <c r="A8" s="311" t="s">
        <v>40</v>
      </c>
      <c r="B8" s="311"/>
      <c r="C8" s="56">
        <v>0.8</v>
      </c>
      <c r="D8" s="323" t="s">
        <v>57</v>
      </c>
      <c r="E8" s="310" t="s">
        <v>191</v>
      </c>
      <c r="F8" s="310"/>
      <c r="G8" s="310"/>
      <c r="H8" s="315"/>
      <c r="I8" s="315"/>
      <c r="J8" s="315"/>
      <c r="K8" s="315"/>
      <c r="L8" s="315"/>
      <c r="M8" s="315"/>
      <c r="N8" s="315"/>
      <c r="O8" s="315"/>
      <c r="P8" s="315"/>
    </row>
    <row r="9" spans="1:16" x14ac:dyDescent="0.25">
      <c r="A9" s="311" t="s">
        <v>37</v>
      </c>
      <c r="B9" s="311"/>
      <c r="C9" s="56">
        <v>0.8</v>
      </c>
      <c r="D9" s="323"/>
      <c r="E9" s="310"/>
      <c r="F9" s="310"/>
      <c r="G9" s="310"/>
      <c r="H9" s="315"/>
      <c r="I9" s="315"/>
      <c r="J9" s="315"/>
      <c r="K9" s="315"/>
      <c r="L9" s="315"/>
      <c r="M9" s="315"/>
      <c r="N9" s="315"/>
      <c r="O9" s="315"/>
      <c r="P9" s="315"/>
    </row>
    <row r="10" spans="1:16" x14ac:dyDescent="0.25">
      <c r="A10" s="312" t="s">
        <v>179</v>
      </c>
      <c r="B10" s="312"/>
      <c r="C10" s="14" t="s">
        <v>178</v>
      </c>
      <c r="D10" s="323"/>
      <c r="E10" s="310"/>
      <c r="F10" s="310"/>
      <c r="G10" s="310"/>
      <c r="H10" s="315"/>
      <c r="I10" s="315"/>
      <c r="J10" s="315"/>
      <c r="K10" s="315"/>
      <c r="L10" s="315"/>
      <c r="M10" s="315"/>
      <c r="N10" s="315"/>
      <c r="O10" s="315"/>
      <c r="P10" s="315"/>
    </row>
    <row r="11" spans="1:16" ht="15" customHeight="1" x14ac:dyDescent="0.25">
      <c r="A11" s="313"/>
      <c r="B11" s="300" t="s">
        <v>188</v>
      </c>
      <c r="C11" s="296"/>
      <c r="D11" s="296"/>
      <c r="E11" s="296"/>
      <c r="F11" s="296"/>
      <c r="G11" s="296"/>
      <c r="H11" s="315"/>
      <c r="I11" s="315"/>
      <c r="J11" s="315"/>
      <c r="K11" s="315"/>
      <c r="L11" s="315"/>
      <c r="M11" s="315"/>
      <c r="N11" s="315"/>
      <c r="O11" s="315"/>
      <c r="P11" s="315"/>
    </row>
    <row r="12" spans="1:16" x14ac:dyDescent="0.25">
      <c r="A12" s="313"/>
      <c r="B12" s="296"/>
      <c r="C12" s="296"/>
      <c r="D12" s="296"/>
      <c r="E12" s="296"/>
      <c r="F12" s="296"/>
      <c r="G12" s="296"/>
      <c r="H12" s="315"/>
      <c r="I12" s="315"/>
      <c r="J12" s="315"/>
      <c r="K12" s="315"/>
      <c r="L12" s="315"/>
      <c r="M12" s="315"/>
      <c r="N12" s="315"/>
      <c r="O12" s="315"/>
      <c r="P12" s="315"/>
    </row>
    <row r="13" spans="1:16" ht="15" customHeight="1" x14ac:dyDescent="0.25">
      <c r="A13" s="313"/>
      <c r="B13" s="320" t="s">
        <v>189</v>
      </c>
      <c r="C13" s="320"/>
      <c r="D13" s="320"/>
      <c r="E13" s="320"/>
      <c r="F13" s="320"/>
      <c r="G13" s="320"/>
      <c r="H13" s="315"/>
      <c r="I13" s="315"/>
      <c r="J13" s="315"/>
      <c r="K13" s="315"/>
      <c r="L13" s="315"/>
      <c r="M13" s="315"/>
      <c r="N13" s="315"/>
      <c r="O13" s="315"/>
      <c r="P13" s="315"/>
    </row>
    <row r="14" spans="1:16" x14ac:dyDescent="0.25">
      <c r="A14" s="313"/>
      <c r="B14" s="320"/>
      <c r="C14" s="320"/>
      <c r="D14" s="320"/>
      <c r="E14" s="320"/>
      <c r="F14" s="320"/>
      <c r="G14" s="320"/>
      <c r="H14" s="315"/>
      <c r="I14" s="315"/>
      <c r="J14" s="315"/>
      <c r="K14" s="315"/>
      <c r="L14" s="315"/>
      <c r="M14" s="315"/>
      <c r="N14" s="315"/>
      <c r="O14" s="315"/>
      <c r="P14" s="315"/>
    </row>
    <row r="15" spans="1:16" ht="15" customHeight="1" x14ac:dyDescent="0.25">
      <c r="A15" s="313"/>
      <c r="B15" s="296" t="s">
        <v>190</v>
      </c>
      <c r="C15" s="296"/>
      <c r="D15" s="296"/>
      <c r="E15" s="296"/>
      <c r="F15" s="296"/>
      <c r="G15" s="296"/>
      <c r="H15" s="315"/>
      <c r="I15" s="315"/>
      <c r="J15" s="315"/>
      <c r="K15" s="315"/>
      <c r="L15" s="315"/>
      <c r="M15" s="315"/>
      <c r="N15" s="315"/>
      <c r="O15" s="315"/>
      <c r="P15" s="315"/>
    </row>
    <row r="16" spans="1:16" x14ac:dyDescent="0.25">
      <c r="A16" s="313"/>
      <c r="B16" s="296"/>
      <c r="C16" s="296"/>
      <c r="D16" s="296"/>
      <c r="E16" s="296"/>
      <c r="F16" s="296"/>
      <c r="G16" s="296"/>
      <c r="H16" s="315"/>
      <c r="I16" s="315"/>
      <c r="J16" s="315"/>
      <c r="K16" s="315"/>
      <c r="L16" s="315"/>
      <c r="M16" s="315"/>
      <c r="N16" s="315"/>
      <c r="O16" s="315"/>
      <c r="P16" s="315"/>
    </row>
    <row r="17" spans="1:16" ht="18.75" x14ac:dyDescent="0.3">
      <c r="A17" s="314" t="s">
        <v>443</v>
      </c>
      <c r="B17" s="314"/>
      <c r="C17" s="314"/>
      <c r="D17" s="314"/>
      <c r="E17" s="314"/>
      <c r="F17" s="314"/>
      <c r="G17" s="314"/>
      <c r="H17" s="315"/>
      <c r="I17" s="315"/>
      <c r="J17" s="315"/>
      <c r="K17" s="315"/>
      <c r="L17" s="315"/>
      <c r="M17" s="315"/>
      <c r="N17" s="315"/>
      <c r="O17" s="315"/>
      <c r="P17" s="315"/>
    </row>
    <row r="18" spans="1:16" x14ac:dyDescent="0.25">
      <c r="A18" s="152"/>
      <c r="B18" s="9"/>
      <c r="C18" s="9"/>
      <c r="D18" s="52"/>
      <c r="E18" s="52"/>
      <c r="F18" s="52"/>
      <c r="G18" s="154"/>
      <c r="H18" s="131"/>
      <c r="I18" s="131"/>
      <c r="J18" s="131"/>
      <c r="K18" s="131"/>
      <c r="L18" s="131"/>
      <c r="M18" s="131"/>
      <c r="N18" s="131"/>
      <c r="O18" s="131"/>
      <c r="P18" s="131"/>
    </row>
    <row r="19" spans="1:16" x14ac:dyDescent="0.25">
      <c r="A19" s="152"/>
      <c r="B19" s="9"/>
      <c r="C19" s="9"/>
      <c r="D19" s="52"/>
      <c r="E19" s="52"/>
      <c r="F19" s="52"/>
      <c r="G19" s="154"/>
      <c r="H19" s="131"/>
      <c r="I19" s="131"/>
      <c r="J19" s="131"/>
      <c r="K19" s="131"/>
      <c r="L19" s="131"/>
      <c r="M19" s="131"/>
      <c r="N19" s="131"/>
      <c r="O19" s="131"/>
      <c r="P19" s="131"/>
    </row>
    <row r="20" spans="1:16" x14ac:dyDescent="0.25">
      <c r="A20" s="152"/>
      <c r="B20" s="9"/>
      <c r="C20" s="9"/>
      <c r="D20" s="52"/>
      <c r="E20" s="52"/>
      <c r="F20" s="52"/>
      <c r="G20" s="154"/>
      <c r="H20" s="131"/>
      <c r="I20" s="131"/>
      <c r="J20" s="131"/>
      <c r="K20" s="131"/>
      <c r="L20" s="131"/>
      <c r="M20" s="131"/>
      <c r="N20" s="131"/>
      <c r="O20" s="131"/>
      <c r="P20" s="131"/>
    </row>
    <row r="21" spans="1:16" x14ac:dyDescent="0.25">
      <c r="A21" s="152"/>
      <c r="B21" s="9"/>
      <c r="C21" s="9"/>
      <c r="D21" s="52"/>
      <c r="E21" s="52"/>
      <c r="F21" s="52"/>
      <c r="G21" s="154"/>
      <c r="H21" s="131"/>
      <c r="I21" s="131"/>
      <c r="J21" s="131"/>
      <c r="K21" s="131"/>
      <c r="L21" s="131"/>
      <c r="M21" s="131"/>
      <c r="N21" s="131"/>
      <c r="O21" s="131"/>
      <c r="P21" s="131"/>
    </row>
    <row r="22" spans="1:16" x14ac:dyDescent="0.25">
      <c r="A22" s="152"/>
      <c r="B22" s="9"/>
      <c r="C22" s="9"/>
      <c r="D22" s="52"/>
      <c r="E22" s="52"/>
      <c r="F22" s="52"/>
      <c r="G22" s="154"/>
      <c r="H22" s="131"/>
      <c r="I22" s="131"/>
      <c r="J22" s="131"/>
      <c r="K22" s="131"/>
      <c r="L22" s="131"/>
      <c r="M22" s="131"/>
      <c r="N22" s="131"/>
      <c r="O22" s="131"/>
      <c r="P22" s="131"/>
    </row>
    <row r="23" spans="1:16" x14ac:dyDescent="0.25">
      <c r="A23" s="152"/>
      <c r="B23" s="9"/>
      <c r="C23" s="9"/>
      <c r="D23" s="52"/>
      <c r="E23" s="52"/>
      <c r="F23" s="52"/>
      <c r="G23" s="154"/>
      <c r="H23" s="131"/>
      <c r="I23" s="131"/>
      <c r="J23" s="131"/>
      <c r="K23" s="131"/>
      <c r="L23" s="131"/>
      <c r="M23" s="131"/>
      <c r="N23" s="131"/>
      <c r="O23" s="131"/>
      <c r="P23" s="131"/>
    </row>
    <row r="24" spans="1:16" x14ac:dyDescent="0.25">
      <c r="A24" s="152"/>
      <c r="B24" s="9"/>
      <c r="C24" s="9"/>
      <c r="D24" s="52"/>
      <c r="E24" s="52"/>
      <c r="F24" s="52"/>
      <c r="G24" s="154"/>
      <c r="H24" s="131"/>
      <c r="I24" s="131"/>
      <c r="J24" s="131"/>
      <c r="K24" s="131"/>
      <c r="L24" s="131"/>
      <c r="M24" s="131"/>
      <c r="N24" s="131"/>
      <c r="O24" s="131"/>
      <c r="P24" s="131"/>
    </row>
    <row r="25" spans="1:16" x14ac:dyDescent="0.25">
      <c r="A25" s="152"/>
      <c r="B25" s="9"/>
      <c r="C25" s="9"/>
      <c r="D25" s="52"/>
      <c r="E25" s="52"/>
      <c r="F25" s="52"/>
      <c r="G25" s="154"/>
      <c r="H25" s="131"/>
      <c r="I25" s="131"/>
      <c r="J25" s="131"/>
      <c r="K25" s="131"/>
      <c r="L25" s="131"/>
      <c r="M25" s="131"/>
      <c r="N25" s="131"/>
      <c r="O25" s="131"/>
      <c r="P25" s="131"/>
    </row>
    <row r="26" spans="1:16" x14ac:dyDescent="0.25">
      <c r="A26" s="152"/>
      <c r="B26" s="9"/>
      <c r="C26" s="9"/>
      <c r="D26" s="52"/>
      <c r="E26" s="52"/>
      <c r="F26" s="52"/>
      <c r="G26" s="154"/>
      <c r="H26" s="131"/>
      <c r="I26" s="131"/>
      <c r="J26" s="131"/>
      <c r="K26" s="131"/>
      <c r="L26" s="131"/>
      <c r="M26" s="131"/>
      <c r="N26" s="131"/>
      <c r="O26" s="131"/>
      <c r="P26" s="131"/>
    </row>
    <row r="27" spans="1:16" x14ac:dyDescent="0.25">
      <c r="A27" s="152"/>
      <c r="B27" s="9"/>
      <c r="C27" s="9"/>
      <c r="D27" s="52"/>
      <c r="E27" s="52"/>
      <c r="F27" s="52"/>
      <c r="G27" s="154"/>
      <c r="H27" s="131"/>
      <c r="I27" s="131"/>
      <c r="J27" s="131"/>
      <c r="K27" s="131"/>
      <c r="L27" s="131"/>
      <c r="M27" s="131"/>
      <c r="N27" s="131"/>
      <c r="O27" s="131"/>
      <c r="P27" s="131"/>
    </row>
    <row r="28" spans="1:16" x14ac:dyDescent="0.25">
      <c r="A28" s="152"/>
      <c r="B28" s="9"/>
      <c r="C28" s="9"/>
      <c r="D28" s="52"/>
      <c r="E28" s="52"/>
      <c r="F28" s="52"/>
      <c r="G28" s="154"/>
      <c r="H28" s="131"/>
      <c r="I28" s="131"/>
      <c r="J28" s="131"/>
      <c r="K28" s="131"/>
      <c r="L28" s="131"/>
      <c r="M28" s="131"/>
      <c r="N28" s="131"/>
      <c r="O28" s="131"/>
      <c r="P28" s="131"/>
    </row>
    <row r="29" spans="1:16" x14ac:dyDescent="0.25">
      <c r="A29" s="152"/>
      <c r="B29" s="9"/>
      <c r="C29" s="9"/>
      <c r="D29" s="52"/>
      <c r="E29" s="52"/>
      <c r="F29" s="52"/>
      <c r="G29" s="154"/>
      <c r="H29" s="131"/>
      <c r="I29" s="131"/>
      <c r="J29" s="131"/>
      <c r="K29" s="131"/>
      <c r="L29" s="131"/>
      <c r="M29" s="131"/>
      <c r="N29" s="131"/>
      <c r="O29" s="131"/>
      <c r="P29" s="131"/>
    </row>
    <row r="30" spans="1:16" x14ac:dyDescent="0.25">
      <c r="A30" s="152"/>
      <c r="B30" s="9"/>
      <c r="C30" s="9"/>
      <c r="D30" s="52"/>
      <c r="E30" s="52"/>
      <c r="F30" s="52"/>
      <c r="G30" s="154"/>
      <c r="H30" s="131"/>
      <c r="I30" s="131"/>
      <c r="J30" s="131"/>
      <c r="K30" s="131"/>
      <c r="L30" s="131"/>
      <c r="M30" s="131"/>
      <c r="N30" s="131"/>
      <c r="O30" s="131"/>
      <c r="P30" s="131"/>
    </row>
    <row r="31" spans="1:16" x14ac:dyDescent="0.25">
      <c r="A31" s="152"/>
      <c r="B31" s="9"/>
      <c r="C31" s="9"/>
      <c r="D31" s="52"/>
      <c r="E31" s="52"/>
      <c r="F31" s="52"/>
      <c r="G31" s="154"/>
      <c r="H31" s="131"/>
      <c r="I31" s="131"/>
      <c r="J31" s="131"/>
      <c r="K31" s="131"/>
      <c r="L31" s="131"/>
      <c r="M31" s="131"/>
      <c r="N31" s="131"/>
      <c r="O31" s="131"/>
      <c r="P31" s="131"/>
    </row>
    <row r="32" spans="1:16" x14ac:dyDescent="0.25">
      <c r="A32" s="152"/>
      <c r="B32" s="9"/>
      <c r="C32" s="9"/>
      <c r="D32" s="52"/>
      <c r="E32" s="52"/>
      <c r="F32" s="52"/>
      <c r="G32" s="154"/>
      <c r="H32" s="131"/>
      <c r="I32" s="131"/>
      <c r="J32" s="131"/>
      <c r="K32" s="131"/>
      <c r="L32" s="131"/>
      <c r="M32" s="131"/>
      <c r="N32" s="131"/>
      <c r="O32" s="131"/>
      <c r="P32" s="131"/>
    </row>
    <row r="33" spans="1:16" x14ac:dyDescent="0.25">
      <c r="A33" s="152"/>
      <c r="B33" s="9"/>
      <c r="C33" s="9"/>
      <c r="D33" s="52"/>
      <c r="E33" s="52"/>
      <c r="F33" s="52"/>
      <c r="G33" s="154"/>
      <c r="H33" s="131"/>
      <c r="I33" s="131"/>
      <c r="J33" s="131"/>
      <c r="K33" s="131"/>
      <c r="L33" s="131"/>
      <c r="M33" s="131"/>
      <c r="N33" s="131"/>
      <c r="O33" s="131"/>
      <c r="P33" s="131"/>
    </row>
    <row r="34" spans="1:16" x14ac:dyDescent="0.25">
      <c r="A34" s="101"/>
      <c r="B34" s="139"/>
      <c r="C34" s="139"/>
      <c r="D34" s="155"/>
      <c r="E34" s="155"/>
      <c r="F34" s="155"/>
      <c r="G34" s="156"/>
      <c r="H34" s="131"/>
      <c r="I34" s="131"/>
      <c r="J34" s="131"/>
      <c r="K34" s="131"/>
      <c r="L34" s="131"/>
      <c r="M34" s="131"/>
      <c r="N34" s="131"/>
      <c r="O34" s="131"/>
      <c r="P34" s="131"/>
    </row>
    <row r="35" spans="1:16" ht="14.25" customHeight="1" x14ac:dyDescent="0.25">
      <c r="B35" s="371" t="s">
        <v>41</v>
      </c>
      <c r="C35" s="360"/>
      <c r="D35" s="360"/>
      <c r="E35" s="360"/>
      <c r="F35" s="360"/>
      <c r="G35" s="360"/>
      <c r="H35" s="326"/>
      <c r="I35" s="326"/>
      <c r="J35" s="326"/>
      <c r="K35" s="326"/>
      <c r="L35" s="326"/>
      <c r="M35" s="326"/>
      <c r="N35" s="326"/>
      <c r="O35" s="326"/>
      <c r="P35" s="327"/>
    </row>
    <row r="36" spans="1:16" ht="14.25" customHeight="1" x14ac:dyDescent="0.25">
      <c r="A36" s="141"/>
      <c r="B36" s="136" t="s">
        <v>54</v>
      </c>
      <c r="C36" s="135" t="s">
        <v>42</v>
      </c>
      <c r="D36" s="135" t="s">
        <v>43</v>
      </c>
      <c r="E36" s="135" t="s">
        <v>44</v>
      </c>
      <c r="F36" s="135" t="s">
        <v>45</v>
      </c>
      <c r="G36" s="135" t="s">
        <v>46</v>
      </c>
      <c r="H36" s="135" t="s">
        <v>47</v>
      </c>
      <c r="I36" s="135" t="s">
        <v>48</v>
      </c>
      <c r="J36" s="135" t="s">
        <v>49</v>
      </c>
      <c r="K36" s="135" t="s">
        <v>50</v>
      </c>
      <c r="L36" s="135" t="s">
        <v>51</v>
      </c>
      <c r="M36" s="135" t="s">
        <v>52</v>
      </c>
      <c r="N36" s="135" t="s">
        <v>53</v>
      </c>
      <c r="O36" s="136" t="s">
        <v>311</v>
      </c>
      <c r="P36" s="136" t="s">
        <v>56</v>
      </c>
    </row>
    <row r="37" spans="1:16" ht="14.25" customHeight="1" x14ac:dyDescent="0.25">
      <c r="A37" s="133" t="s">
        <v>441</v>
      </c>
      <c r="B37" s="160"/>
      <c r="C37" s="135"/>
      <c r="D37" s="135"/>
      <c r="E37" s="135"/>
      <c r="F37" s="135"/>
      <c r="G37" s="135"/>
      <c r="H37" s="135"/>
      <c r="I37" s="177">
        <v>0.8</v>
      </c>
      <c r="J37" s="177">
        <v>0.8</v>
      </c>
      <c r="K37" s="177">
        <v>0.8</v>
      </c>
      <c r="L37" s="177">
        <v>0.8</v>
      </c>
      <c r="M37" s="177">
        <v>0.8</v>
      </c>
      <c r="N37" s="177">
        <v>0.8</v>
      </c>
      <c r="O37" s="160"/>
      <c r="P37" s="160"/>
    </row>
    <row r="38" spans="1:16" ht="14.25" customHeight="1" x14ac:dyDescent="0.25">
      <c r="A38" s="133" t="s">
        <v>442</v>
      </c>
      <c r="B38" s="160"/>
      <c r="C38" s="135"/>
      <c r="D38" s="135"/>
      <c r="E38" s="135"/>
      <c r="F38" s="135"/>
      <c r="G38" s="135"/>
      <c r="H38" s="135"/>
      <c r="I38" s="177">
        <v>0.75</v>
      </c>
      <c r="J38" s="177">
        <v>0.75</v>
      </c>
      <c r="K38" s="177">
        <v>0.75</v>
      </c>
      <c r="L38" s="177">
        <v>0.75</v>
      </c>
      <c r="M38" s="177">
        <v>0.75</v>
      </c>
      <c r="N38" s="177">
        <v>0.75</v>
      </c>
      <c r="O38" s="160"/>
      <c r="P38" s="160"/>
    </row>
    <row r="39" spans="1:16" ht="14.25" customHeight="1" x14ac:dyDescent="0.25">
      <c r="A39" s="134" t="s">
        <v>26</v>
      </c>
      <c r="B39" s="45" t="str">
        <f>+C10</f>
        <v>ND</v>
      </c>
      <c r="C39" s="177" t="s">
        <v>178</v>
      </c>
      <c r="D39" s="177" t="s">
        <v>178</v>
      </c>
      <c r="E39" s="177" t="s">
        <v>178</v>
      </c>
      <c r="F39" s="177" t="s">
        <v>178</v>
      </c>
      <c r="G39" s="177" t="s">
        <v>178</v>
      </c>
      <c r="H39" s="177" t="s">
        <v>178</v>
      </c>
      <c r="I39" s="179" t="e">
        <f>+#REF!</f>
        <v>#REF!</v>
      </c>
      <c r="J39" s="180" t="e">
        <f>+#REF!</f>
        <v>#REF!</v>
      </c>
      <c r="K39" s="179" t="e">
        <f>+#REF!</f>
        <v>#REF!</v>
      </c>
      <c r="L39" s="179" t="e">
        <f>+#REF!</f>
        <v>#REF!</v>
      </c>
      <c r="M39" s="179" t="e">
        <f>+#REF!</f>
        <v>#REF!</v>
      </c>
      <c r="N39" s="180" t="e">
        <f>+#REF!</f>
        <v>#REF!</v>
      </c>
      <c r="O39" s="182" t="e">
        <f>+AVERAGE(C39:N39)</f>
        <v>#REF!</v>
      </c>
      <c r="P39" s="183">
        <f>+C8</f>
        <v>0.8</v>
      </c>
    </row>
    <row r="41" spans="1:16" x14ac:dyDescent="0.25">
      <c r="A41"/>
      <c r="B41"/>
      <c r="C41"/>
      <c r="D41"/>
      <c r="E41"/>
      <c r="F41"/>
      <c r="G41"/>
      <c r="H41"/>
      <c r="I41"/>
      <c r="J41"/>
      <c r="K41"/>
      <c r="L41"/>
      <c r="M41"/>
      <c r="N41"/>
      <c r="O41"/>
    </row>
  </sheetData>
  <sheetProtection selectLockedCells="1"/>
  <mergeCells count="23">
    <mergeCell ref="A10:B10"/>
    <mergeCell ref="A11:A16"/>
    <mergeCell ref="B11:G12"/>
    <mergeCell ref="B13:G14"/>
    <mergeCell ref="B15:G16"/>
    <mergeCell ref="E8:G10"/>
    <mergeCell ref="A9:B9"/>
    <mergeCell ref="B35:P35"/>
    <mergeCell ref="A17:G17"/>
    <mergeCell ref="A1:G1"/>
    <mergeCell ref="H1:P17"/>
    <mergeCell ref="A2:B2"/>
    <mergeCell ref="C2:G2"/>
    <mergeCell ref="A3:B3"/>
    <mergeCell ref="A4:B4"/>
    <mergeCell ref="C4:D4"/>
    <mergeCell ref="F4:G4"/>
    <mergeCell ref="A5:B5"/>
    <mergeCell ref="C5:G5"/>
    <mergeCell ref="A6:B7"/>
    <mergeCell ref="C6:G7"/>
    <mergeCell ref="A8:B8"/>
    <mergeCell ref="D8:D10"/>
  </mergeCells>
  <printOptions horizontalCentered="1" verticalCentered="1"/>
  <pageMargins left="0.70866141732283472" right="0.70866141732283472" top="0.74803149606299213" bottom="0.74803149606299213" header="0.31496062992125984" footer="0.31496062992125984"/>
  <pageSetup scale="150" orientation="landscape" verticalDpi="3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Q49"/>
  <sheetViews>
    <sheetView showGridLines="0" topLeftCell="A28" zoomScale="85" zoomScaleNormal="85" workbookViewId="0">
      <selection activeCell="G47" sqref="G47"/>
    </sheetView>
  </sheetViews>
  <sheetFormatPr baseColWidth="10" defaultRowHeight="15" x14ac:dyDescent="0.25"/>
  <cols>
    <col min="1" max="2" width="11.42578125" style="50"/>
    <col min="3" max="3" width="13.140625" style="50" customWidth="1"/>
    <col min="4" max="4" width="11.42578125" style="50"/>
    <col min="5" max="5" width="13.85546875" style="50" customWidth="1"/>
    <col min="6" max="15" width="11.42578125" style="50"/>
  </cols>
  <sheetData>
    <row r="1" spans="1:17" ht="18.75" x14ac:dyDescent="0.3">
      <c r="A1" s="314" t="s">
        <v>38</v>
      </c>
      <c r="B1" s="314"/>
      <c r="C1" s="314"/>
      <c r="D1" s="314"/>
      <c r="E1" s="314"/>
      <c r="F1" s="314"/>
      <c r="G1" s="314"/>
      <c r="H1" s="315"/>
      <c r="I1" s="315"/>
      <c r="J1" s="315"/>
      <c r="K1" s="315"/>
      <c r="L1" s="315"/>
      <c r="M1" s="315"/>
      <c r="N1" s="315"/>
      <c r="O1" s="315"/>
      <c r="P1" s="315"/>
    </row>
    <row r="2" spans="1:17" x14ac:dyDescent="0.25">
      <c r="A2" s="316" t="s">
        <v>28</v>
      </c>
      <c r="B2" s="316"/>
      <c r="C2" s="317" t="s">
        <v>163</v>
      </c>
      <c r="D2" s="317"/>
      <c r="E2" s="317"/>
      <c r="F2" s="317"/>
      <c r="G2" s="317"/>
      <c r="H2" s="315"/>
      <c r="I2" s="315"/>
      <c r="J2" s="315"/>
      <c r="K2" s="315"/>
      <c r="L2" s="315"/>
      <c r="M2" s="315"/>
      <c r="N2" s="315"/>
      <c r="O2" s="315"/>
      <c r="P2" s="315"/>
    </row>
    <row r="3" spans="1:17" x14ac:dyDescent="0.25">
      <c r="A3" s="318" t="s">
        <v>34</v>
      </c>
      <c r="B3" s="318"/>
      <c r="C3" s="92" t="s">
        <v>192</v>
      </c>
      <c r="D3" s="135" t="s">
        <v>31</v>
      </c>
      <c r="E3" s="132" t="s">
        <v>193</v>
      </c>
      <c r="F3" s="137" t="s">
        <v>32</v>
      </c>
      <c r="G3" s="92" t="s">
        <v>25</v>
      </c>
      <c r="H3" s="315"/>
      <c r="I3" s="315"/>
      <c r="J3" s="315"/>
      <c r="K3" s="315"/>
      <c r="L3" s="315"/>
      <c r="M3" s="315"/>
      <c r="N3" s="315"/>
      <c r="O3" s="315"/>
      <c r="P3" s="315"/>
    </row>
    <row r="4" spans="1:17" x14ac:dyDescent="0.25">
      <c r="A4" s="316" t="s">
        <v>35</v>
      </c>
      <c r="B4" s="316"/>
      <c r="C4" s="317" t="s">
        <v>164</v>
      </c>
      <c r="D4" s="317"/>
      <c r="E4" s="135" t="s">
        <v>33</v>
      </c>
      <c r="F4" s="319" t="s">
        <v>26</v>
      </c>
      <c r="G4" s="319"/>
      <c r="H4" s="315"/>
      <c r="I4" s="315"/>
      <c r="J4" s="315"/>
      <c r="K4" s="315"/>
      <c r="L4" s="315"/>
      <c r="M4" s="315"/>
      <c r="N4" s="315"/>
      <c r="O4" s="315"/>
      <c r="P4" s="315"/>
    </row>
    <row r="5" spans="1:17" ht="54" customHeight="1" x14ac:dyDescent="0.25">
      <c r="A5" s="316" t="s">
        <v>29</v>
      </c>
      <c r="B5" s="316"/>
      <c r="C5" s="310" t="s">
        <v>194</v>
      </c>
      <c r="D5" s="310"/>
      <c r="E5" s="310"/>
      <c r="F5" s="310"/>
      <c r="G5" s="310"/>
      <c r="H5" s="315"/>
      <c r="I5" s="315"/>
      <c r="J5" s="315"/>
      <c r="K5" s="315"/>
      <c r="L5" s="315"/>
      <c r="M5" s="315"/>
      <c r="N5" s="315"/>
      <c r="O5" s="315"/>
      <c r="P5" s="315"/>
      <c r="Q5">
        <v>140</v>
      </c>
    </row>
    <row r="6" spans="1:17" ht="15" customHeight="1" x14ac:dyDescent="0.25">
      <c r="A6" s="316" t="s">
        <v>36</v>
      </c>
      <c r="B6" s="316"/>
      <c r="C6" s="321"/>
      <c r="D6" s="321"/>
      <c r="E6" s="321"/>
      <c r="F6" s="321"/>
      <c r="G6" s="321"/>
      <c r="H6" s="315"/>
      <c r="I6" s="315"/>
      <c r="J6" s="315"/>
      <c r="K6" s="315"/>
      <c r="L6" s="315"/>
      <c r="M6" s="315"/>
      <c r="N6" s="315"/>
      <c r="O6" s="315"/>
      <c r="P6" s="315"/>
      <c r="Q6">
        <v>132</v>
      </c>
    </row>
    <row r="7" spans="1:17" ht="15" customHeight="1" x14ac:dyDescent="0.25">
      <c r="A7" s="316"/>
      <c r="B7" s="316"/>
      <c r="C7" s="321"/>
      <c r="D7" s="321"/>
      <c r="E7" s="321"/>
      <c r="F7" s="321"/>
      <c r="G7" s="321"/>
      <c r="H7" s="315"/>
      <c r="I7" s="315"/>
      <c r="J7" s="315"/>
      <c r="K7" s="315"/>
      <c r="L7" s="315"/>
      <c r="M7" s="315"/>
      <c r="N7" s="315"/>
      <c r="O7" s="315"/>
      <c r="P7" s="315"/>
    </row>
    <row r="8" spans="1:17" ht="20.25" customHeight="1" x14ac:dyDescent="0.25">
      <c r="A8" s="311" t="s">
        <v>40</v>
      </c>
      <c r="B8" s="311"/>
      <c r="C8" s="14">
        <v>120</v>
      </c>
      <c r="D8" s="323" t="s">
        <v>57</v>
      </c>
      <c r="E8" s="310" t="s">
        <v>430</v>
      </c>
      <c r="F8" s="310"/>
      <c r="G8" s="310"/>
      <c r="H8" s="315"/>
      <c r="I8" s="315"/>
      <c r="J8" s="315"/>
      <c r="K8" s="315"/>
      <c r="L8" s="315"/>
      <c r="M8" s="315"/>
      <c r="N8" s="315"/>
      <c r="O8" s="315"/>
      <c r="P8" s="315"/>
    </row>
    <row r="9" spans="1:17" ht="20.25" customHeight="1" x14ac:dyDescent="0.25">
      <c r="A9" s="311" t="s">
        <v>37</v>
      </c>
      <c r="B9" s="311"/>
      <c r="C9" s="14">
        <f>+C8/12</f>
        <v>10</v>
      </c>
      <c r="D9" s="323"/>
      <c r="E9" s="310"/>
      <c r="F9" s="310"/>
      <c r="G9" s="310"/>
      <c r="H9" s="315"/>
      <c r="I9" s="315"/>
      <c r="J9" s="315"/>
      <c r="K9" s="315"/>
      <c r="L9" s="315"/>
      <c r="M9" s="315"/>
      <c r="N9" s="315"/>
      <c r="O9" s="315"/>
      <c r="P9" s="315"/>
    </row>
    <row r="10" spans="1:17" ht="20.25" customHeight="1" x14ac:dyDescent="0.25">
      <c r="A10" s="312" t="s">
        <v>179</v>
      </c>
      <c r="B10" s="312"/>
      <c r="C10" s="14" t="s">
        <v>178</v>
      </c>
      <c r="D10" s="323"/>
      <c r="E10" s="310"/>
      <c r="F10" s="310"/>
      <c r="G10" s="310"/>
      <c r="H10" s="315"/>
      <c r="I10" s="315"/>
      <c r="J10" s="315"/>
      <c r="K10" s="315"/>
      <c r="L10" s="315"/>
      <c r="M10" s="315"/>
      <c r="N10" s="315"/>
      <c r="O10" s="315"/>
      <c r="P10" s="315"/>
    </row>
    <row r="11" spans="1:17" ht="15" customHeight="1" x14ac:dyDescent="0.25">
      <c r="A11" s="313"/>
      <c r="B11" s="300" t="s">
        <v>426</v>
      </c>
      <c r="C11" s="296"/>
      <c r="D11" s="296"/>
      <c r="E11" s="296"/>
      <c r="F11" s="296"/>
      <c r="G11" s="296"/>
      <c r="H11" s="315"/>
      <c r="I11" s="315"/>
      <c r="J11" s="315"/>
      <c r="K11" s="315"/>
      <c r="L11" s="315"/>
      <c r="M11" s="315"/>
      <c r="N11" s="315"/>
      <c r="O11" s="315"/>
      <c r="P11" s="315"/>
    </row>
    <row r="12" spans="1:17" x14ac:dyDescent="0.25">
      <c r="A12" s="313"/>
      <c r="B12" s="296"/>
      <c r="C12" s="296"/>
      <c r="D12" s="296"/>
      <c r="E12" s="296"/>
      <c r="F12" s="296"/>
      <c r="G12" s="296"/>
      <c r="H12" s="315"/>
      <c r="I12" s="315"/>
      <c r="J12" s="315"/>
      <c r="K12" s="315"/>
      <c r="L12" s="315"/>
      <c r="M12" s="315"/>
      <c r="N12" s="315"/>
      <c r="O12" s="315"/>
      <c r="P12" s="315"/>
    </row>
    <row r="13" spans="1:17" ht="15" customHeight="1" x14ac:dyDescent="0.25">
      <c r="A13" s="313"/>
      <c r="B13" s="320" t="s">
        <v>427</v>
      </c>
      <c r="C13" s="320"/>
      <c r="D13" s="320"/>
      <c r="E13" s="320"/>
      <c r="F13" s="320"/>
      <c r="G13" s="320"/>
      <c r="H13" s="315"/>
      <c r="I13" s="315"/>
      <c r="J13" s="315"/>
      <c r="K13" s="315"/>
      <c r="L13" s="315"/>
      <c r="M13" s="315"/>
      <c r="N13" s="315"/>
      <c r="O13" s="315"/>
      <c r="P13" s="315"/>
    </row>
    <row r="14" spans="1:17" x14ac:dyDescent="0.25">
      <c r="A14" s="313"/>
      <c r="B14" s="320"/>
      <c r="C14" s="320"/>
      <c r="D14" s="320"/>
      <c r="E14" s="320"/>
      <c r="F14" s="320"/>
      <c r="G14" s="320"/>
      <c r="H14" s="315"/>
      <c r="I14" s="315"/>
      <c r="J14" s="315"/>
      <c r="K14" s="315"/>
      <c r="L14" s="315"/>
      <c r="M14" s="315"/>
      <c r="N14" s="315"/>
      <c r="O14" s="315"/>
      <c r="P14" s="315"/>
    </row>
    <row r="15" spans="1:17" ht="15" customHeight="1" x14ac:dyDescent="0.25">
      <c r="A15" s="313"/>
      <c r="B15" s="296" t="s">
        <v>428</v>
      </c>
      <c r="C15" s="296"/>
      <c r="D15" s="296"/>
      <c r="E15" s="296"/>
      <c r="F15" s="296"/>
      <c r="G15" s="296"/>
      <c r="H15" s="315"/>
      <c r="I15" s="315"/>
      <c r="J15" s="315"/>
      <c r="K15" s="315"/>
      <c r="L15" s="315"/>
      <c r="M15" s="315"/>
      <c r="N15" s="315"/>
      <c r="O15" s="315"/>
      <c r="P15" s="315"/>
    </row>
    <row r="16" spans="1:17" x14ac:dyDescent="0.25">
      <c r="A16" s="313"/>
      <c r="B16" s="296"/>
      <c r="C16" s="296"/>
      <c r="D16" s="296"/>
      <c r="E16" s="296"/>
      <c r="F16" s="296"/>
      <c r="G16" s="296"/>
      <c r="H16" s="315"/>
      <c r="I16" s="315"/>
      <c r="J16" s="315"/>
      <c r="K16" s="315"/>
      <c r="L16" s="315"/>
      <c r="M16" s="315"/>
      <c r="N16" s="315"/>
      <c r="O16" s="315"/>
      <c r="P16" s="315"/>
    </row>
    <row r="17" spans="1:16" ht="18.75" x14ac:dyDescent="0.3">
      <c r="A17" s="314" t="s">
        <v>443</v>
      </c>
      <c r="B17" s="314"/>
      <c r="C17" s="314"/>
      <c r="D17" s="314"/>
      <c r="E17" s="314"/>
      <c r="F17" s="314"/>
      <c r="G17" s="314"/>
      <c r="H17" s="315"/>
      <c r="I17" s="315"/>
      <c r="J17" s="315"/>
      <c r="K17" s="315"/>
      <c r="L17" s="315"/>
      <c r="M17" s="315"/>
      <c r="N17" s="315"/>
      <c r="O17" s="315"/>
      <c r="P17" s="315"/>
    </row>
    <row r="18" spans="1:16" x14ac:dyDescent="0.25">
      <c r="A18" s="152"/>
      <c r="B18" s="9"/>
      <c r="C18" s="9"/>
      <c r="D18" s="52"/>
      <c r="E18" s="52"/>
      <c r="F18" s="52"/>
      <c r="G18" s="154"/>
      <c r="H18" s="131"/>
      <c r="I18" s="131"/>
      <c r="J18" s="131"/>
      <c r="K18" s="131"/>
      <c r="L18" s="131"/>
      <c r="M18" s="131"/>
      <c r="N18" s="131"/>
      <c r="O18" s="131"/>
      <c r="P18" s="131"/>
    </row>
    <row r="19" spans="1:16" x14ac:dyDescent="0.25">
      <c r="A19" s="152"/>
      <c r="B19" s="9"/>
      <c r="C19" s="9"/>
      <c r="D19" s="52"/>
      <c r="E19" s="52"/>
      <c r="F19" s="52"/>
      <c r="G19" s="154"/>
      <c r="H19" s="131"/>
      <c r="I19" s="131"/>
      <c r="J19" s="131"/>
      <c r="K19" s="131"/>
      <c r="L19" s="131"/>
      <c r="M19" s="131"/>
      <c r="N19" s="131"/>
      <c r="O19" s="131"/>
      <c r="P19" s="131"/>
    </row>
    <row r="20" spans="1:16" x14ac:dyDescent="0.25">
      <c r="A20" s="152"/>
      <c r="B20" s="9"/>
      <c r="C20" s="9"/>
      <c r="D20" s="52"/>
      <c r="E20" s="52"/>
      <c r="F20" s="52"/>
      <c r="G20" s="154"/>
      <c r="H20" s="131"/>
      <c r="I20" s="131"/>
      <c r="J20" s="131"/>
      <c r="K20" s="131"/>
      <c r="L20" s="131"/>
      <c r="M20" s="131"/>
      <c r="N20" s="131"/>
      <c r="O20" s="131"/>
      <c r="P20" s="131"/>
    </row>
    <row r="21" spans="1:16" x14ac:dyDescent="0.25">
      <c r="A21" s="152"/>
      <c r="B21" s="9"/>
      <c r="C21" s="9"/>
      <c r="D21" s="52"/>
      <c r="E21" s="52"/>
      <c r="F21" s="52"/>
      <c r="G21" s="154"/>
      <c r="H21" s="131"/>
      <c r="I21" s="131"/>
      <c r="J21" s="131"/>
      <c r="K21" s="131"/>
      <c r="L21" s="131"/>
      <c r="M21" s="131"/>
      <c r="N21" s="131"/>
      <c r="O21" s="131"/>
      <c r="P21" s="131"/>
    </row>
    <row r="22" spans="1:16" x14ac:dyDescent="0.25">
      <c r="A22" s="152"/>
      <c r="B22" s="9"/>
      <c r="C22" s="9"/>
      <c r="D22" s="52"/>
      <c r="E22" s="52"/>
      <c r="F22" s="52"/>
      <c r="G22" s="154"/>
      <c r="H22" s="131"/>
      <c r="I22" s="131"/>
      <c r="J22" s="131"/>
      <c r="K22" s="131"/>
      <c r="L22" s="131"/>
      <c r="M22" s="131"/>
      <c r="N22" s="131"/>
      <c r="O22" s="131"/>
      <c r="P22" s="131"/>
    </row>
    <row r="23" spans="1:16" x14ac:dyDescent="0.25">
      <c r="A23" s="152"/>
      <c r="B23" s="9"/>
      <c r="C23" s="9"/>
      <c r="D23" s="52"/>
      <c r="E23" s="52"/>
      <c r="F23" s="52"/>
      <c r="G23" s="154"/>
      <c r="H23" s="131"/>
      <c r="I23" s="131"/>
      <c r="J23" s="131"/>
      <c r="K23" s="131"/>
      <c r="L23" s="131"/>
      <c r="M23" s="131"/>
      <c r="N23" s="131"/>
      <c r="O23" s="131"/>
      <c r="P23" s="131"/>
    </row>
    <row r="24" spans="1:16" x14ac:dyDescent="0.25">
      <c r="A24" s="152"/>
      <c r="B24" s="9"/>
      <c r="C24" s="9"/>
      <c r="D24" s="52"/>
      <c r="E24" s="52"/>
      <c r="F24" s="52"/>
      <c r="G24" s="154"/>
      <c r="H24" s="131"/>
      <c r="I24" s="131"/>
      <c r="J24" s="131"/>
      <c r="K24" s="131"/>
      <c r="L24" s="131"/>
      <c r="M24" s="131"/>
      <c r="N24" s="131"/>
      <c r="O24" s="131"/>
      <c r="P24" s="131"/>
    </row>
    <row r="25" spans="1:16" x14ac:dyDescent="0.25">
      <c r="A25" s="152"/>
      <c r="B25" s="9"/>
      <c r="C25" s="9"/>
      <c r="D25" s="52"/>
      <c r="E25" s="52"/>
      <c r="F25" s="52"/>
      <c r="G25" s="154"/>
      <c r="H25" s="131"/>
      <c r="I25" s="131"/>
      <c r="J25" s="131"/>
      <c r="K25" s="131"/>
      <c r="L25" s="131"/>
      <c r="M25" s="131"/>
      <c r="N25" s="131"/>
      <c r="O25" s="131"/>
      <c r="P25" s="131"/>
    </row>
    <row r="26" spans="1:16" x14ac:dyDescent="0.25">
      <c r="A26" s="152"/>
      <c r="B26" s="9"/>
      <c r="C26" s="9"/>
      <c r="D26" s="52"/>
      <c r="E26" s="52"/>
      <c r="F26" s="52"/>
      <c r="G26" s="154"/>
      <c r="H26" s="131"/>
      <c r="I26" s="131"/>
      <c r="J26" s="131"/>
      <c r="K26" s="131"/>
      <c r="L26" s="131"/>
      <c r="M26" s="131"/>
      <c r="N26" s="131"/>
      <c r="O26" s="131"/>
      <c r="P26" s="131"/>
    </row>
    <row r="27" spans="1:16" x14ac:dyDescent="0.25">
      <c r="A27" s="152"/>
      <c r="B27" s="9"/>
      <c r="C27" s="9"/>
      <c r="D27" s="52"/>
      <c r="E27" s="52"/>
      <c r="F27" s="52"/>
      <c r="G27" s="154"/>
      <c r="H27" s="131"/>
      <c r="I27" s="131"/>
      <c r="J27" s="131"/>
      <c r="K27" s="131"/>
      <c r="L27" s="131"/>
      <c r="M27" s="131"/>
      <c r="N27" s="131"/>
      <c r="O27" s="131"/>
      <c r="P27" s="131"/>
    </row>
    <row r="28" spans="1:16" x14ac:dyDescent="0.25">
      <c r="A28" s="152"/>
      <c r="B28" s="9"/>
      <c r="C28" s="9"/>
      <c r="D28" s="52"/>
      <c r="E28" s="52"/>
      <c r="F28" s="52"/>
      <c r="G28" s="154"/>
      <c r="H28" s="131"/>
      <c r="I28" s="131"/>
      <c r="J28" s="131"/>
      <c r="K28" s="131"/>
      <c r="L28" s="131"/>
      <c r="M28" s="131"/>
      <c r="N28" s="131"/>
      <c r="O28" s="131"/>
      <c r="P28" s="131"/>
    </row>
    <row r="29" spans="1:16" x14ac:dyDescent="0.25">
      <c r="A29" s="152"/>
      <c r="B29" s="9"/>
      <c r="C29" s="9"/>
      <c r="D29" s="52"/>
      <c r="E29" s="52"/>
      <c r="F29" s="52"/>
      <c r="G29" s="154"/>
      <c r="H29" s="131"/>
      <c r="I29" s="131"/>
      <c r="J29" s="131"/>
      <c r="K29" s="131"/>
      <c r="L29" s="131"/>
      <c r="M29" s="131"/>
      <c r="N29" s="131"/>
      <c r="O29" s="131"/>
      <c r="P29" s="131"/>
    </row>
    <row r="30" spans="1:16" x14ac:dyDescent="0.25">
      <c r="A30" s="152"/>
      <c r="B30" s="9"/>
      <c r="C30" s="9"/>
      <c r="D30" s="52"/>
      <c r="E30" s="52"/>
      <c r="F30" s="52"/>
      <c r="G30" s="154"/>
      <c r="H30" s="131"/>
      <c r="I30" s="131"/>
      <c r="J30" s="131"/>
      <c r="K30" s="131"/>
      <c r="L30" s="131"/>
      <c r="M30" s="131"/>
      <c r="N30" s="131"/>
      <c r="O30" s="131"/>
      <c r="P30" s="131"/>
    </row>
    <row r="31" spans="1:16" x14ac:dyDescent="0.25">
      <c r="A31" s="152"/>
      <c r="B31" s="9"/>
      <c r="C31" s="9"/>
      <c r="D31" s="52"/>
      <c r="E31" s="52"/>
      <c r="F31" s="52"/>
      <c r="G31" s="154"/>
      <c r="H31" s="131"/>
      <c r="I31" s="131"/>
      <c r="J31" s="131"/>
      <c r="K31" s="131"/>
      <c r="L31" s="131"/>
      <c r="M31" s="131"/>
      <c r="N31" s="131"/>
      <c r="O31" s="131"/>
      <c r="P31" s="131"/>
    </row>
    <row r="32" spans="1:16" x14ac:dyDescent="0.25">
      <c r="A32" s="152"/>
      <c r="B32" s="9"/>
      <c r="C32" s="9"/>
      <c r="D32" s="52"/>
      <c r="E32" s="52"/>
      <c r="F32" s="52"/>
      <c r="G32" s="154"/>
      <c r="H32" s="131"/>
      <c r="I32" s="131"/>
      <c r="J32" s="131"/>
      <c r="K32" s="131"/>
      <c r="L32" s="131"/>
      <c r="M32" s="131"/>
      <c r="N32" s="131"/>
      <c r="O32" s="131"/>
      <c r="P32" s="131"/>
    </row>
    <row r="33" spans="1:16" x14ac:dyDescent="0.25">
      <c r="A33" s="152"/>
      <c r="B33" s="9"/>
      <c r="C33" s="9"/>
      <c r="D33" s="52"/>
      <c r="E33" s="52"/>
      <c r="F33" s="52"/>
      <c r="G33" s="154"/>
      <c r="H33" s="131"/>
      <c r="I33" s="131"/>
      <c r="J33" s="131"/>
      <c r="K33" s="131"/>
      <c r="L33" s="131"/>
      <c r="M33" s="131"/>
      <c r="N33" s="131"/>
      <c r="O33" s="131"/>
      <c r="P33" s="131"/>
    </row>
    <row r="34" spans="1:16" x14ac:dyDescent="0.25">
      <c r="A34" s="101"/>
      <c r="B34" s="139"/>
      <c r="C34" s="139"/>
      <c r="D34" s="155"/>
      <c r="E34" s="155"/>
      <c r="F34" s="155"/>
      <c r="G34" s="156"/>
      <c r="H34" s="131"/>
      <c r="I34" s="131"/>
      <c r="J34" s="131"/>
      <c r="K34" s="131"/>
      <c r="L34" s="131"/>
      <c r="M34" s="131"/>
      <c r="N34" s="131"/>
      <c r="O34" s="131"/>
      <c r="P34" s="131"/>
    </row>
    <row r="35" spans="1:16" x14ac:dyDescent="0.25">
      <c r="A35" s="131"/>
      <c r="B35" s="131"/>
      <c r="C35" s="131"/>
      <c r="D35" s="52"/>
      <c r="E35" s="52"/>
      <c r="F35" s="52"/>
      <c r="G35" s="52"/>
      <c r="H35" s="131"/>
      <c r="I35" s="131"/>
      <c r="J35" s="131"/>
      <c r="K35" s="131"/>
      <c r="L35" s="131"/>
      <c r="M35" s="131"/>
      <c r="N35" s="131"/>
      <c r="O35" s="131"/>
      <c r="P35" s="131"/>
    </row>
    <row r="36" spans="1:16" x14ac:dyDescent="0.25">
      <c r="A36" s="131"/>
      <c r="B36" s="131"/>
      <c r="C36" s="131"/>
      <c r="D36" s="52"/>
      <c r="E36" s="52"/>
      <c r="F36" s="52"/>
      <c r="G36" s="52"/>
      <c r="H36" s="131"/>
      <c r="I36" s="131"/>
      <c r="J36" s="131"/>
      <c r="K36" s="131"/>
      <c r="L36" s="131"/>
      <c r="M36" s="131"/>
      <c r="N36" s="131"/>
      <c r="O36" s="131"/>
      <c r="P36" s="131"/>
    </row>
    <row r="37" spans="1:16" x14ac:dyDescent="0.25">
      <c r="A37" s="131"/>
      <c r="B37" s="131"/>
      <c r="C37" s="131"/>
      <c r="D37" s="52"/>
      <c r="E37" s="52"/>
      <c r="F37" s="52"/>
      <c r="G37" s="52"/>
      <c r="H37" s="131"/>
      <c r="I37" s="131"/>
      <c r="J37" s="131"/>
      <c r="K37" s="131"/>
      <c r="L37" s="131"/>
      <c r="M37" s="131"/>
      <c r="N37" s="131"/>
      <c r="O37" s="131"/>
      <c r="P37" s="131"/>
    </row>
    <row r="38" spans="1:16" x14ac:dyDescent="0.25">
      <c r="A38" s="131"/>
      <c r="B38" s="131"/>
      <c r="C38" s="131"/>
      <c r="D38" s="52"/>
      <c r="E38" s="52"/>
      <c r="F38" s="52"/>
      <c r="G38" s="52"/>
      <c r="H38" s="131"/>
      <c r="I38" s="131"/>
      <c r="J38" s="131"/>
      <c r="K38" s="131"/>
      <c r="L38" s="131"/>
      <c r="M38" s="131"/>
      <c r="N38" s="131"/>
      <c r="O38" s="131"/>
      <c r="P38" s="131"/>
    </row>
    <row r="39" spans="1:16" x14ac:dyDescent="0.25">
      <c r="A39" s="131"/>
      <c r="B39" s="131"/>
      <c r="C39" s="131"/>
      <c r="D39" s="52"/>
      <c r="E39" s="52"/>
      <c r="F39" s="52"/>
      <c r="G39" s="52"/>
      <c r="H39" s="131"/>
      <c r="I39" s="131"/>
      <c r="J39" s="131"/>
      <c r="K39" s="131"/>
      <c r="L39" s="131"/>
      <c r="M39" s="131"/>
      <c r="N39" s="131"/>
      <c r="O39" s="131"/>
      <c r="P39" s="131"/>
    </row>
    <row r="40" spans="1:16" x14ac:dyDescent="0.25">
      <c r="A40" s="131"/>
      <c r="B40" s="131"/>
      <c r="C40" s="131"/>
      <c r="D40" s="52"/>
      <c r="E40" s="52"/>
      <c r="F40" s="52"/>
      <c r="G40" s="52"/>
      <c r="H40" s="131"/>
      <c r="I40" s="131"/>
      <c r="J40" s="131"/>
      <c r="K40" s="131"/>
      <c r="L40" s="131"/>
      <c r="M40" s="131"/>
      <c r="N40" s="131"/>
      <c r="O40" s="131"/>
      <c r="P40" s="131"/>
    </row>
    <row r="41" spans="1:16" x14ac:dyDescent="0.25">
      <c r="A41" s="131"/>
      <c r="B41" s="131"/>
      <c r="C41" s="131"/>
      <c r="D41" s="52"/>
      <c r="E41" s="52"/>
      <c r="F41" s="52"/>
      <c r="G41" s="52"/>
      <c r="H41" s="131"/>
      <c r="I41" s="131"/>
      <c r="J41" s="131"/>
      <c r="K41" s="131"/>
      <c r="L41" s="131"/>
      <c r="M41" s="131"/>
      <c r="N41" s="131"/>
      <c r="O41" s="131"/>
      <c r="P41" s="131"/>
    </row>
    <row r="42" spans="1:16" x14ac:dyDescent="0.25">
      <c r="C42" s="9"/>
      <c r="D42" s="52"/>
      <c r="E42" s="52"/>
      <c r="F42" s="52"/>
      <c r="G42" s="52"/>
    </row>
    <row r="43" spans="1:16" x14ac:dyDescent="0.25">
      <c r="B43" s="325" t="s">
        <v>41</v>
      </c>
      <c r="C43" s="326"/>
      <c r="D43" s="326"/>
      <c r="E43" s="326"/>
      <c r="F43" s="326"/>
      <c r="G43" s="326"/>
      <c r="H43" s="326"/>
      <c r="I43" s="326"/>
      <c r="J43" s="326"/>
      <c r="K43" s="326"/>
      <c r="L43" s="326"/>
      <c r="M43" s="326"/>
      <c r="N43" s="326"/>
      <c r="O43" s="326"/>
      <c r="P43" s="327"/>
    </row>
    <row r="44" spans="1:16" ht="18" customHeight="1" x14ac:dyDescent="0.25">
      <c r="A44" s="141"/>
      <c r="B44" s="138" t="s">
        <v>180</v>
      </c>
      <c r="C44" s="51" t="s">
        <v>42</v>
      </c>
      <c r="D44" s="51" t="s">
        <v>43</v>
      </c>
      <c r="E44" s="51" t="s">
        <v>44</v>
      </c>
      <c r="F44" s="51" t="s">
        <v>45</v>
      </c>
      <c r="G44" s="51" t="s">
        <v>46</v>
      </c>
      <c r="H44" s="51" t="s">
        <v>47</v>
      </c>
      <c r="I44" s="51" t="s">
        <v>48</v>
      </c>
      <c r="J44" s="51" t="s">
        <v>49</v>
      </c>
      <c r="K44" s="51" t="s">
        <v>50</v>
      </c>
      <c r="L44" s="51" t="s">
        <v>51</v>
      </c>
      <c r="M44" s="51" t="s">
        <v>52</v>
      </c>
      <c r="N44" s="51" t="s">
        <v>53</v>
      </c>
      <c r="O44" s="91" t="s">
        <v>55</v>
      </c>
      <c r="P44" s="43" t="s">
        <v>56</v>
      </c>
    </row>
    <row r="45" spans="1:16" ht="18" customHeight="1" x14ac:dyDescent="0.25">
      <c r="A45" s="133" t="s">
        <v>441</v>
      </c>
      <c r="B45" s="160"/>
      <c r="C45" s="133"/>
      <c r="D45" s="133"/>
      <c r="E45" s="133"/>
      <c r="F45" s="133"/>
      <c r="G45" s="133">
        <v>10</v>
      </c>
      <c r="H45" s="133">
        <v>10</v>
      </c>
      <c r="I45" s="133">
        <v>10</v>
      </c>
      <c r="J45" s="133">
        <v>10</v>
      </c>
      <c r="K45" s="133">
        <v>10</v>
      </c>
      <c r="L45" s="133">
        <v>10</v>
      </c>
      <c r="M45" s="133">
        <v>10</v>
      </c>
      <c r="N45" s="133">
        <v>10</v>
      </c>
      <c r="O45" s="160"/>
      <c r="P45" s="160"/>
    </row>
    <row r="46" spans="1:16" ht="18" customHeight="1" x14ac:dyDescent="0.25">
      <c r="A46" s="133" t="s">
        <v>442</v>
      </c>
      <c r="B46" s="160"/>
      <c r="C46" s="133"/>
      <c r="D46" s="133"/>
      <c r="E46" s="133"/>
      <c r="F46" s="133"/>
      <c r="G46" s="133">
        <v>9</v>
      </c>
      <c r="H46" s="133">
        <v>9</v>
      </c>
      <c r="I46" s="133">
        <v>9</v>
      </c>
      <c r="J46" s="133">
        <v>9</v>
      </c>
      <c r="K46" s="133">
        <v>9</v>
      </c>
      <c r="L46" s="133">
        <v>9</v>
      </c>
      <c r="M46" s="133">
        <v>9</v>
      </c>
      <c r="N46" s="133">
        <v>9</v>
      </c>
      <c r="O46" s="160"/>
      <c r="P46" s="160"/>
    </row>
    <row r="47" spans="1:16" ht="18" customHeight="1" x14ac:dyDescent="0.25">
      <c r="A47" s="134" t="s">
        <v>26</v>
      </c>
      <c r="B47" s="45" t="str">
        <f>+C10</f>
        <v>ND</v>
      </c>
      <c r="C47" s="45" t="s">
        <v>178</v>
      </c>
      <c r="D47" s="45" t="s">
        <v>178</v>
      </c>
      <c r="E47" s="45" t="s">
        <v>178</v>
      </c>
      <c r="F47" s="45" t="s">
        <v>178</v>
      </c>
      <c r="G47" s="205">
        <v>36</v>
      </c>
      <c r="H47" s="205">
        <v>34</v>
      </c>
      <c r="I47" s="205">
        <v>32</v>
      </c>
      <c r="J47" s="205">
        <v>33</v>
      </c>
      <c r="K47" s="205">
        <v>35</v>
      </c>
      <c r="L47" s="205">
        <v>34</v>
      </c>
      <c r="M47" s="205">
        <v>35</v>
      </c>
      <c r="N47" s="205">
        <v>33</v>
      </c>
      <c r="O47" s="195">
        <f>+C9</f>
        <v>10</v>
      </c>
      <c r="P47" s="195">
        <f>+C8</f>
        <v>120</v>
      </c>
    </row>
    <row r="48" spans="1:16" x14ac:dyDescent="0.25">
      <c r="A48" s="134" t="s">
        <v>448</v>
      </c>
      <c r="B48" s="45" t="s">
        <v>178</v>
      </c>
      <c r="C48" s="134"/>
      <c r="D48" s="134"/>
      <c r="E48" s="134"/>
      <c r="F48" s="134"/>
      <c r="G48" s="227">
        <f>+G47</f>
        <v>36</v>
      </c>
      <c r="H48" s="227">
        <f>+H47+G48</f>
        <v>70</v>
      </c>
      <c r="I48" s="227">
        <f t="shared" ref="I48:N48" si="0">+I47+H48</f>
        <v>102</v>
      </c>
      <c r="J48" s="227">
        <f t="shared" si="0"/>
        <v>135</v>
      </c>
      <c r="K48" s="227">
        <f t="shared" si="0"/>
        <v>170</v>
      </c>
      <c r="L48" s="227">
        <f t="shared" si="0"/>
        <v>204</v>
      </c>
      <c r="M48" s="227">
        <f t="shared" si="0"/>
        <v>239</v>
      </c>
      <c r="N48" s="227">
        <f t="shared" si="0"/>
        <v>272</v>
      </c>
      <c r="O48" s="160"/>
    </row>
    <row r="49" spans="3:14" x14ac:dyDescent="0.25">
      <c r="C49" s="89"/>
      <c r="D49" s="89"/>
      <c r="E49" s="89"/>
      <c r="F49" s="89"/>
      <c r="G49" s="89"/>
      <c r="H49" s="89"/>
      <c r="I49" s="89"/>
      <c r="J49" s="89"/>
      <c r="K49" s="89"/>
      <c r="L49" s="89"/>
      <c r="M49" s="89"/>
      <c r="N49" s="89"/>
    </row>
  </sheetData>
  <sheetProtection selectLockedCells="1"/>
  <mergeCells count="23">
    <mergeCell ref="A10:B10"/>
    <mergeCell ref="A11:A16"/>
    <mergeCell ref="B11:G12"/>
    <mergeCell ref="B13:G14"/>
    <mergeCell ref="B15:G16"/>
    <mergeCell ref="E8:G10"/>
    <mergeCell ref="A9:B9"/>
    <mergeCell ref="B43:P43"/>
    <mergeCell ref="A17:G17"/>
    <mergeCell ref="A1:G1"/>
    <mergeCell ref="H1:P17"/>
    <mergeCell ref="A2:B2"/>
    <mergeCell ref="C2:G2"/>
    <mergeCell ref="A3:B3"/>
    <mergeCell ref="A4:B4"/>
    <mergeCell ref="C4:D4"/>
    <mergeCell ref="F4:G4"/>
    <mergeCell ref="A5:B5"/>
    <mergeCell ref="C5:G5"/>
    <mergeCell ref="A6:B7"/>
    <mergeCell ref="C6:G7"/>
    <mergeCell ref="A8:B8"/>
    <mergeCell ref="D8:D10"/>
  </mergeCells>
  <printOptions horizontalCentered="1" verticalCentered="1"/>
  <pageMargins left="0.70866141732283472" right="0.70866141732283472" top="0.74803149606299213" bottom="0.74803149606299213" header="0.31496062992125984" footer="0.31496062992125984"/>
  <pageSetup scale="140" orientation="landscape" verticalDpi="3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R43"/>
  <sheetViews>
    <sheetView showGridLines="0" topLeftCell="E21" zoomScale="130" zoomScaleNormal="130" workbookViewId="0">
      <selection activeCell="H25" sqref="H25"/>
    </sheetView>
  </sheetViews>
  <sheetFormatPr baseColWidth="10" defaultRowHeight="15" x14ac:dyDescent="0.25"/>
  <cols>
    <col min="1" max="2" width="11.42578125" style="50"/>
    <col min="3" max="3" width="13.140625" style="50" customWidth="1"/>
    <col min="4" max="4" width="11.42578125" style="50"/>
    <col min="5" max="5" width="13.85546875" style="50" customWidth="1"/>
    <col min="6" max="15" width="11.42578125" style="50"/>
  </cols>
  <sheetData>
    <row r="1" spans="1:18" ht="18.75" x14ac:dyDescent="0.3">
      <c r="A1" s="314" t="s">
        <v>38</v>
      </c>
      <c r="B1" s="314"/>
      <c r="C1" s="314"/>
      <c r="D1" s="314"/>
      <c r="E1" s="314"/>
      <c r="F1" s="314"/>
      <c r="G1" s="314"/>
      <c r="H1" s="206"/>
      <c r="I1" s="207"/>
      <c r="J1" s="207"/>
      <c r="K1" s="207"/>
      <c r="L1" s="207"/>
      <c r="M1" s="207"/>
      <c r="N1" s="207"/>
      <c r="O1" s="207"/>
      <c r="P1" s="207"/>
    </row>
    <row r="2" spans="1:18" x14ac:dyDescent="0.25">
      <c r="A2" s="316" t="s">
        <v>28</v>
      </c>
      <c r="B2" s="316"/>
      <c r="C2" s="317" t="s">
        <v>166</v>
      </c>
      <c r="D2" s="317"/>
      <c r="E2" s="317"/>
      <c r="F2" s="317"/>
      <c r="G2" s="317"/>
      <c r="H2" s="206"/>
      <c r="I2" s="207"/>
      <c r="J2" s="207"/>
      <c r="K2" s="207"/>
      <c r="L2" s="207"/>
      <c r="M2" s="207"/>
      <c r="N2" s="207"/>
      <c r="O2" s="207"/>
      <c r="P2" s="207"/>
    </row>
    <row r="3" spans="1:18" x14ac:dyDescent="0.25">
      <c r="A3" s="318" t="s">
        <v>34</v>
      </c>
      <c r="B3" s="318"/>
      <c r="C3" s="92" t="s">
        <v>192</v>
      </c>
      <c r="D3" s="135" t="s">
        <v>31</v>
      </c>
      <c r="E3" s="132" t="s">
        <v>193</v>
      </c>
      <c r="F3" s="137" t="s">
        <v>32</v>
      </c>
      <c r="G3" s="92" t="s">
        <v>25</v>
      </c>
      <c r="H3" s="206"/>
      <c r="I3" s="207"/>
      <c r="J3" s="207"/>
      <c r="K3" s="207"/>
      <c r="L3" s="207"/>
      <c r="M3" s="207"/>
      <c r="N3" s="207"/>
      <c r="O3" s="207"/>
      <c r="P3" s="207"/>
    </row>
    <row r="4" spans="1:18" x14ac:dyDescent="0.25">
      <c r="A4" s="316" t="s">
        <v>35</v>
      </c>
      <c r="B4" s="316"/>
      <c r="C4" s="317" t="s">
        <v>164</v>
      </c>
      <c r="D4" s="317"/>
      <c r="E4" s="135" t="s">
        <v>33</v>
      </c>
      <c r="F4" s="319" t="s">
        <v>26</v>
      </c>
      <c r="G4" s="319"/>
      <c r="H4" s="206"/>
      <c r="I4" s="207"/>
      <c r="J4" s="207"/>
      <c r="K4" s="207"/>
      <c r="L4" s="207"/>
      <c r="M4" s="207"/>
      <c r="N4" s="207"/>
      <c r="O4" s="207"/>
      <c r="P4" s="207"/>
      <c r="Q4">
        <v>210</v>
      </c>
      <c r="R4" t="s">
        <v>383</v>
      </c>
    </row>
    <row r="5" spans="1:18" ht="54" customHeight="1" x14ac:dyDescent="0.25">
      <c r="A5" s="316" t="s">
        <v>29</v>
      </c>
      <c r="B5" s="316"/>
      <c r="C5" s="310" t="s">
        <v>195</v>
      </c>
      <c r="D5" s="310"/>
      <c r="E5" s="310"/>
      <c r="F5" s="310"/>
      <c r="G5" s="310"/>
      <c r="H5" s="206"/>
      <c r="I5" s="207"/>
      <c r="J5" s="207"/>
      <c r="K5" s="207"/>
      <c r="L5" s="207"/>
      <c r="M5" s="207"/>
      <c r="N5" s="207"/>
      <c r="O5" s="207"/>
      <c r="P5" s="207"/>
      <c r="R5">
        <v>40</v>
      </c>
    </row>
    <row r="6" spans="1:18" ht="15" customHeight="1" x14ac:dyDescent="0.25">
      <c r="A6" s="316" t="s">
        <v>36</v>
      </c>
      <c r="B6" s="316"/>
      <c r="C6" s="321"/>
      <c r="D6" s="321"/>
      <c r="E6" s="321"/>
      <c r="F6" s="321"/>
      <c r="G6" s="321"/>
      <c r="H6" s="206"/>
      <c r="I6" s="207"/>
      <c r="J6" s="207"/>
      <c r="K6" s="207"/>
      <c r="L6" s="207"/>
      <c r="M6" s="207"/>
      <c r="N6" s="207"/>
      <c r="O6" s="207"/>
      <c r="P6" s="207"/>
    </row>
    <row r="7" spans="1:18" ht="15" customHeight="1" x14ac:dyDescent="0.25">
      <c r="A7" s="316"/>
      <c r="B7" s="316"/>
      <c r="C7" s="321"/>
      <c r="D7" s="321"/>
      <c r="E7" s="321"/>
      <c r="F7" s="321"/>
      <c r="G7" s="321"/>
      <c r="H7" s="206"/>
      <c r="I7" s="207"/>
      <c r="J7" s="207"/>
      <c r="K7" s="207"/>
      <c r="L7" s="207"/>
      <c r="M7" s="207"/>
      <c r="N7" s="207"/>
      <c r="O7" s="207"/>
      <c r="P7" s="207"/>
    </row>
    <row r="8" spans="1:18" ht="20.25" customHeight="1" x14ac:dyDescent="0.25">
      <c r="A8" s="311" t="s">
        <v>40</v>
      </c>
      <c r="B8" s="311"/>
      <c r="C8" s="14">
        <v>120</v>
      </c>
      <c r="D8" s="323" t="s">
        <v>57</v>
      </c>
      <c r="E8" s="331" t="s">
        <v>430</v>
      </c>
      <c r="F8" s="332"/>
      <c r="G8" s="333"/>
      <c r="H8" s="206"/>
      <c r="I8" s="207"/>
      <c r="J8" s="207"/>
      <c r="K8" s="207"/>
      <c r="L8" s="207"/>
      <c r="M8" s="207"/>
      <c r="N8" s="207"/>
      <c r="O8" s="207"/>
      <c r="P8" s="207"/>
    </row>
    <row r="9" spans="1:18" ht="20.25" customHeight="1" x14ac:dyDescent="0.25">
      <c r="A9" s="311" t="s">
        <v>37</v>
      </c>
      <c r="B9" s="311"/>
      <c r="C9" s="14">
        <f>+C8/12</f>
        <v>10</v>
      </c>
      <c r="D9" s="323"/>
      <c r="E9" s="334"/>
      <c r="F9" s="335"/>
      <c r="G9" s="336"/>
      <c r="H9" s="206"/>
      <c r="I9" s="207"/>
      <c r="J9" s="207"/>
      <c r="K9" s="207"/>
      <c r="L9" s="207"/>
      <c r="M9" s="207"/>
      <c r="N9" s="207"/>
      <c r="O9" s="207"/>
      <c r="P9" s="207"/>
    </row>
    <row r="10" spans="1:18" ht="20.25" customHeight="1" x14ac:dyDescent="0.25">
      <c r="A10" s="312" t="s">
        <v>179</v>
      </c>
      <c r="B10" s="312"/>
      <c r="C10" s="14" t="s">
        <v>178</v>
      </c>
      <c r="D10" s="323"/>
      <c r="E10" s="337"/>
      <c r="F10" s="338"/>
      <c r="G10" s="339"/>
      <c r="H10" s="206"/>
      <c r="I10" s="207"/>
      <c r="J10" s="207"/>
      <c r="K10" s="207"/>
      <c r="L10" s="207"/>
      <c r="M10" s="207"/>
      <c r="N10" s="207"/>
      <c r="O10" s="207"/>
      <c r="P10" s="207"/>
    </row>
    <row r="11" spans="1:18" ht="15" customHeight="1" x14ac:dyDescent="0.25">
      <c r="A11" s="313"/>
      <c r="B11" s="300" t="s">
        <v>426</v>
      </c>
      <c r="C11" s="296"/>
      <c r="D11" s="296"/>
      <c r="E11" s="296"/>
      <c r="F11" s="296"/>
      <c r="G11" s="296"/>
      <c r="H11" s="206"/>
      <c r="I11" s="207"/>
      <c r="J11" s="207"/>
      <c r="K11" s="207"/>
      <c r="L11" s="207"/>
      <c r="M11" s="207"/>
      <c r="N11" s="207"/>
      <c r="O11" s="207"/>
      <c r="P11" s="207"/>
    </row>
    <row r="12" spans="1:18" x14ac:dyDescent="0.25">
      <c r="A12" s="313"/>
      <c r="B12" s="296"/>
      <c r="C12" s="296"/>
      <c r="D12" s="296"/>
      <c r="E12" s="296"/>
      <c r="F12" s="296"/>
      <c r="G12" s="296"/>
      <c r="H12" s="206"/>
      <c r="I12" s="207"/>
      <c r="J12" s="207"/>
      <c r="K12" s="207"/>
      <c r="L12" s="207"/>
      <c r="M12" s="207"/>
      <c r="N12" s="207"/>
      <c r="O12" s="207"/>
      <c r="P12" s="207"/>
    </row>
    <row r="13" spans="1:18" ht="15" customHeight="1" x14ac:dyDescent="0.25">
      <c r="A13" s="313"/>
      <c r="B13" s="320" t="s">
        <v>427</v>
      </c>
      <c r="C13" s="320"/>
      <c r="D13" s="320"/>
      <c r="E13" s="320"/>
      <c r="F13" s="320"/>
      <c r="G13" s="320"/>
      <c r="H13" s="206"/>
      <c r="I13" s="207"/>
      <c r="J13" s="207"/>
      <c r="K13" s="207"/>
      <c r="L13" s="207"/>
      <c r="M13" s="207"/>
      <c r="N13" s="207"/>
      <c r="O13" s="207"/>
      <c r="P13" s="207"/>
    </row>
    <row r="14" spans="1:18" x14ac:dyDescent="0.25">
      <c r="A14" s="313"/>
      <c r="B14" s="320"/>
      <c r="C14" s="320"/>
      <c r="D14" s="320"/>
      <c r="E14" s="320"/>
      <c r="F14" s="320"/>
      <c r="G14" s="320"/>
      <c r="H14" s="206"/>
      <c r="I14" s="207"/>
      <c r="J14" s="207"/>
      <c r="K14" s="207"/>
      <c r="L14" s="207"/>
      <c r="M14" s="207"/>
      <c r="N14" s="207"/>
      <c r="O14" s="207"/>
      <c r="P14" s="207"/>
    </row>
    <row r="15" spans="1:18" ht="15" customHeight="1" x14ac:dyDescent="0.25">
      <c r="A15" s="313"/>
      <c r="B15" s="296" t="s">
        <v>428</v>
      </c>
      <c r="C15" s="296"/>
      <c r="D15" s="296"/>
      <c r="E15" s="296"/>
      <c r="F15" s="296"/>
      <c r="G15" s="296"/>
      <c r="H15" s="206"/>
      <c r="I15" s="207"/>
      <c r="J15" s="207"/>
      <c r="K15" s="207"/>
      <c r="L15" s="207"/>
      <c r="M15" s="207"/>
      <c r="N15" s="207"/>
      <c r="O15" s="207"/>
      <c r="P15" s="207"/>
    </row>
    <row r="16" spans="1:18" x14ac:dyDescent="0.25">
      <c r="A16" s="313"/>
      <c r="B16" s="296"/>
      <c r="C16" s="296"/>
      <c r="D16" s="296"/>
      <c r="E16" s="296"/>
      <c r="F16" s="296"/>
      <c r="G16" s="296"/>
      <c r="H16" s="206"/>
      <c r="I16" s="207"/>
      <c r="J16" s="207"/>
      <c r="K16" s="207"/>
      <c r="L16" s="207"/>
      <c r="M16" s="207"/>
      <c r="N16" s="207"/>
      <c r="O16" s="207"/>
      <c r="P16" s="207"/>
    </row>
    <row r="17" spans="1:16" ht="18.75" x14ac:dyDescent="0.3">
      <c r="A17" s="314" t="s">
        <v>443</v>
      </c>
      <c r="B17" s="314"/>
      <c r="C17" s="314"/>
      <c r="D17" s="314"/>
      <c r="E17" s="314"/>
      <c r="F17" s="314"/>
      <c r="G17" s="314"/>
      <c r="H17" s="206"/>
      <c r="I17" s="207"/>
      <c r="J17" s="207"/>
      <c r="K17" s="207"/>
      <c r="L17" s="207"/>
      <c r="M17" s="207"/>
      <c r="N17" s="207"/>
      <c r="O17" s="207"/>
      <c r="P17" s="207"/>
    </row>
    <row r="18" spans="1:16" x14ac:dyDescent="0.25">
      <c r="A18" s="152"/>
      <c r="B18" s="9"/>
      <c r="C18" s="9"/>
      <c r="D18" s="52"/>
      <c r="E18" s="52"/>
      <c r="F18" s="52"/>
      <c r="G18" s="154"/>
      <c r="H18" s="131"/>
      <c r="I18" s="131"/>
      <c r="J18" s="131"/>
      <c r="K18" s="131"/>
      <c r="L18" s="131"/>
      <c r="M18" s="131"/>
      <c r="N18" s="131"/>
      <c r="O18" s="131"/>
      <c r="P18" s="131"/>
    </row>
    <row r="19" spans="1:16" x14ac:dyDescent="0.25">
      <c r="A19" s="152"/>
      <c r="B19" s="9"/>
      <c r="C19" s="9"/>
      <c r="D19" s="52"/>
      <c r="E19" s="52"/>
      <c r="F19" s="52"/>
      <c r="G19" s="154"/>
      <c r="H19" s="131"/>
      <c r="I19" s="131"/>
      <c r="J19" s="131"/>
      <c r="K19" s="131"/>
      <c r="L19" s="131"/>
      <c r="M19" s="131"/>
      <c r="N19" s="131"/>
      <c r="O19" s="131"/>
      <c r="P19" s="131"/>
    </row>
    <row r="20" spans="1:16" x14ac:dyDescent="0.25">
      <c r="A20" s="152"/>
      <c r="B20" s="9"/>
      <c r="C20" s="9"/>
      <c r="D20" s="52"/>
      <c r="E20" s="52"/>
      <c r="F20" s="52"/>
      <c r="G20" s="154"/>
      <c r="H20" s="131"/>
      <c r="I20" s="131"/>
      <c r="J20" s="131"/>
      <c r="K20" s="131"/>
      <c r="L20" s="131"/>
      <c r="M20" s="131"/>
      <c r="N20" s="131"/>
      <c r="O20" s="131"/>
      <c r="P20" s="131"/>
    </row>
    <row r="21" spans="1:16" x14ac:dyDescent="0.25">
      <c r="A21" s="152"/>
      <c r="B21" s="9"/>
      <c r="C21" s="9"/>
      <c r="D21" s="52"/>
      <c r="E21" s="52"/>
      <c r="F21" s="52"/>
      <c r="G21" s="154"/>
      <c r="H21" s="131"/>
      <c r="I21" s="131"/>
      <c r="J21" s="131"/>
      <c r="K21" s="131"/>
      <c r="L21" s="131"/>
      <c r="M21" s="131"/>
      <c r="N21" s="131"/>
      <c r="O21" s="131"/>
      <c r="P21" s="131"/>
    </row>
    <row r="22" spans="1:16" x14ac:dyDescent="0.25">
      <c r="A22" s="152"/>
      <c r="B22" s="9"/>
      <c r="C22" s="9"/>
      <c r="D22" s="52"/>
      <c r="E22" s="52"/>
      <c r="F22" s="52"/>
      <c r="G22" s="154"/>
      <c r="H22" s="131"/>
      <c r="I22" s="131"/>
      <c r="J22" s="131"/>
      <c r="K22" s="131"/>
      <c r="L22" s="131"/>
      <c r="M22" s="131"/>
      <c r="N22" s="131"/>
      <c r="O22" s="131"/>
      <c r="P22" s="131"/>
    </row>
    <row r="23" spans="1:16" x14ac:dyDescent="0.25">
      <c r="A23" s="152"/>
      <c r="B23" s="9"/>
      <c r="C23" s="9"/>
      <c r="D23" s="52"/>
      <c r="E23" s="52"/>
      <c r="F23" s="52"/>
      <c r="G23" s="154"/>
      <c r="H23" s="131"/>
      <c r="I23" s="131"/>
      <c r="J23" s="131"/>
      <c r="K23" s="131"/>
      <c r="L23" s="131"/>
      <c r="M23" s="131"/>
      <c r="N23" s="131"/>
      <c r="O23" s="131"/>
      <c r="P23" s="131"/>
    </row>
    <row r="24" spans="1:16" x14ac:dyDescent="0.25">
      <c r="A24" s="152"/>
      <c r="B24" s="9"/>
      <c r="C24" s="9"/>
      <c r="D24" s="52"/>
      <c r="E24" s="52"/>
      <c r="F24" s="52"/>
      <c r="G24" s="154"/>
      <c r="H24" s="131"/>
      <c r="I24" s="131"/>
      <c r="J24" s="131"/>
      <c r="K24" s="131"/>
      <c r="L24" s="131"/>
      <c r="M24" s="131"/>
      <c r="N24" s="131"/>
      <c r="O24" s="131"/>
      <c r="P24" s="131"/>
    </row>
    <row r="25" spans="1:16" x14ac:dyDescent="0.25">
      <c r="A25" s="152"/>
      <c r="B25" s="9"/>
      <c r="C25" s="9"/>
      <c r="D25" s="52"/>
      <c r="E25" s="52"/>
      <c r="F25" s="52"/>
      <c r="G25" s="154"/>
      <c r="H25" s="131"/>
      <c r="I25" s="131"/>
      <c r="J25" s="131"/>
      <c r="K25" s="131"/>
      <c r="L25" s="131"/>
      <c r="M25" s="131"/>
      <c r="N25" s="131"/>
      <c r="O25" s="131"/>
      <c r="P25" s="131"/>
    </row>
    <row r="26" spans="1:16" x14ac:dyDescent="0.25">
      <c r="A26" s="152"/>
      <c r="B26" s="9"/>
      <c r="C26" s="9"/>
      <c r="D26" s="52"/>
      <c r="E26" s="52"/>
      <c r="F26" s="52"/>
      <c r="G26" s="154"/>
      <c r="H26" s="131"/>
      <c r="I26" s="131"/>
      <c r="J26" s="131"/>
      <c r="K26" s="131"/>
      <c r="L26" s="131"/>
      <c r="M26" s="131"/>
      <c r="N26" s="131"/>
      <c r="O26" s="131"/>
      <c r="P26" s="131"/>
    </row>
    <row r="27" spans="1:16" x14ac:dyDescent="0.25">
      <c r="A27" s="152"/>
      <c r="B27" s="9"/>
      <c r="C27" s="9"/>
      <c r="D27" s="52"/>
      <c r="E27" s="52"/>
      <c r="F27" s="52"/>
      <c r="G27" s="154"/>
      <c r="H27" s="131"/>
      <c r="I27" s="131"/>
      <c r="J27" s="131"/>
      <c r="K27" s="131"/>
      <c r="L27" s="131"/>
      <c r="M27" s="131"/>
      <c r="N27" s="131"/>
      <c r="O27" s="131"/>
      <c r="P27" s="131"/>
    </row>
    <row r="28" spans="1:16" x14ac:dyDescent="0.25">
      <c r="A28" s="152"/>
      <c r="B28" s="9"/>
      <c r="C28" s="9"/>
      <c r="D28" s="52"/>
      <c r="E28" s="52"/>
      <c r="F28" s="52"/>
      <c r="G28" s="154"/>
      <c r="H28" s="131"/>
      <c r="I28" s="131"/>
      <c r="J28" s="131"/>
      <c r="K28" s="131"/>
      <c r="L28" s="131"/>
      <c r="M28" s="131"/>
      <c r="N28" s="131"/>
      <c r="O28" s="131"/>
      <c r="P28" s="131"/>
    </row>
    <row r="29" spans="1:16" x14ac:dyDescent="0.25">
      <c r="A29" s="152"/>
      <c r="B29" s="9"/>
      <c r="C29" s="9"/>
      <c r="D29" s="52"/>
      <c r="E29" s="52"/>
      <c r="F29" s="52"/>
      <c r="G29" s="154"/>
      <c r="H29" s="131"/>
      <c r="I29" s="131"/>
      <c r="J29" s="131"/>
      <c r="K29" s="131"/>
      <c r="L29" s="131"/>
      <c r="M29" s="131"/>
      <c r="N29" s="131"/>
      <c r="O29" s="131"/>
      <c r="P29" s="131"/>
    </row>
    <row r="30" spans="1:16" x14ac:dyDescent="0.25">
      <c r="A30" s="152"/>
      <c r="B30" s="9"/>
      <c r="C30" s="9"/>
      <c r="D30" s="52"/>
      <c r="E30" s="52"/>
      <c r="F30" s="52"/>
      <c r="G30" s="154"/>
      <c r="H30" s="131"/>
      <c r="I30" s="131"/>
      <c r="J30" s="131"/>
      <c r="K30" s="131"/>
      <c r="L30" s="131"/>
      <c r="M30" s="131"/>
      <c r="N30" s="131"/>
      <c r="O30" s="131"/>
      <c r="P30" s="131"/>
    </row>
    <row r="31" spans="1:16" x14ac:dyDescent="0.25">
      <c r="A31" s="152"/>
      <c r="B31" s="9"/>
      <c r="C31" s="9"/>
      <c r="D31" s="52"/>
      <c r="E31" s="52"/>
      <c r="F31" s="52"/>
      <c r="G31" s="154"/>
      <c r="H31" s="131"/>
      <c r="I31" s="131"/>
      <c r="J31" s="131"/>
      <c r="K31" s="131"/>
      <c r="L31" s="131"/>
      <c r="M31" s="131"/>
      <c r="N31" s="131"/>
      <c r="O31" s="131"/>
      <c r="P31" s="131"/>
    </row>
    <row r="32" spans="1:16" x14ac:dyDescent="0.25">
      <c r="A32" s="152"/>
      <c r="B32" s="9"/>
      <c r="C32" s="9"/>
      <c r="D32" s="52"/>
      <c r="E32" s="52"/>
      <c r="F32" s="52"/>
      <c r="G32" s="154"/>
      <c r="H32" s="131"/>
      <c r="I32" s="131"/>
      <c r="J32" s="131"/>
      <c r="K32" s="131"/>
      <c r="L32" s="131"/>
      <c r="M32" s="131"/>
      <c r="N32" s="131"/>
      <c r="O32" s="131"/>
      <c r="P32" s="131"/>
    </row>
    <row r="33" spans="1:16" x14ac:dyDescent="0.25">
      <c r="A33" s="152"/>
      <c r="B33" s="9"/>
      <c r="C33" s="9"/>
      <c r="D33" s="52"/>
      <c r="E33" s="52"/>
      <c r="F33" s="52"/>
      <c r="G33" s="154"/>
      <c r="H33" s="131"/>
      <c r="I33" s="131"/>
      <c r="J33" s="131"/>
      <c r="K33" s="131"/>
      <c r="L33" s="131"/>
      <c r="M33" s="131"/>
      <c r="N33" s="131"/>
      <c r="O33" s="131"/>
      <c r="P33" s="131"/>
    </row>
    <row r="34" spans="1:16" x14ac:dyDescent="0.25">
      <c r="A34" s="101"/>
      <c r="B34" s="139"/>
      <c r="C34" s="139"/>
      <c r="D34" s="155"/>
      <c r="E34" s="155"/>
      <c r="F34" s="155"/>
      <c r="G34" s="156"/>
      <c r="H34" s="131"/>
      <c r="I34" s="131"/>
      <c r="J34" s="131"/>
      <c r="K34" s="131"/>
      <c r="L34" s="131"/>
      <c r="M34" s="131"/>
      <c r="N34" s="131"/>
      <c r="O34" s="131"/>
      <c r="P34" s="131"/>
    </row>
    <row r="35" spans="1:16" x14ac:dyDescent="0.25">
      <c r="C35" s="9"/>
      <c r="D35" s="52"/>
      <c r="E35" s="52"/>
      <c r="F35" s="52"/>
      <c r="G35" s="52"/>
    </row>
    <row r="36" spans="1:16" x14ac:dyDescent="0.25">
      <c r="B36" s="325" t="s">
        <v>41</v>
      </c>
      <c r="C36" s="326"/>
      <c r="D36" s="326"/>
      <c r="E36" s="326"/>
      <c r="F36" s="326"/>
      <c r="G36" s="326"/>
      <c r="H36" s="326"/>
      <c r="I36" s="326"/>
      <c r="J36" s="326"/>
      <c r="K36" s="326"/>
      <c r="L36" s="326"/>
      <c r="M36" s="326"/>
      <c r="N36" s="326"/>
      <c r="O36" s="326"/>
      <c r="P36" s="327"/>
    </row>
    <row r="37" spans="1:16" ht="18" customHeight="1" x14ac:dyDescent="0.25">
      <c r="A37" s="141"/>
      <c r="B37" s="136" t="s">
        <v>54</v>
      </c>
      <c r="C37" s="135" t="s">
        <v>42</v>
      </c>
      <c r="D37" s="135" t="s">
        <v>43</v>
      </c>
      <c r="E37" s="135" t="s">
        <v>44</v>
      </c>
      <c r="F37" s="135" t="s">
        <v>45</v>
      </c>
      <c r="G37" s="135" t="s">
        <v>46</v>
      </c>
      <c r="H37" s="135" t="s">
        <v>47</v>
      </c>
      <c r="I37" s="135" t="s">
        <v>48</v>
      </c>
      <c r="J37" s="135" t="s">
        <v>49</v>
      </c>
      <c r="K37" s="135" t="s">
        <v>50</v>
      </c>
      <c r="L37" s="135" t="s">
        <v>51</v>
      </c>
      <c r="M37" s="135" t="s">
        <v>52</v>
      </c>
      <c r="N37" s="135" t="s">
        <v>53</v>
      </c>
      <c r="O37" s="136" t="s">
        <v>55</v>
      </c>
      <c r="P37" s="136" t="s">
        <v>56</v>
      </c>
    </row>
    <row r="38" spans="1:16" ht="18" customHeight="1" x14ac:dyDescent="0.25">
      <c r="A38" s="133" t="s">
        <v>441</v>
      </c>
      <c r="B38" s="160"/>
      <c r="C38" s="135"/>
      <c r="D38" s="135"/>
      <c r="E38" s="135"/>
      <c r="F38" s="135"/>
      <c r="G38" s="135">
        <v>10</v>
      </c>
      <c r="H38" s="135">
        <v>10</v>
      </c>
      <c r="I38" s="135">
        <v>10</v>
      </c>
      <c r="J38" s="135">
        <v>10</v>
      </c>
      <c r="K38" s="135">
        <v>10</v>
      </c>
      <c r="L38" s="135">
        <v>10</v>
      </c>
      <c r="M38" s="135">
        <v>10</v>
      </c>
      <c r="N38" s="135">
        <v>10</v>
      </c>
      <c r="O38" s="160"/>
      <c r="P38" s="160"/>
    </row>
    <row r="39" spans="1:16" ht="18" customHeight="1" x14ac:dyDescent="0.25">
      <c r="A39" s="133" t="s">
        <v>442</v>
      </c>
      <c r="B39" s="160"/>
      <c r="C39" s="135"/>
      <c r="D39" s="135"/>
      <c r="E39" s="135"/>
      <c r="F39" s="135"/>
      <c r="G39" s="135">
        <v>9</v>
      </c>
      <c r="H39" s="135">
        <v>9</v>
      </c>
      <c r="I39" s="135">
        <v>9</v>
      </c>
      <c r="J39" s="135">
        <v>9</v>
      </c>
      <c r="K39" s="135">
        <v>9</v>
      </c>
      <c r="L39" s="135">
        <v>9</v>
      </c>
      <c r="M39" s="135">
        <v>9</v>
      </c>
      <c r="N39" s="135">
        <v>9</v>
      </c>
      <c r="O39" s="160"/>
      <c r="P39" s="160"/>
    </row>
    <row r="40" spans="1:16" ht="18" customHeight="1" x14ac:dyDescent="0.25">
      <c r="A40" s="134" t="s">
        <v>26</v>
      </c>
      <c r="B40" s="45" t="str">
        <f>+C10</f>
        <v>ND</v>
      </c>
      <c r="C40" s="185" t="s">
        <v>178</v>
      </c>
      <c r="D40" s="185" t="s">
        <v>178</v>
      </c>
      <c r="E40" s="185" t="s">
        <v>178</v>
      </c>
      <c r="F40" s="185" t="s">
        <v>178</v>
      </c>
      <c r="G40" s="198">
        <v>40</v>
      </c>
      <c r="H40" s="198">
        <v>33</v>
      </c>
      <c r="I40" s="198">
        <v>32</v>
      </c>
      <c r="J40" s="198">
        <v>30</v>
      </c>
      <c r="K40" s="198">
        <v>30</v>
      </c>
      <c r="L40" s="198">
        <v>25</v>
      </c>
      <c r="M40" s="198">
        <v>25</v>
      </c>
      <c r="N40" s="198">
        <v>35</v>
      </c>
      <c r="O40" s="195">
        <f>+C9</f>
        <v>10</v>
      </c>
      <c r="P40" s="195">
        <f>+C8</f>
        <v>120</v>
      </c>
    </row>
    <row r="41" spans="1:16" ht="18" customHeight="1" x14ac:dyDescent="0.25">
      <c r="A41" s="134" t="s">
        <v>448</v>
      </c>
      <c r="B41" s="45" t="s">
        <v>178</v>
      </c>
      <c r="C41" s="185"/>
      <c r="D41" s="185"/>
      <c r="E41" s="185"/>
      <c r="F41" s="185"/>
      <c r="G41" s="29">
        <f>G40</f>
        <v>40</v>
      </c>
      <c r="H41" s="29">
        <f>H40+G41</f>
        <v>73</v>
      </c>
      <c r="I41" s="29">
        <f t="shared" ref="I41:N41" si="0">I40+H41</f>
        <v>105</v>
      </c>
      <c r="J41" s="29">
        <f t="shared" si="0"/>
        <v>135</v>
      </c>
      <c r="K41" s="29">
        <f t="shared" si="0"/>
        <v>165</v>
      </c>
      <c r="L41" s="29">
        <f t="shared" si="0"/>
        <v>190</v>
      </c>
      <c r="M41" s="29">
        <f t="shared" si="0"/>
        <v>215</v>
      </c>
      <c r="N41" s="29">
        <f t="shared" si="0"/>
        <v>250</v>
      </c>
      <c r="O41" s="160"/>
    </row>
    <row r="43" spans="1:16" x14ac:dyDescent="0.25">
      <c r="C43" s="3" t="s">
        <v>297</v>
      </c>
      <c r="D43" s="3" t="s">
        <v>297</v>
      </c>
      <c r="E43" s="3" t="s">
        <v>297</v>
      </c>
      <c r="F43" s="3" t="s">
        <v>297</v>
      </c>
      <c r="G43" s="3" t="s">
        <v>297</v>
      </c>
      <c r="H43" s="3" t="s">
        <v>297</v>
      </c>
      <c r="I43" s="105">
        <v>5</v>
      </c>
      <c r="J43" s="104">
        <v>30</v>
      </c>
      <c r="K43" s="104">
        <v>25</v>
      </c>
      <c r="L43" s="104">
        <v>20</v>
      </c>
      <c r="M43" s="104">
        <v>12</v>
      </c>
      <c r="N43" s="104">
        <v>10</v>
      </c>
    </row>
  </sheetData>
  <sheetProtection selectLockedCells="1"/>
  <mergeCells count="22">
    <mergeCell ref="A9:B9"/>
    <mergeCell ref="A10:B10"/>
    <mergeCell ref="A11:A16"/>
    <mergeCell ref="B11:G12"/>
    <mergeCell ref="B13:G14"/>
    <mergeCell ref="B15:G16"/>
    <mergeCell ref="B36:P36"/>
    <mergeCell ref="A17:G17"/>
    <mergeCell ref="A1:G1"/>
    <mergeCell ref="A2:B2"/>
    <mergeCell ref="C2:G2"/>
    <mergeCell ref="A3:B3"/>
    <mergeCell ref="A4:B4"/>
    <mergeCell ref="C4:D4"/>
    <mergeCell ref="F4:G4"/>
    <mergeCell ref="A5:B5"/>
    <mergeCell ref="C5:G5"/>
    <mergeCell ref="A6:B7"/>
    <mergeCell ref="C6:G7"/>
    <mergeCell ref="A8:B8"/>
    <mergeCell ref="D8:D10"/>
    <mergeCell ref="E8:G10"/>
  </mergeCells>
  <printOptions horizontalCentered="1" verticalCentered="1"/>
  <pageMargins left="0.70866141732283472" right="0.70866141732283472" top="0.74803149606299213" bottom="0.74803149606299213" header="0.31496062992125984" footer="0.31496062992125984"/>
  <pageSetup scale="140" orientation="landscape" verticalDpi="3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P40"/>
  <sheetViews>
    <sheetView showGridLines="0" topLeftCell="A10" zoomScale="60" zoomScaleNormal="60" workbookViewId="0">
      <selection activeCell="K42" sqref="K42"/>
    </sheetView>
  </sheetViews>
  <sheetFormatPr baseColWidth="10" defaultRowHeight="15" x14ac:dyDescent="0.25"/>
  <cols>
    <col min="1" max="2" width="11.42578125" style="50"/>
    <col min="3" max="3" width="13.140625" style="50" customWidth="1"/>
    <col min="4" max="4" width="11.42578125" style="50"/>
    <col min="5" max="5" width="13.85546875" style="50" customWidth="1"/>
    <col min="6" max="15" width="11.42578125" style="50"/>
  </cols>
  <sheetData>
    <row r="1" spans="1:16" ht="18.75" x14ac:dyDescent="0.3">
      <c r="A1" s="314" t="s">
        <v>38</v>
      </c>
      <c r="B1" s="314"/>
      <c r="C1" s="314"/>
      <c r="D1" s="314"/>
      <c r="E1" s="314"/>
      <c r="F1" s="314"/>
      <c r="G1" s="314"/>
      <c r="H1" s="206"/>
      <c r="I1" s="207"/>
      <c r="J1" s="207"/>
      <c r="K1" s="207"/>
      <c r="L1" s="207"/>
      <c r="M1" s="207"/>
      <c r="N1" s="207"/>
      <c r="O1" s="207"/>
      <c r="P1" s="207"/>
    </row>
    <row r="2" spans="1:16" x14ac:dyDescent="0.25">
      <c r="A2" s="316" t="s">
        <v>28</v>
      </c>
      <c r="B2" s="316"/>
      <c r="C2" s="317" t="s">
        <v>196</v>
      </c>
      <c r="D2" s="317"/>
      <c r="E2" s="317"/>
      <c r="F2" s="317"/>
      <c r="G2" s="317"/>
      <c r="H2" s="206"/>
      <c r="I2" s="207"/>
      <c r="J2" s="207"/>
      <c r="K2" s="207"/>
      <c r="L2" s="207"/>
      <c r="M2" s="207"/>
      <c r="N2" s="207"/>
      <c r="O2" s="207"/>
      <c r="P2" s="207"/>
    </row>
    <row r="3" spans="1:16" x14ac:dyDescent="0.25">
      <c r="A3" s="318" t="s">
        <v>34</v>
      </c>
      <c r="B3" s="318"/>
      <c r="C3" s="92" t="s">
        <v>192</v>
      </c>
      <c r="D3" s="135" t="s">
        <v>31</v>
      </c>
      <c r="E3" s="132" t="s">
        <v>10</v>
      </c>
      <c r="F3" s="137" t="s">
        <v>32</v>
      </c>
      <c r="G3" s="92" t="s">
        <v>25</v>
      </c>
      <c r="H3" s="206"/>
      <c r="I3" s="207"/>
      <c r="J3" s="207"/>
      <c r="K3" s="207"/>
      <c r="L3" s="207"/>
      <c r="M3" s="207"/>
      <c r="N3" s="207"/>
      <c r="O3" s="207"/>
      <c r="P3" s="207"/>
    </row>
    <row r="4" spans="1:16" x14ac:dyDescent="0.25">
      <c r="A4" s="316" t="s">
        <v>35</v>
      </c>
      <c r="B4" s="316"/>
      <c r="C4" s="317" t="s">
        <v>266</v>
      </c>
      <c r="D4" s="317"/>
      <c r="E4" s="166" t="s">
        <v>33</v>
      </c>
      <c r="F4" s="319" t="s">
        <v>138</v>
      </c>
      <c r="G4" s="319"/>
      <c r="H4" s="206"/>
      <c r="I4" s="207"/>
      <c r="J4" s="207"/>
      <c r="K4" s="207"/>
      <c r="L4" s="207"/>
      <c r="M4" s="207"/>
      <c r="N4" s="207"/>
      <c r="O4" s="207"/>
      <c r="P4" s="207"/>
    </row>
    <row r="5" spans="1:16" ht="54" customHeight="1" x14ac:dyDescent="0.25">
      <c r="A5" s="316" t="s">
        <v>29</v>
      </c>
      <c r="B5" s="316"/>
      <c r="C5" s="310" t="s">
        <v>429</v>
      </c>
      <c r="D5" s="310"/>
      <c r="E5" s="310"/>
      <c r="F5" s="310"/>
      <c r="G5" s="310"/>
      <c r="H5" s="206"/>
      <c r="I5" s="207"/>
      <c r="J5" s="207"/>
      <c r="K5" s="207"/>
      <c r="L5" s="207"/>
      <c r="M5" s="207"/>
      <c r="N5" s="207"/>
      <c r="O5" s="207"/>
      <c r="P5" s="207"/>
    </row>
    <row r="6" spans="1:16" ht="16.5" customHeight="1" x14ac:dyDescent="0.25">
      <c r="A6" s="316" t="s">
        <v>36</v>
      </c>
      <c r="B6" s="316"/>
      <c r="C6" s="321"/>
      <c r="D6" s="321"/>
      <c r="E6" s="321"/>
      <c r="F6" s="321"/>
      <c r="G6" s="321"/>
      <c r="H6" s="206"/>
      <c r="I6" s="207"/>
      <c r="J6" s="207"/>
      <c r="K6" s="207"/>
      <c r="L6" s="207"/>
      <c r="M6" s="207"/>
      <c r="N6" s="207"/>
      <c r="O6" s="207"/>
      <c r="P6" s="207"/>
    </row>
    <row r="7" spans="1:16" ht="16.5" customHeight="1" x14ac:dyDescent="0.25">
      <c r="A7" s="316"/>
      <c r="B7" s="316"/>
      <c r="C7" s="321"/>
      <c r="D7" s="321"/>
      <c r="E7" s="321"/>
      <c r="F7" s="321"/>
      <c r="G7" s="321"/>
      <c r="H7" s="206"/>
      <c r="I7" s="207"/>
      <c r="J7" s="207"/>
      <c r="K7" s="207"/>
      <c r="L7" s="207"/>
      <c r="M7" s="207"/>
      <c r="N7" s="207"/>
      <c r="O7" s="207"/>
      <c r="P7" s="207"/>
    </row>
    <row r="8" spans="1:16" ht="20.25" customHeight="1" x14ac:dyDescent="0.25">
      <c r="A8" s="311" t="s">
        <v>40</v>
      </c>
      <c r="B8" s="311"/>
      <c r="C8" s="23">
        <v>0.9</v>
      </c>
      <c r="D8" s="323" t="s">
        <v>57</v>
      </c>
      <c r="E8" s="331" t="s">
        <v>431</v>
      </c>
      <c r="F8" s="332"/>
      <c r="G8" s="333"/>
      <c r="H8" s="206"/>
      <c r="I8" s="207"/>
      <c r="J8" s="207"/>
      <c r="K8" s="207"/>
      <c r="L8" s="207"/>
      <c r="M8" s="207"/>
      <c r="N8" s="207"/>
      <c r="O8" s="207"/>
      <c r="P8" s="207"/>
    </row>
    <row r="9" spans="1:16" ht="20.25" customHeight="1" x14ac:dyDescent="0.25">
      <c r="A9" s="311" t="s">
        <v>37</v>
      </c>
      <c r="B9" s="311"/>
      <c r="C9" s="23">
        <v>0.9</v>
      </c>
      <c r="D9" s="323"/>
      <c r="E9" s="334"/>
      <c r="F9" s="335"/>
      <c r="G9" s="336"/>
      <c r="H9" s="206"/>
      <c r="I9" s="207"/>
      <c r="J9" s="207"/>
      <c r="K9" s="207"/>
      <c r="L9" s="207"/>
      <c r="M9" s="207"/>
      <c r="N9" s="207"/>
      <c r="O9" s="207"/>
      <c r="P9" s="207"/>
    </row>
    <row r="10" spans="1:16" ht="20.25" customHeight="1" x14ac:dyDescent="0.25">
      <c r="A10" s="312" t="s">
        <v>179</v>
      </c>
      <c r="B10" s="312"/>
      <c r="C10" s="14" t="s">
        <v>178</v>
      </c>
      <c r="D10" s="323"/>
      <c r="E10" s="337"/>
      <c r="F10" s="338"/>
      <c r="G10" s="339"/>
      <c r="H10" s="206"/>
      <c r="I10" s="207"/>
      <c r="J10" s="207"/>
      <c r="K10" s="207"/>
      <c r="L10" s="207"/>
      <c r="M10" s="207"/>
      <c r="N10" s="207"/>
      <c r="O10" s="207"/>
      <c r="P10" s="207"/>
    </row>
    <row r="11" spans="1:16" ht="15" customHeight="1" x14ac:dyDescent="0.25">
      <c r="A11" s="313"/>
      <c r="B11" s="300" t="s">
        <v>197</v>
      </c>
      <c r="C11" s="296"/>
      <c r="D11" s="296"/>
      <c r="E11" s="296"/>
      <c r="F11" s="296"/>
      <c r="G11" s="296"/>
      <c r="H11" s="206"/>
      <c r="I11" s="207"/>
      <c r="J11" s="207"/>
      <c r="K11" s="207"/>
      <c r="L11" s="207"/>
      <c r="M11" s="207"/>
      <c r="N11" s="207"/>
      <c r="O11" s="207"/>
      <c r="P11" s="207"/>
    </row>
    <row r="12" spans="1:16" x14ac:dyDescent="0.25">
      <c r="A12" s="313"/>
      <c r="B12" s="296"/>
      <c r="C12" s="296"/>
      <c r="D12" s="296"/>
      <c r="E12" s="296"/>
      <c r="F12" s="296"/>
      <c r="G12" s="296"/>
      <c r="H12" s="206"/>
      <c r="I12" s="207"/>
      <c r="J12" s="207"/>
      <c r="K12" s="207"/>
      <c r="L12" s="207"/>
      <c r="M12" s="207"/>
      <c r="N12" s="207"/>
      <c r="O12" s="207"/>
      <c r="P12" s="207"/>
    </row>
    <row r="13" spans="1:16" ht="15" customHeight="1" x14ac:dyDescent="0.25">
      <c r="A13" s="313"/>
      <c r="B13" s="320" t="s">
        <v>198</v>
      </c>
      <c r="C13" s="320"/>
      <c r="D13" s="320"/>
      <c r="E13" s="320"/>
      <c r="F13" s="320"/>
      <c r="G13" s="320"/>
      <c r="H13" s="206"/>
      <c r="I13" s="207"/>
      <c r="J13" s="207"/>
      <c r="K13" s="207"/>
      <c r="L13" s="207"/>
      <c r="M13" s="207"/>
      <c r="N13" s="207"/>
      <c r="O13" s="207"/>
      <c r="P13" s="207"/>
    </row>
    <row r="14" spans="1:16" x14ac:dyDescent="0.25">
      <c r="A14" s="313"/>
      <c r="B14" s="320"/>
      <c r="C14" s="320"/>
      <c r="D14" s="320"/>
      <c r="E14" s="320"/>
      <c r="F14" s="320"/>
      <c r="G14" s="320"/>
      <c r="H14" s="206"/>
      <c r="I14" s="207"/>
      <c r="J14" s="207"/>
      <c r="K14" s="207"/>
      <c r="L14" s="207"/>
      <c r="M14" s="207"/>
      <c r="N14" s="207"/>
      <c r="O14" s="207"/>
      <c r="P14" s="207"/>
    </row>
    <row r="15" spans="1:16" ht="15" customHeight="1" x14ac:dyDescent="0.25">
      <c r="A15" s="313"/>
      <c r="B15" s="296" t="s">
        <v>199</v>
      </c>
      <c r="C15" s="296"/>
      <c r="D15" s="296"/>
      <c r="E15" s="296"/>
      <c r="F15" s="296"/>
      <c r="G15" s="296"/>
      <c r="H15" s="206"/>
      <c r="I15" s="207"/>
      <c r="J15" s="207"/>
      <c r="K15" s="207"/>
      <c r="L15" s="207"/>
      <c r="M15" s="207"/>
      <c r="N15" s="207"/>
      <c r="O15" s="207"/>
      <c r="P15" s="207"/>
    </row>
    <row r="16" spans="1:16" x14ac:dyDescent="0.25">
      <c r="A16" s="313"/>
      <c r="B16" s="296"/>
      <c r="C16" s="296"/>
      <c r="D16" s="296"/>
      <c r="E16" s="296"/>
      <c r="F16" s="296"/>
      <c r="G16" s="296"/>
      <c r="H16" s="206"/>
      <c r="I16" s="207"/>
      <c r="J16" s="207"/>
      <c r="K16" s="207"/>
      <c r="L16" s="207"/>
      <c r="M16" s="207"/>
      <c r="N16" s="207"/>
      <c r="O16" s="207"/>
      <c r="P16" s="207"/>
    </row>
    <row r="17" spans="1:16" ht="18.75" x14ac:dyDescent="0.3">
      <c r="A17" s="314" t="s">
        <v>443</v>
      </c>
      <c r="B17" s="314"/>
      <c r="C17" s="314"/>
      <c r="D17" s="314"/>
      <c r="E17" s="314"/>
      <c r="F17" s="314"/>
      <c r="G17" s="314"/>
      <c r="H17" s="206"/>
      <c r="I17" s="207"/>
      <c r="J17" s="207"/>
      <c r="K17" s="207"/>
      <c r="L17" s="207"/>
      <c r="M17" s="207"/>
      <c r="N17" s="207"/>
      <c r="O17" s="207"/>
      <c r="P17" s="207"/>
    </row>
    <row r="18" spans="1:16" x14ac:dyDescent="0.25">
      <c r="A18" s="152"/>
      <c r="B18" s="9"/>
      <c r="C18" s="9"/>
      <c r="D18" s="52"/>
      <c r="E18" s="52"/>
      <c r="F18" s="52"/>
      <c r="G18" s="154"/>
      <c r="H18" s="131"/>
      <c r="I18" s="131"/>
      <c r="J18" s="131"/>
      <c r="K18" s="131"/>
      <c r="L18" s="131"/>
      <c r="M18" s="131"/>
      <c r="N18" s="131"/>
      <c r="O18" s="131"/>
      <c r="P18" s="131"/>
    </row>
    <row r="19" spans="1:16" x14ac:dyDescent="0.25">
      <c r="A19" s="152"/>
      <c r="B19" s="9"/>
      <c r="C19" s="9"/>
      <c r="D19" s="52"/>
      <c r="E19" s="52"/>
      <c r="F19" s="52"/>
      <c r="G19" s="154"/>
      <c r="H19" s="131"/>
      <c r="I19" s="131"/>
      <c r="J19" s="131"/>
      <c r="K19" s="131"/>
      <c r="L19" s="131"/>
      <c r="M19" s="131"/>
      <c r="N19" s="131"/>
      <c r="O19" s="131"/>
      <c r="P19" s="131"/>
    </row>
    <row r="20" spans="1:16" x14ac:dyDescent="0.25">
      <c r="A20" s="152"/>
      <c r="B20" s="9"/>
      <c r="C20" s="9"/>
      <c r="D20" s="52"/>
      <c r="E20" s="52"/>
      <c r="F20" s="52"/>
      <c r="G20" s="154"/>
      <c r="H20" s="131"/>
      <c r="I20" s="131"/>
      <c r="J20" s="131"/>
      <c r="K20" s="131"/>
      <c r="L20" s="131"/>
      <c r="M20" s="131"/>
      <c r="N20" s="131"/>
      <c r="O20" s="131"/>
      <c r="P20" s="131"/>
    </row>
    <row r="21" spans="1:16" x14ac:dyDescent="0.25">
      <c r="A21" s="152"/>
      <c r="B21" s="9"/>
      <c r="C21" s="9"/>
      <c r="D21" s="52"/>
      <c r="E21" s="52"/>
      <c r="F21" s="52"/>
      <c r="G21" s="154"/>
      <c r="H21" s="131"/>
      <c r="I21" s="131"/>
      <c r="J21" s="131"/>
      <c r="K21" s="131"/>
      <c r="L21" s="131"/>
      <c r="M21" s="131"/>
      <c r="N21" s="131"/>
      <c r="O21" s="131"/>
      <c r="P21" s="131"/>
    </row>
    <row r="22" spans="1:16" x14ac:dyDescent="0.25">
      <c r="A22" s="152"/>
      <c r="B22" s="9"/>
      <c r="C22" s="9"/>
      <c r="D22" s="52"/>
      <c r="E22" s="52"/>
      <c r="F22" s="52"/>
      <c r="G22" s="154"/>
      <c r="H22" s="131"/>
      <c r="I22" s="131"/>
      <c r="J22" s="131"/>
      <c r="K22" s="131"/>
      <c r="L22" s="131"/>
      <c r="M22" s="131"/>
      <c r="N22" s="131"/>
      <c r="O22" s="131"/>
      <c r="P22" s="131"/>
    </row>
    <row r="23" spans="1:16" x14ac:dyDescent="0.25">
      <c r="A23" s="152"/>
      <c r="B23" s="9"/>
      <c r="C23" s="9"/>
      <c r="D23" s="52"/>
      <c r="E23" s="52"/>
      <c r="F23" s="52"/>
      <c r="G23" s="154"/>
      <c r="H23" s="131"/>
      <c r="I23" s="131"/>
      <c r="J23" s="131"/>
      <c r="K23" s="131"/>
      <c r="L23" s="131"/>
      <c r="M23" s="131"/>
      <c r="N23" s="131"/>
      <c r="O23" s="131"/>
      <c r="P23" s="131"/>
    </row>
    <row r="24" spans="1:16" x14ac:dyDescent="0.25">
      <c r="A24" s="152"/>
      <c r="B24" s="9"/>
      <c r="C24" s="9"/>
      <c r="D24" s="52"/>
      <c r="E24" s="52"/>
      <c r="F24" s="52"/>
      <c r="G24" s="154"/>
      <c r="H24" s="131"/>
      <c r="I24" s="131"/>
      <c r="J24" s="131"/>
      <c r="K24" s="131"/>
      <c r="L24" s="131"/>
      <c r="M24" s="131"/>
      <c r="N24" s="131"/>
      <c r="O24" s="131"/>
      <c r="P24" s="131"/>
    </row>
    <row r="25" spans="1:16" x14ac:dyDescent="0.25">
      <c r="A25" s="152"/>
      <c r="B25" s="9"/>
      <c r="C25" s="9"/>
      <c r="D25" s="52"/>
      <c r="E25" s="52"/>
      <c r="F25" s="52"/>
      <c r="G25" s="154"/>
      <c r="H25" s="131"/>
      <c r="I25" s="131"/>
      <c r="J25" s="131"/>
      <c r="K25" s="131"/>
      <c r="L25" s="131"/>
      <c r="M25" s="131"/>
      <c r="N25" s="131"/>
      <c r="O25" s="131"/>
      <c r="P25" s="131"/>
    </row>
    <row r="26" spans="1:16" x14ac:dyDescent="0.25">
      <c r="A26" s="152"/>
      <c r="B26" s="9"/>
      <c r="C26" s="9"/>
      <c r="D26" s="52"/>
      <c r="E26" s="52"/>
      <c r="F26" s="52"/>
      <c r="G26" s="154"/>
      <c r="H26" s="131"/>
      <c r="I26" s="131"/>
      <c r="J26" s="131"/>
      <c r="K26" s="131"/>
      <c r="L26" s="131"/>
      <c r="M26" s="131"/>
      <c r="N26" s="131"/>
      <c r="O26" s="131"/>
      <c r="P26" s="131"/>
    </row>
    <row r="27" spans="1:16" x14ac:dyDescent="0.25">
      <c r="A27" s="152"/>
      <c r="B27" s="9"/>
      <c r="C27" s="9"/>
      <c r="D27" s="52"/>
      <c r="E27" s="52"/>
      <c r="F27" s="52"/>
      <c r="G27" s="154"/>
      <c r="H27" s="131"/>
      <c r="I27" s="131"/>
      <c r="J27" s="131"/>
      <c r="K27" s="131"/>
      <c r="L27" s="131"/>
      <c r="M27" s="131"/>
      <c r="N27" s="131"/>
      <c r="O27" s="131"/>
      <c r="P27" s="131"/>
    </row>
    <row r="28" spans="1:16" x14ac:dyDescent="0.25">
      <c r="A28" s="152"/>
      <c r="B28" s="9"/>
      <c r="C28" s="9"/>
      <c r="D28" s="52"/>
      <c r="E28" s="52"/>
      <c r="F28" s="52"/>
      <c r="G28" s="154"/>
      <c r="H28" s="131"/>
      <c r="I28" s="131"/>
      <c r="J28" s="131"/>
      <c r="K28" s="131"/>
      <c r="L28" s="131"/>
      <c r="M28" s="131"/>
      <c r="N28" s="131"/>
      <c r="O28" s="131"/>
      <c r="P28" s="131"/>
    </row>
    <row r="29" spans="1:16" x14ac:dyDescent="0.25">
      <c r="A29" s="152"/>
      <c r="B29" s="9"/>
      <c r="C29" s="9"/>
      <c r="D29" s="52"/>
      <c r="E29" s="52"/>
      <c r="F29" s="52"/>
      <c r="G29" s="154"/>
      <c r="H29" s="131"/>
      <c r="I29" s="131"/>
      <c r="J29" s="131"/>
      <c r="K29" s="131"/>
      <c r="L29" s="131"/>
      <c r="M29" s="131"/>
      <c r="N29" s="131"/>
      <c r="O29" s="131"/>
      <c r="P29" s="131"/>
    </row>
    <row r="30" spans="1:16" x14ac:dyDescent="0.25">
      <c r="A30" s="152"/>
      <c r="B30" s="9"/>
      <c r="C30" s="9"/>
      <c r="D30" s="52"/>
      <c r="E30" s="52"/>
      <c r="F30" s="52"/>
      <c r="G30" s="154"/>
      <c r="H30" s="131"/>
      <c r="I30" s="131"/>
      <c r="J30" s="131"/>
      <c r="K30" s="131"/>
      <c r="L30" s="131"/>
      <c r="M30" s="131"/>
      <c r="N30" s="131"/>
      <c r="O30" s="131"/>
      <c r="P30" s="131"/>
    </row>
    <row r="31" spans="1:16" x14ac:dyDescent="0.25">
      <c r="A31" s="152"/>
      <c r="B31" s="9"/>
      <c r="C31" s="9"/>
      <c r="D31" s="52"/>
      <c r="E31" s="52"/>
      <c r="F31" s="52"/>
      <c r="G31" s="154"/>
      <c r="H31" s="131"/>
      <c r="I31" s="131"/>
      <c r="J31" s="131"/>
      <c r="K31" s="131"/>
      <c r="L31" s="131"/>
      <c r="M31" s="131"/>
      <c r="N31" s="131"/>
      <c r="O31" s="131"/>
      <c r="P31" s="131"/>
    </row>
    <row r="32" spans="1:16" x14ac:dyDescent="0.25">
      <c r="A32" s="152"/>
      <c r="B32" s="9"/>
      <c r="C32" s="9"/>
      <c r="D32" s="52"/>
      <c r="E32" s="52"/>
      <c r="F32" s="52"/>
      <c r="G32" s="154"/>
      <c r="H32" s="131"/>
      <c r="I32" s="131"/>
      <c r="J32" s="131"/>
      <c r="K32" s="131"/>
      <c r="L32" s="131"/>
      <c r="M32" s="131"/>
      <c r="N32" s="131"/>
      <c r="O32" s="131"/>
      <c r="P32" s="131"/>
    </row>
    <row r="33" spans="1:16" x14ac:dyDescent="0.25">
      <c r="A33" s="152"/>
      <c r="B33" s="9"/>
      <c r="C33" s="9"/>
      <c r="D33" s="52"/>
      <c r="E33" s="52"/>
      <c r="F33" s="52"/>
      <c r="G33" s="154"/>
      <c r="H33" s="131"/>
      <c r="I33" s="131"/>
      <c r="J33" s="131"/>
      <c r="K33" s="131"/>
      <c r="L33" s="131"/>
      <c r="M33" s="131"/>
      <c r="N33" s="131"/>
      <c r="O33" s="131"/>
      <c r="P33" s="131"/>
    </row>
    <row r="34" spans="1:16" x14ac:dyDescent="0.25">
      <c r="A34" s="101"/>
      <c r="B34" s="139"/>
      <c r="C34" s="139"/>
      <c r="D34" s="155"/>
      <c r="E34" s="155"/>
      <c r="F34" s="155"/>
      <c r="G34" s="156"/>
      <c r="H34" s="131"/>
      <c r="I34" s="131"/>
      <c r="J34" s="131"/>
      <c r="K34" s="131"/>
      <c r="L34" s="131"/>
      <c r="M34" s="131"/>
      <c r="N34" s="131"/>
      <c r="O34" s="131"/>
      <c r="P34" s="131"/>
    </row>
    <row r="35" spans="1:16" x14ac:dyDescent="0.25">
      <c r="A35" s="9"/>
      <c r="B35" s="139"/>
      <c r="C35" s="139"/>
      <c r="D35" s="155"/>
      <c r="E35" s="155"/>
      <c r="F35" s="155"/>
      <c r="G35" s="155"/>
      <c r="H35" s="131"/>
      <c r="I35" s="131"/>
      <c r="J35" s="131"/>
      <c r="K35" s="131"/>
      <c r="L35" s="131"/>
      <c r="M35" s="131"/>
      <c r="N35" s="131"/>
      <c r="O35" s="131"/>
      <c r="P35" s="131"/>
    </row>
    <row r="36" spans="1:16" ht="16.5" customHeight="1" x14ac:dyDescent="0.25">
      <c r="B36" s="372" t="s">
        <v>41</v>
      </c>
      <c r="C36" s="373"/>
      <c r="D36" s="373"/>
      <c r="E36" s="373"/>
      <c r="F36" s="373"/>
      <c r="G36" s="373"/>
      <c r="H36" s="374"/>
      <c r="I36" s="81"/>
      <c r="J36" s="81"/>
      <c r="K36" s="81"/>
      <c r="L36" s="81"/>
      <c r="M36" s="81"/>
      <c r="N36" s="81"/>
      <c r="O36" s="81"/>
    </row>
    <row r="37" spans="1:16" ht="16.5" customHeight="1" x14ac:dyDescent="0.25">
      <c r="A37" s="141"/>
      <c r="B37" s="136" t="s">
        <v>180</v>
      </c>
      <c r="C37" s="135" t="s">
        <v>216</v>
      </c>
      <c r="D37" s="135" t="s">
        <v>217</v>
      </c>
      <c r="E37" s="135" t="s">
        <v>218</v>
      </c>
      <c r="F37" s="135" t="s">
        <v>219</v>
      </c>
      <c r="G37" s="136" t="s">
        <v>311</v>
      </c>
      <c r="H37" s="136" t="s">
        <v>56</v>
      </c>
      <c r="I37" s="81"/>
      <c r="J37" s="81"/>
      <c r="K37" s="81"/>
      <c r="L37" s="81"/>
      <c r="M37" s="81"/>
      <c r="N37" s="81"/>
      <c r="O37" s="81"/>
    </row>
    <row r="38" spans="1:16" ht="16.5" customHeight="1" x14ac:dyDescent="0.25">
      <c r="A38" s="133" t="s">
        <v>441</v>
      </c>
      <c r="B38" s="136"/>
      <c r="C38" s="177">
        <v>0.9</v>
      </c>
      <c r="D38" s="177">
        <v>0.9</v>
      </c>
      <c r="E38" s="177">
        <v>0.9</v>
      </c>
      <c r="F38" s="177">
        <v>0.9</v>
      </c>
      <c r="G38" s="136"/>
      <c r="H38" s="136"/>
      <c r="I38" s="131"/>
      <c r="J38" s="131"/>
      <c r="K38" s="131"/>
      <c r="L38" s="131"/>
      <c r="M38" s="131"/>
      <c r="N38" s="131"/>
      <c r="O38" s="131"/>
    </row>
    <row r="39" spans="1:16" ht="16.5" customHeight="1" x14ac:dyDescent="0.25">
      <c r="A39" s="133" t="s">
        <v>442</v>
      </c>
      <c r="B39" s="136"/>
      <c r="C39" s="177">
        <v>0.85</v>
      </c>
      <c r="D39" s="177">
        <v>0.85</v>
      </c>
      <c r="E39" s="177">
        <v>0.85</v>
      </c>
      <c r="F39" s="177">
        <v>0.85</v>
      </c>
      <c r="G39" s="136"/>
      <c r="H39" s="136"/>
      <c r="I39" s="131"/>
      <c r="J39" s="131"/>
      <c r="K39" s="131"/>
      <c r="L39" s="131"/>
      <c r="M39" s="131"/>
      <c r="N39" s="131"/>
      <c r="O39" s="131"/>
    </row>
    <row r="40" spans="1:16" ht="16.5" customHeight="1" x14ac:dyDescent="0.25">
      <c r="A40" s="134" t="s">
        <v>26</v>
      </c>
      <c r="B40" s="45" t="str">
        <f>+C10</f>
        <v>ND</v>
      </c>
      <c r="C40" s="177" t="s">
        <v>178</v>
      </c>
      <c r="D40" s="177" t="s">
        <v>178</v>
      </c>
      <c r="E40" s="177" t="s">
        <v>178</v>
      </c>
      <c r="F40" s="176">
        <v>0.87</v>
      </c>
      <c r="G40" s="182">
        <f>+F40</f>
        <v>0.87</v>
      </c>
      <c r="H40" s="178">
        <v>0.9</v>
      </c>
      <c r="I40" s="81"/>
      <c r="J40" s="81"/>
      <c r="K40" s="81"/>
      <c r="L40" s="81"/>
      <c r="M40" s="81"/>
      <c r="N40" s="81"/>
      <c r="O40" s="81"/>
    </row>
  </sheetData>
  <sheetProtection selectLockedCells="1"/>
  <mergeCells count="22">
    <mergeCell ref="A9:B9"/>
    <mergeCell ref="A10:B10"/>
    <mergeCell ref="A11:A16"/>
    <mergeCell ref="B11:G12"/>
    <mergeCell ref="B13:G14"/>
    <mergeCell ref="B15:G16"/>
    <mergeCell ref="B36:H36"/>
    <mergeCell ref="A17:G17"/>
    <mergeCell ref="A1:G1"/>
    <mergeCell ref="A2:B2"/>
    <mergeCell ref="C2:G2"/>
    <mergeCell ref="A3:B3"/>
    <mergeCell ref="A4:B4"/>
    <mergeCell ref="C4:D4"/>
    <mergeCell ref="F4:G4"/>
    <mergeCell ref="A5:B5"/>
    <mergeCell ref="C5:G5"/>
    <mergeCell ref="A6:B7"/>
    <mergeCell ref="C6:G7"/>
    <mergeCell ref="A8:B8"/>
    <mergeCell ref="D8:D10"/>
    <mergeCell ref="E8:G10"/>
  </mergeCells>
  <printOptions horizontalCentered="1" verticalCentered="1"/>
  <pageMargins left="0.70866141732283472" right="0.70866141732283472" top="0.74803149606299213" bottom="0.74803149606299213" header="0.31496062992125984" footer="0.31496062992125984"/>
  <pageSetup scale="1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Q45"/>
  <sheetViews>
    <sheetView showGridLines="0" topLeftCell="A14" zoomScale="115" zoomScaleNormal="115" workbookViewId="0">
      <selection activeCell="I42" sqref="I41:M42"/>
    </sheetView>
  </sheetViews>
  <sheetFormatPr baseColWidth="10" defaultRowHeight="15" x14ac:dyDescent="0.25"/>
  <cols>
    <col min="1" max="15" width="11.42578125" style="76"/>
  </cols>
  <sheetData>
    <row r="1" spans="1:17" ht="18.75" x14ac:dyDescent="0.3">
      <c r="A1" s="314" t="s">
        <v>38</v>
      </c>
      <c r="B1" s="314"/>
      <c r="C1" s="314"/>
      <c r="D1" s="314"/>
      <c r="E1" s="314"/>
      <c r="F1" s="314"/>
      <c r="G1" s="314"/>
      <c r="H1" s="315"/>
      <c r="I1" s="315"/>
      <c r="J1" s="315"/>
      <c r="K1" s="315"/>
      <c r="L1" s="315"/>
      <c r="M1" s="315"/>
      <c r="N1" s="315"/>
      <c r="O1" s="315"/>
      <c r="P1" s="315"/>
    </row>
    <row r="2" spans="1:17" x14ac:dyDescent="0.25">
      <c r="A2" s="316" t="s">
        <v>28</v>
      </c>
      <c r="B2" s="316"/>
      <c r="C2" s="317" t="s">
        <v>101</v>
      </c>
      <c r="D2" s="317"/>
      <c r="E2" s="317"/>
      <c r="F2" s="317"/>
      <c r="G2" s="317"/>
      <c r="H2" s="315"/>
      <c r="I2" s="315"/>
      <c r="J2" s="315"/>
      <c r="K2" s="315"/>
      <c r="L2" s="315"/>
      <c r="M2" s="315"/>
      <c r="N2" s="315"/>
      <c r="O2" s="315"/>
      <c r="P2" s="315"/>
    </row>
    <row r="3" spans="1:17" x14ac:dyDescent="0.25">
      <c r="A3" s="318" t="s">
        <v>34</v>
      </c>
      <c r="B3" s="318"/>
      <c r="C3" s="92" t="s">
        <v>30</v>
      </c>
      <c r="D3" s="135" t="s">
        <v>31</v>
      </c>
      <c r="E3" s="132" t="s">
        <v>24</v>
      </c>
      <c r="F3" s="137" t="s">
        <v>32</v>
      </c>
      <c r="G3" s="92" t="s">
        <v>25</v>
      </c>
      <c r="H3" s="315"/>
      <c r="I3" s="315"/>
      <c r="J3" s="315"/>
      <c r="K3" s="315"/>
      <c r="L3" s="315"/>
      <c r="M3" s="315"/>
      <c r="N3" s="315"/>
      <c r="O3" s="315"/>
      <c r="P3" s="315"/>
    </row>
    <row r="4" spans="1:17" x14ac:dyDescent="0.25">
      <c r="A4" s="316" t="s">
        <v>35</v>
      </c>
      <c r="B4" s="316"/>
      <c r="C4" s="317" t="s">
        <v>256</v>
      </c>
      <c r="D4" s="317"/>
      <c r="E4" s="167" t="s">
        <v>33</v>
      </c>
      <c r="F4" s="319" t="s">
        <v>39</v>
      </c>
      <c r="G4" s="319"/>
      <c r="H4" s="315"/>
      <c r="I4" s="315"/>
      <c r="J4" s="315"/>
      <c r="K4" s="315"/>
      <c r="L4" s="315"/>
      <c r="M4" s="315"/>
      <c r="N4" s="315"/>
      <c r="O4" s="315"/>
      <c r="P4" s="315"/>
    </row>
    <row r="5" spans="1:17" x14ac:dyDescent="0.25">
      <c r="A5" s="316" t="s">
        <v>29</v>
      </c>
      <c r="B5" s="316"/>
      <c r="C5" s="320" t="s">
        <v>60</v>
      </c>
      <c r="D5" s="320"/>
      <c r="E5" s="320"/>
      <c r="F5" s="320"/>
      <c r="G5" s="320"/>
      <c r="H5" s="315"/>
      <c r="I5" s="315"/>
      <c r="J5" s="315"/>
      <c r="K5" s="315"/>
      <c r="L5" s="315"/>
      <c r="M5" s="315"/>
      <c r="N5" s="315"/>
      <c r="O5" s="315"/>
      <c r="P5" s="315"/>
    </row>
    <row r="6" spans="1:17" x14ac:dyDescent="0.25">
      <c r="A6" s="316" t="s">
        <v>109</v>
      </c>
      <c r="B6" s="316"/>
      <c r="C6" s="321"/>
      <c r="D6" s="321"/>
      <c r="E6" s="321"/>
      <c r="F6" s="321"/>
      <c r="G6" s="321"/>
      <c r="H6" s="315"/>
      <c r="I6" s="315"/>
      <c r="J6" s="315"/>
      <c r="K6" s="315"/>
      <c r="L6" s="315"/>
      <c r="M6" s="315"/>
      <c r="N6" s="315"/>
      <c r="O6" s="315"/>
      <c r="P6" s="315"/>
    </row>
    <row r="7" spans="1:17" x14ac:dyDescent="0.25">
      <c r="A7" s="316"/>
      <c r="B7" s="316"/>
      <c r="C7" s="321"/>
      <c r="D7" s="321"/>
      <c r="E7" s="321"/>
      <c r="F7" s="321"/>
      <c r="G7" s="321"/>
      <c r="H7" s="315"/>
      <c r="I7" s="315"/>
      <c r="J7" s="315"/>
      <c r="K7" s="315"/>
      <c r="L7" s="315"/>
      <c r="M7" s="315"/>
      <c r="N7" s="315"/>
      <c r="O7" s="315"/>
      <c r="P7" s="315"/>
    </row>
    <row r="8" spans="1:17" ht="15" customHeight="1" x14ac:dyDescent="0.25">
      <c r="A8" s="311" t="s">
        <v>176</v>
      </c>
      <c r="B8" s="311"/>
      <c r="C8" s="22" t="s">
        <v>419</v>
      </c>
      <c r="D8" s="322" t="s">
        <v>57</v>
      </c>
      <c r="E8" s="310" t="s">
        <v>433</v>
      </c>
      <c r="F8" s="310"/>
      <c r="G8" s="310"/>
      <c r="H8" s="315"/>
      <c r="I8" s="315"/>
      <c r="J8" s="315"/>
      <c r="K8" s="315"/>
      <c r="L8" s="315"/>
      <c r="M8" s="315"/>
      <c r="N8" s="315"/>
      <c r="O8" s="315"/>
      <c r="P8" s="315"/>
    </row>
    <row r="9" spans="1:17" x14ac:dyDescent="0.25">
      <c r="A9" s="311" t="s">
        <v>37</v>
      </c>
      <c r="B9" s="311"/>
      <c r="C9" s="22" t="s">
        <v>436</v>
      </c>
      <c r="D9" s="322"/>
      <c r="E9" s="310"/>
      <c r="F9" s="310"/>
      <c r="G9" s="310"/>
      <c r="H9" s="315"/>
      <c r="I9" s="315"/>
      <c r="J9" s="315"/>
      <c r="K9" s="315"/>
      <c r="L9" s="315"/>
      <c r="M9" s="315"/>
      <c r="N9" s="315"/>
      <c r="O9" s="315"/>
      <c r="P9" s="315"/>
    </row>
    <row r="10" spans="1:17" x14ac:dyDescent="0.25">
      <c r="A10" s="312" t="s">
        <v>65</v>
      </c>
      <c r="B10" s="312"/>
      <c r="C10" s="63">
        <v>85</v>
      </c>
      <c r="D10" s="322"/>
      <c r="E10" s="310"/>
      <c r="F10" s="310"/>
      <c r="G10" s="310"/>
      <c r="H10" s="315"/>
      <c r="I10" s="315"/>
      <c r="J10" s="315"/>
      <c r="K10" s="315"/>
      <c r="L10" s="315"/>
      <c r="M10" s="315"/>
      <c r="N10" s="315"/>
      <c r="O10" s="315"/>
      <c r="P10" s="315"/>
    </row>
    <row r="11" spans="1:17" ht="15" customHeight="1" x14ac:dyDescent="0.25">
      <c r="A11" s="313"/>
      <c r="B11" s="296" t="s">
        <v>437</v>
      </c>
      <c r="C11" s="296"/>
      <c r="D11" s="296"/>
      <c r="E11" s="296"/>
      <c r="F11" s="296"/>
      <c r="G11" s="296"/>
      <c r="H11" s="315"/>
      <c r="I11" s="315"/>
      <c r="J11" s="315"/>
      <c r="K11" s="315"/>
      <c r="L11" s="315"/>
      <c r="M11" s="315"/>
      <c r="N11" s="315"/>
      <c r="O11" s="315"/>
      <c r="P11" s="315"/>
    </row>
    <row r="12" spans="1:17" x14ac:dyDescent="0.25">
      <c r="A12" s="313"/>
      <c r="B12" s="296"/>
      <c r="C12" s="296"/>
      <c r="D12" s="296"/>
      <c r="E12" s="296"/>
      <c r="F12" s="296"/>
      <c r="G12" s="296"/>
      <c r="H12" s="315"/>
      <c r="I12" s="315"/>
      <c r="J12" s="315"/>
      <c r="K12" s="315"/>
      <c r="L12" s="315"/>
      <c r="M12" s="315"/>
      <c r="N12" s="315"/>
      <c r="O12" s="315"/>
      <c r="P12" s="315"/>
      <c r="Q12" t="s">
        <v>301</v>
      </c>
    </row>
    <row r="13" spans="1:17" ht="15" customHeight="1" x14ac:dyDescent="0.25">
      <c r="A13" s="313"/>
      <c r="B13" s="296" t="s">
        <v>438</v>
      </c>
      <c r="C13" s="296"/>
      <c r="D13" s="296"/>
      <c r="E13" s="296"/>
      <c r="F13" s="296"/>
      <c r="G13" s="296"/>
      <c r="H13" s="315"/>
      <c r="I13" s="315"/>
      <c r="J13" s="315"/>
      <c r="K13" s="315"/>
      <c r="L13" s="315"/>
      <c r="M13" s="315"/>
      <c r="N13" s="315"/>
      <c r="O13" s="315"/>
      <c r="P13" s="315"/>
    </row>
    <row r="14" spans="1:17" x14ac:dyDescent="0.25">
      <c r="A14" s="313"/>
      <c r="B14" s="296"/>
      <c r="C14" s="296"/>
      <c r="D14" s="296"/>
      <c r="E14" s="296"/>
      <c r="F14" s="296"/>
      <c r="G14" s="296"/>
      <c r="H14" s="315"/>
      <c r="I14" s="315"/>
      <c r="J14" s="315"/>
      <c r="K14" s="315"/>
      <c r="L14" s="315"/>
      <c r="M14" s="315"/>
      <c r="N14" s="315"/>
      <c r="O14" s="315"/>
      <c r="P14" s="315"/>
    </row>
    <row r="15" spans="1:17" ht="15" customHeight="1" x14ac:dyDescent="0.25">
      <c r="A15" s="313"/>
      <c r="B15" s="296" t="s">
        <v>439</v>
      </c>
      <c r="C15" s="296"/>
      <c r="D15" s="296"/>
      <c r="E15" s="296"/>
      <c r="F15" s="296"/>
      <c r="G15" s="296"/>
      <c r="H15" s="315"/>
      <c r="I15" s="315"/>
      <c r="J15" s="315"/>
      <c r="K15" s="315"/>
      <c r="L15" s="315"/>
      <c r="M15" s="315"/>
      <c r="N15" s="315"/>
      <c r="O15" s="315"/>
      <c r="P15" s="315"/>
    </row>
    <row r="16" spans="1:17" x14ac:dyDescent="0.25">
      <c r="A16" s="313"/>
      <c r="B16" s="296"/>
      <c r="C16" s="296"/>
      <c r="D16" s="296"/>
      <c r="E16" s="296"/>
      <c r="F16" s="296"/>
      <c r="G16" s="296"/>
      <c r="H16" s="315"/>
      <c r="I16" s="315"/>
      <c r="J16" s="315"/>
      <c r="K16" s="315"/>
      <c r="L16" s="315"/>
      <c r="M16" s="315"/>
      <c r="N16" s="315"/>
      <c r="O16" s="315"/>
      <c r="P16" s="315"/>
    </row>
    <row r="17" spans="1:16" ht="18.75" x14ac:dyDescent="0.3">
      <c r="A17" s="314" t="s">
        <v>440</v>
      </c>
      <c r="B17" s="314"/>
      <c r="C17" s="314"/>
      <c r="D17" s="314"/>
      <c r="E17" s="314"/>
      <c r="F17" s="314"/>
      <c r="G17" s="314"/>
      <c r="H17" s="315"/>
      <c r="I17" s="315"/>
      <c r="J17" s="315"/>
      <c r="K17" s="315"/>
      <c r="L17" s="315"/>
      <c r="M17" s="315"/>
      <c r="N17" s="315"/>
      <c r="O17" s="315"/>
      <c r="P17" s="315"/>
    </row>
    <row r="18" spans="1:16" x14ac:dyDescent="0.25">
      <c r="A18" s="134"/>
      <c r="B18" s="134"/>
      <c r="C18" s="134"/>
      <c r="D18" s="138"/>
      <c r="E18" s="138"/>
      <c r="F18" s="138"/>
      <c r="G18" s="138"/>
      <c r="H18" s="131"/>
      <c r="I18" s="131"/>
      <c r="J18" s="131"/>
      <c r="K18" s="131"/>
      <c r="L18" s="131"/>
      <c r="M18" s="131"/>
      <c r="N18" s="131"/>
      <c r="O18" s="131"/>
      <c r="P18" s="131"/>
    </row>
    <row r="19" spans="1:16" x14ac:dyDescent="0.25">
      <c r="A19" s="134"/>
      <c r="B19" s="134"/>
      <c r="C19" s="134"/>
      <c r="D19" s="138"/>
      <c r="E19" s="138"/>
      <c r="F19" s="138"/>
      <c r="G19" s="138"/>
      <c r="H19" s="131"/>
      <c r="I19" s="131"/>
      <c r="J19" s="131"/>
      <c r="K19" s="131"/>
      <c r="L19" s="131"/>
      <c r="M19" s="131"/>
      <c r="N19" s="131"/>
      <c r="O19" s="131"/>
      <c r="P19" s="131"/>
    </row>
    <row r="20" spans="1:16" x14ac:dyDescent="0.25">
      <c r="A20" s="134"/>
      <c r="B20" s="134"/>
      <c r="C20" s="134"/>
      <c r="D20" s="138"/>
      <c r="E20" s="138"/>
      <c r="F20" s="138"/>
      <c r="G20" s="138"/>
      <c r="H20" s="131"/>
      <c r="I20" s="131"/>
      <c r="J20" s="131"/>
      <c r="K20" s="131"/>
      <c r="L20" s="131"/>
      <c r="M20" s="131"/>
      <c r="N20" s="131"/>
      <c r="O20" s="131"/>
      <c r="P20" s="131"/>
    </row>
    <row r="21" spans="1:16" x14ac:dyDescent="0.25">
      <c r="A21" s="134"/>
      <c r="B21" s="134"/>
      <c r="C21" s="134"/>
      <c r="D21" s="138"/>
      <c r="E21" s="138"/>
      <c r="F21" s="138"/>
      <c r="G21" s="138"/>
      <c r="H21" s="131"/>
      <c r="I21" s="131"/>
      <c r="J21" s="131"/>
      <c r="K21" s="131"/>
      <c r="L21" s="131"/>
      <c r="M21" s="131"/>
      <c r="N21" s="131"/>
      <c r="O21" s="131"/>
      <c r="P21" s="131"/>
    </row>
    <row r="22" spans="1:16" x14ac:dyDescent="0.25">
      <c r="A22" s="134"/>
      <c r="B22" s="134"/>
      <c r="C22" s="134"/>
      <c r="D22" s="138"/>
      <c r="E22" s="138"/>
      <c r="F22" s="138"/>
      <c r="G22" s="138"/>
      <c r="H22" s="131"/>
      <c r="I22" s="131"/>
      <c r="J22" s="131"/>
      <c r="K22" s="131"/>
      <c r="L22" s="131"/>
      <c r="M22" s="131"/>
      <c r="N22" s="131"/>
      <c r="O22" s="131"/>
      <c r="P22" s="131"/>
    </row>
    <row r="23" spans="1:16" x14ac:dyDescent="0.25">
      <c r="A23" s="134"/>
      <c r="B23" s="134"/>
      <c r="C23" s="134"/>
      <c r="D23" s="138"/>
      <c r="E23" s="138"/>
      <c r="F23" s="138"/>
      <c r="G23" s="138"/>
      <c r="H23" s="131"/>
      <c r="I23" s="131"/>
      <c r="J23" s="131"/>
      <c r="K23" s="131"/>
      <c r="L23" s="131"/>
      <c r="M23" s="131"/>
      <c r="N23" s="131"/>
      <c r="O23" s="131"/>
      <c r="P23" s="131"/>
    </row>
    <row r="24" spans="1:16" x14ac:dyDescent="0.25">
      <c r="A24" s="134"/>
      <c r="B24" s="134"/>
      <c r="C24" s="134"/>
      <c r="D24" s="138"/>
      <c r="E24" s="138"/>
      <c r="F24" s="138"/>
      <c r="G24" s="138"/>
      <c r="H24" s="131"/>
      <c r="I24" s="131"/>
      <c r="J24" s="131"/>
      <c r="K24" s="131"/>
      <c r="L24" s="131"/>
      <c r="M24" s="131"/>
      <c r="N24" s="131"/>
      <c r="O24" s="131"/>
      <c r="P24" s="131"/>
    </row>
    <row r="25" spans="1:16" x14ac:dyDescent="0.25">
      <c r="A25" s="134"/>
      <c r="B25" s="134"/>
      <c r="C25" s="134"/>
      <c r="D25" s="138"/>
      <c r="E25" s="138"/>
      <c r="F25" s="138"/>
      <c r="G25" s="138"/>
      <c r="H25" s="131"/>
      <c r="I25" s="131"/>
      <c r="J25" s="131"/>
      <c r="K25" s="131"/>
      <c r="L25" s="131"/>
      <c r="M25" s="131"/>
      <c r="N25" s="131"/>
      <c r="O25" s="131"/>
      <c r="P25" s="131"/>
    </row>
    <row r="26" spans="1:16" x14ac:dyDescent="0.25">
      <c r="A26" s="134"/>
      <c r="B26" s="134"/>
      <c r="C26" s="134"/>
      <c r="D26" s="138"/>
      <c r="E26" s="138"/>
      <c r="F26" s="138"/>
      <c r="G26" s="138"/>
      <c r="H26" s="131"/>
      <c r="I26" s="131"/>
      <c r="J26" s="131"/>
      <c r="K26" s="131"/>
      <c r="L26" s="131"/>
      <c r="M26" s="131"/>
      <c r="N26" s="131"/>
      <c r="O26" s="131"/>
      <c r="P26" s="131"/>
    </row>
    <row r="27" spans="1:16" x14ac:dyDescent="0.25">
      <c r="A27" s="134"/>
      <c r="B27" s="134"/>
      <c r="C27" s="134"/>
      <c r="D27" s="138"/>
      <c r="E27" s="138"/>
      <c r="F27" s="138"/>
      <c r="G27" s="138"/>
      <c r="H27" s="131"/>
      <c r="I27" s="131"/>
      <c r="J27" s="131"/>
      <c r="K27" s="131"/>
      <c r="L27" s="131"/>
      <c r="M27" s="131"/>
      <c r="N27" s="131"/>
      <c r="O27" s="131"/>
      <c r="P27" s="131"/>
    </row>
    <row r="28" spans="1:16" x14ac:dyDescent="0.25">
      <c r="A28" s="134"/>
      <c r="B28" s="134"/>
      <c r="C28" s="134"/>
      <c r="D28" s="138"/>
      <c r="E28" s="138"/>
      <c r="F28" s="138"/>
      <c r="G28" s="138"/>
      <c r="H28" s="131"/>
      <c r="I28" s="131"/>
      <c r="J28" s="131"/>
      <c r="K28" s="131"/>
      <c r="L28" s="131"/>
      <c r="M28" s="131"/>
      <c r="N28" s="131"/>
      <c r="O28" s="131"/>
      <c r="P28" s="131"/>
    </row>
    <row r="29" spans="1:16" x14ac:dyDescent="0.25">
      <c r="A29" s="134"/>
      <c r="B29" s="134"/>
      <c r="C29" s="134"/>
      <c r="D29" s="138"/>
      <c r="E29" s="138"/>
      <c r="F29" s="138"/>
      <c r="G29" s="138"/>
      <c r="H29" s="131"/>
      <c r="I29" s="131"/>
      <c r="J29" s="131"/>
      <c r="K29" s="131"/>
      <c r="L29" s="131"/>
      <c r="M29" s="131"/>
      <c r="N29" s="131"/>
      <c r="O29" s="131"/>
      <c r="P29" s="131"/>
    </row>
    <row r="30" spans="1:16" x14ac:dyDescent="0.25">
      <c r="A30" s="134"/>
      <c r="B30" s="134"/>
      <c r="C30" s="134"/>
      <c r="D30" s="138"/>
      <c r="E30" s="138"/>
      <c r="F30" s="138"/>
      <c r="G30" s="138"/>
      <c r="H30" s="131"/>
      <c r="I30" s="131"/>
      <c r="J30" s="131"/>
      <c r="K30" s="131"/>
      <c r="L30" s="131"/>
      <c r="M30" s="131"/>
      <c r="N30" s="131"/>
      <c r="O30" s="131"/>
      <c r="P30" s="131"/>
    </row>
    <row r="31" spans="1:16" x14ac:dyDescent="0.25">
      <c r="A31" s="134"/>
      <c r="B31" s="134"/>
      <c r="C31" s="134"/>
      <c r="D31" s="138"/>
      <c r="E31" s="138"/>
      <c r="F31" s="138"/>
      <c r="G31" s="138"/>
      <c r="H31" s="131"/>
      <c r="I31" s="131"/>
      <c r="J31" s="131"/>
      <c r="K31" s="131"/>
      <c r="L31" s="131"/>
      <c r="M31" s="131"/>
      <c r="N31" s="131"/>
      <c r="O31" s="131"/>
      <c r="P31" s="131"/>
    </row>
    <row r="32" spans="1:16" x14ac:dyDescent="0.25">
      <c r="A32" s="134"/>
      <c r="B32" s="134"/>
      <c r="C32" s="134"/>
      <c r="D32" s="138"/>
      <c r="E32" s="138"/>
      <c r="F32" s="138"/>
      <c r="G32" s="138"/>
      <c r="H32" s="131"/>
      <c r="I32" s="131"/>
      <c r="J32" s="131"/>
      <c r="K32" s="131"/>
      <c r="L32" s="131"/>
      <c r="M32" s="131"/>
      <c r="N32" s="131"/>
      <c r="O32" s="131"/>
      <c r="P32" s="131"/>
    </row>
    <row r="33" spans="1:16" x14ac:dyDescent="0.25">
      <c r="A33" s="134"/>
      <c r="B33" s="134"/>
      <c r="C33" s="134"/>
      <c r="D33" s="138"/>
      <c r="E33" s="138"/>
      <c r="F33" s="138"/>
      <c r="G33" s="138"/>
      <c r="H33" s="131"/>
      <c r="I33" s="131"/>
      <c r="J33" s="131"/>
      <c r="K33" s="131"/>
      <c r="L33" s="131"/>
      <c r="M33" s="131"/>
      <c r="N33" s="131"/>
      <c r="O33" s="131"/>
      <c r="P33" s="131"/>
    </row>
    <row r="34" spans="1:16" ht="7.5" customHeight="1" x14ac:dyDescent="0.25">
      <c r="A34" s="134"/>
      <c r="B34" s="134"/>
      <c r="C34" s="134"/>
      <c r="D34" s="138"/>
      <c r="E34" s="138"/>
      <c r="F34" s="138"/>
      <c r="G34" s="138"/>
      <c r="H34" s="131"/>
      <c r="I34" s="131"/>
      <c r="J34" s="131"/>
      <c r="K34" s="131"/>
      <c r="L34" s="131"/>
      <c r="M34" s="131"/>
      <c r="N34" s="131"/>
      <c r="O34" s="131"/>
      <c r="P34" s="131"/>
    </row>
    <row r="35" spans="1:16" x14ac:dyDescent="0.25">
      <c r="A35" s="131"/>
      <c r="B35" s="131"/>
      <c r="C35" s="131"/>
      <c r="D35" s="52"/>
      <c r="E35" s="52"/>
      <c r="F35" s="52"/>
      <c r="G35" s="52"/>
      <c r="H35" s="131"/>
      <c r="I35" s="131"/>
      <c r="J35" s="131"/>
      <c r="K35" s="131"/>
      <c r="L35" s="131"/>
      <c r="M35" s="131"/>
      <c r="N35" s="131"/>
      <c r="O35" s="131"/>
      <c r="P35" s="131"/>
    </row>
    <row r="36" spans="1:16" x14ac:dyDescent="0.25">
      <c r="B36" s="312" t="s">
        <v>41</v>
      </c>
      <c r="C36" s="312"/>
      <c r="D36" s="312"/>
      <c r="E36" s="312"/>
      <c r="F36" s="312"/>
      <c r="G36" s="312"/>
      <c r="H36" s="312"/>
      <c r="I36" s="312"/>
      <c r="J36" s="312"/>
      <c r="K36" s="312"/>
      <c r="L36" s="312"/>
      <c r="M36" s="312"/>
      <c r="N36" s="312"/>
      <c r="O36" s="312"/>
      <c r="P36" s="312"/>
    </row>
    <row r="37" spans="1:16" ht="15.75" customHeight="1" x14ac:dyDescent="0.25">
      <c r="A37" s="141"/>
      <c r="B37" s="136" t="s">
        <v>54</v>
      </c>
      <c r="C37" s="135" t="s">
        <v>42</v>
      </c>
      <c r="D37" s="135" t="s">
        <v>43</v>
      </c>
      <c r="E37" s="135" t="s">
        <v>44</v>
      </c>
      <c r="F37" s="135" t="s">
        <v>45</v>
      </c>
      <c r="G37" s="135" t="s">
        <v>46</v>
      </c>
      <c r="H37" s="135" t="s">
        <v>47</v>
      </c>
      <c r="I37" s="135" t="s">
        <v>48</v>
      </c>
      <c r="J37" s="135" t="s">
        <v>49</v>
      </c>
      <c r="K37" s="135" t="s">
        <v>50</v>
      </c>
      <c r="L37" s="135" t="s">
        <v>51</v>
      </c>
      <c r="M37" s="135" t="s">
        <v>52</v>
      </c>
      <c r="N37" s="135" t="s">
        <v>53</v>
      </c>
      <c r="O37" s="136" t="s">
        <v>55</v>
      </c>
      <c r="P37" s="136" t="s">
        <v>56</v>
      </c>
    </row>
    <row r="38" spans="1:16" ht="13.5" customHeight="1" x14ac:dyDescent="0.25">
      <c r="A38" s="133" t="s">
        <v>434</v>
      </c>
      <c r="B38" s="12"/>
      <c r="C38" s="13">
        <v>16</v>
      </c>
      <c r="D38" s="13">
        <v>16</v>
      </c>
      <c r="E38" s="13">
        <v>16</v>
      </c>
      <c r="F38" s="13">
        <v>16</v>
      </c>
      <c r="G38" s="13">
        <v>16</v>
      </c>
      <c r="H38" s="13">
        <v>16</v>
      </c>
      <c r="I38" s="13">
        <v>16</v>
      </c>
      <c r="J38" s="13">
        <v>16</v>
      </c>
      <c r="K38" s="13">
        <v>16</v>
      </c>
      <c r="L38" s="13">
        <v>16</v>
      </c>
      <c r="M38" s="13">
        <v>16</v>
      </c>
      <c r="N38" s="13">
        <v>16</v>
      </c>
      <c r="O38" s="12"/>
      <c r="P38" s="12"/>
    </row>
    <row r="39" spans="1:16" ht="13.5" customHeight="1" x14ac:dyDescent="0.25">
      <c r="A39" s="133" t="s">
        <v>435</v>
      </c>
      <c r="B39" s="12"/>
      <c r="C39" s="13">
        <v>14</v>
      </c>
      <c r="D39" s="13">
        <v>14</v>
      </c>
      <c r="E39" s="13">
        <v>14</v>
      </c>
      <c r="F39" s="13">
        <v>14</v>
      </c>
      <c r="G39" s="13">
        <v>14</v>
      </c>
      <c r="H39" s="13">
        <v>14</v>
      </c>
      <c r="I39" s="13">
        <v>14</v>
      </c>
      <c r="J39" s="13">
        <v>14</v>
      </c>
      <c r="K39" s="13">
        <v>14</v>
      </c>
      <c r="L39" s="13">
        <v>14</v>
      </c>
      <c r="M39" s="13">
        <v>14</v>
      </c>
      <c r="N39" s="13">
        <v>14</v>
      </c>
      <c r="O39" s="12"/>
      <c r="P39" s="12"/>
    </row>
    <row r="40" spans="1:16" ht="13.5" customHeight="1" x14ac:dyDescent="0.25">
      <c r="A40" s="75" t="s">
        <v>26</v>
      </c>
      <c r="B40" s="12">
        <v>85</v>
      </c>
      <c r="C40" s="142">
        <v>32.130000000000003</v>
      </c>
      <c r="D40" s="142">
        <v>56.13</v>
      </c>
      <c r="E40" s="143">
        <v>0</v>
      </c>
      <c r="F40" s="142">
        <v>63.34</v>
      </c>
      <c r="G40" s="142">
        <v>89.76</v>
      </c>
      <c r="H40" s="142">
        <v>66</v>
      </c>
      <c r="I40" s="142">
        <v>78</v>
      </c>
      <c r="J40" s="142">
        <v>45</v>
      </c>
      <c r="K40" s="142">
        <v>55</v>
      </c>
      <c r="L40" s="142">
        <v>148</v>
      </c>
      <c r="M40" s="142">
        <v>62</v>
      </c>
      <c r="N40" s="142">
        <v>100</v>
      </c>
      <c r="O40" s="144">
        <v>16</v>
      </c>
      <c r="P40" s="144">
        <v>192</v>
      </c>
    </row>
    <row r="41" spans="1:16" ht="13.5" customHeight="1" x14ac:dyDescent="0.25">
      <c r="A41" s="75" t="s">
        <v>27</v>
      </c>
      <c r="B41" s="13">
        <v>85</v>
      </c>
      <c r="C41" s="13">
        <f>+C40</f>
        <v>32.130000000000003</v>
      </c>
      <c r="D41" s="13">
        <f>+C41+D40</f>
        <v>88.26</v>
      </c>
      <c r="E41" s="13">
        <f t="shared" ref="E41:N41" si="0">+D41+E40</f>
        <v>88.26</v>
      </c>
      <c r="F41" s="13">
        <f t="shared" si="0"/>
        <v>151.60000000000002</v>
      </c>
      <c r="G41" s="13">
        <f t="shared" si="0"/>
        <v>241.36</v>
      </c>
      <c r="H41" s="13">
        <f t="shared" si="0"/>
        <v>307.36</v>
      </c>
      <c r="I41" s="13">
        <f t="shared" si="0"/>
        <v>385.36</v>
      </c>
      <c r="J41" s="13">
        <f t="shared" si="0"/>
        <v>430.36</v>
      </c>
      <c r="K41" s="13">
        <f t="shared" si="0"/>
        <v>485.36</v>
      </c>
      <c r="L41" s="13">
        <f t="shared" si="0"/>
        <v>633.36</v>
      </c>
      <c r="M41" s="13">
        <f t="shared" si="0"/>
        <v>695.36</v>
      </c>
      <c r="N41" s="13">
        <f t="shared" si="0"/>
        <v>795.36</v>
      </c>
      <c r="O41" s="12"/>
      <c r="P41" s="12"/>
    </row>
    <row r="44" spans="1:16" x14ac:dyDescent="0.25">
      <c r="D44"/>
      <c r="E44"/>
      <c r="F44"/>
      <c r="G44"/>
      <c r="H44"/>
      <c r="I44"/>
      <c r="J44"/>
      <c r="K44"/>
      <c r="L44"/>
      <c r="M44"/>
      <c r="N44"/>
      <c r="O44"/>
    </row>
    <row r="45" spans="1:16" x14ac:dyDescent="0.25">
      <c r="F45" s="59"/>
    </row>
  </sheetData>
  <sheetProtection selectLockedCells="1"/>
  <mergeCells count="23">
    <mergeCell ref="B36:P36"/>
    <mergeCell ref="A17:G17"/>
    <mergeCell ref="A1:G1"/>
    <mergeCell ref="H1:P17"/>
    <mergeCell ref="A2:B2"/>
    <mergeCell ref="C2:G2"/>
    <mergeCell ref="A3:B3"/>
    <mergeCell ref="A4:B4"/>
    <mergeCell ref="C4:D4"/>
    <mergeCell ref="F4:G4"/>
    <mergeCell ref="A5:B5"/>
    <mergeCell ref="C5:G5"/>
    <mergeCell ref="A6:B7"/>
    <mergeCell ref="C6:G7"/>
    <mergeCell ref="A8:B8"/>
    <mergeCell ref="D8:D10"/>
    <mergeCell ref="E8:G10"/>
    <mergeCell ref="A9:B9"/>
    <mergeCell ref="A10:B10"/>
    <mergeCell ref="A11:A16"/>
    <mergeCell ref="B11:G12"/>
    <mergeCell ref="B13:G14"/>
    <mergeCell ref="B15:G16"/>
  </mergeCells>
  <printOptions horizontalCentered="1" verticalCentered="1"/>
  <pageMargins left="0.70866141732283472" right="0.70866141732283472" top="0.74803149606299213" bottom="0.74803149606299213" header="0.31496062992125984" footer="0.31496062992125984"/>
  <pageSetup paperSize="9" scale="150" orientation="landscape" horizontalDpi="120" verticalDpi="72"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P43"/>
  <sheetViews>
    <sheetView showGridLines="0" topLeftCell="A14" zoomScale="70" zoomScaleNormal="70" workbookViewId="0">
      <selection activeCell="C42" sqref="C42"/>
    </sheetView>
  </sheetViews>
  <sheetFormatPr baseColWidth="10" defaultRowHeight="15" x14ac:dyDescent="0.25"/>
  <cols>
    <col min="1" max="2" width="11.42578125" style="50"/>
    <col min="3" max="3" width="13.140625" style="50" customWidth="1"/>
    <col min="4" max="4" width="11.42578125" style="50"/>
    <col min="5" max="5" width="13.85546875" style="50" customWidth="1"/>
    <col min="6" max="15" width="11.42578125" style="50"/>
  </cols>
  <sheetData>
    <row r="1" spans="1:16" ht="18.75" x14ac:dyDescent="0.3">
      <c r="A1" s="314" t="s">
        <v>38</v>
      </c>
      <c r="B1" s="314"/>
      <c r="C1" s="314"/>
      <c r="D1" s="314"/>
      <c r="E1" s="314"/>
      <c r="F1" s="314"/>
      <c r="G1" s="314"/>
      <c r="H1" s="146"/>
      <c r="I1" s="207"/>
      <c r="J1" s="207"/>
      <c r="K1" s="207"/>
      <c r="L1" s="207"/>
      <c r="M1" s="207"/>
      <c r="N1" s="207"/>
      <c r="O1" s="207"/>
      <c r="P1" s="207"/>
    </row>
    <row r="2" spans="1:16" x14ac:dyDescent="0.25">
      <c r="A2" s="316" t="s">
        <v>28</v>
      </c>
      <c r="B2" s="316"/>
      <c r="C2" s="317" t="s">
        <v>170</v>
      </c>
      <c r="D2" s="317"/>
      <c r="E2" s="317"/>
      <c r="F2" s="317"/>
      <c r="G2" s="317"/>
      <c r="H2" s="146"/>
      <c r="I2" s="207"/>
      <c r="J2" s="207"/>
      <c r="K2" s="207"/>
      <c r="L2" s="207"/>
      <c r="M2" s="207"/>
      <c r="N2" s="207"/>
      <c r="O2" s="207"/>
      <c r="P2" s="207"/>
    </row>
    <row r="3" spans="1:16" x14ac:dyDescent="0.25">
      <c r="A3" s="318" t="s">
        <v>34</v>
      </c>
      <c r="B3" s="318"/>
      <c r="C3" s="92" t="s">
        <v>192</v>
      </c>
      <c r="D3" s="135" t="s">
        <v>31</v>
      </c>
      <c r="E3" s="132" t="s">
        <v>10</v>
      </c>
      <c r="F3" s="137" t="s">
        <v>32</v>
      </c>
      <c r="G3" s="92" t="s">
        <v>25</v>
      </c>
      <c r="H3" s="146"/>
      <c r="I3" s="207"/>
      <c r="J3" s="207"/>
      <c r="K3" s="207"/>
      <c r="L3" s="207"/>
      <c r="M3" s="207"/>
      <c r="N3" s="207"/>
      <c r="O3" s="207"/>
      <c r="P3" s="207"/>
    </row>
    <row r="4" spans="1:16" x14ac:dyDescent="0.25">
      <c r="A4" s="316" t="s">
        <v>35</v>
      </c>
      <c r="B4" s="316"/>
      <c r="C4" s="317" t="s">
        <v>214</v>
      </c>
      <c r="D4" s="317"/>
      <c r="E4" s="135" t="s">
        <v>33</v>
      </c>
      <c r="F4" s="319" t="s">
        <v>26</v>
      </c>
      <c r="G4" s="319"/>
      <c r="H4" s="146"/>
      <c r="I4" s="207"/>
      <c r="J4" s="207"/>
      <c r="K4" s="207"/>
      <c r="L4" s="207"/>
      <c r="M4" s="207"/>
      <c r="N4" s="207"/>
      <c r="O4" s="207"/>
      <c r="P4" s="207"/>
    </row>
    <row r="5" spans="1:16" ht="54" customHeight="1" x14ac:dyDescent="0.25">
      <c r="A5" s="316" t="s">
        <v>29</v>
      </c>
      <c r="B5" s="316"/>
      <c r="C5" s="310" t="s">
        <v>200</v>
      </c>
      <c r="D5" s="310"/>
      <c r="E5" s="310"/>
      <c r="F5" s="310"/>
      <c r="G5" s="310"/>
      <c r="H5" s="146"/>
      <c r="I5" s="207"/>
      <c r="J5" s="207"/>
      <c r="K5" s="207"/>
      <c r="L5" s="207"/>
      <c r="M5" s="207"/>
      <c r="N5" s="207"/>
      <c r="O5" s="207"/>
      <c r="P5" s="207"/>
    </row>
    <row r="6" spans="1:16" ht="16.5" customHeight="1" x14ac:dyDescent="0.25">
      <c r="A6" s="316" t="s">
        <v>36</v>
      </c>
      <c r="B6" s="316"/>
      <c r="C6" s="321"/>
      <c r="D6" s="321"/>
      <c r="E6" s="321"/>
      <c r="F6" s="321"/>
      <c r="G6" s="321"/>
      <c r="H6" s="146"/>
      <c r="I6" s="207"/>
      <c r="J6" s="207"/>
      <c r="K6" s="207"/>
      <c r="L6" s="207"/>
      <c r="M6" s="207"/>
      <c r="N6" s="207"/>
      <c r="O6" s="207"/>
      <c r="P6" s="207"/>
    </row>
    <row r="7" spans="1:16" ht="16.5" customHeight="1" x14ac:dyDescent="0.25">
      <c r="A7" s="316"/>
      <c r="B7" s="316"/>
      <c r="C7" s="321"/>
      <c r="D7" s="321"/>
      <c r="E7" s="321"/>
      <c r="F7" s="321"/>
      <c r="G7" s="321"/>
      <c r="H7" s="146"/>
      <c r="I7" s="207"/>
      <c r="J7" s="207"/>
      <c r="K7" s="207"/>
      <c r="L7" s="207"/>
      <c r="M7" s="207"/>
      <c r="N7" s="207"/>
      <c r="O7" s="207"/>
      <c r="P7" s="207"/>
    </row>
    <row r="8" spans="1:16" ht="20.25" customHeight="1" x14ac:dyDescent="0.25">
      <c r="A8" s="311" t="s">
        <v>40</v>
      </c>
      <c r="B8" s="311"/>
      <c r="C8" s="23">
        <v>1</v>
      </c>
      <c r="D8" s="323" t="s">
        <v>57</v>
      </c>
      <c r="E8" s="331" t="s">
        <v>203</v>
      </c>
      <c r="F8" s="332"/>
      <c r="G8" s="333"/>
      <c r="H8" s="146"/>
      <c r="I8" s="207"/>
      <c r="J8" s="207"/>
      <c r="K8" s="207"/>
      <c r="L8" s="207"/>
      <c r="M8" s="207"/>
      <c r="N8" s="207"/>
      <c r="O8" s="207"/>
      <c r="P8" s="207"/>
    </row>
    <row r="9" spans="1:16" ht="20.25" customHeight="1" x14ac:dyDescent="0.25">
      <c r="A9" s="311" t="s">
        <v>37</v>
      </c>
      <c r="B9" s="311"/>
      <c r="C9" s="23">
        <v>1</v>
      </c>
      <c r="D9" s="323"/>
      <c r="E9" s="334"/>
      <c r="F9" s="335"/>
      <c r="G9" s="336"/>
      <c r="H9" s="146"/>
      <c r="I9" s="207"/>
      <c r="J9" s="207"/>
      <c r="K9" s="207"/>
      <c r="L9" s="207"/>
      <c r="M9" s="207"/>
      <c r="N9" s="207"/>
      <c r="O9" s="207"/>
      <c r="P9" s="207"/>
    </row>
    <row r="10" spans="1:16" ht="20.25" customHeight="1" x14ac:dyDescent="0.25">
      <c r="A10" s="312" t="s">
        <v>179</v>
      </c>
      <c r="B10" s="312"/>
      <c r="C10" s="14" t="s">
        <v>178</v>
      </c>
      <c r="D10" s="323"/>
      <c r="E10" s="337"/>
      <c r="F10" s="338"/>
      <c r="G10" s="339"/>
      <c r="H10" s="146"/>
      <c r="I10" s="207"/>
      <c r="J10" s="207"/>
      <c r="K10" s="207"/>
      <c r="L10" s="207"/>
      <c r="M10" s="207"/>
      <c r="N10" s="207"/>
      <c r="O10" s="207"/>
      <c r="P10" s="207"/>
    </row>
    <row r="11" spans="1:16" ht="15" customHeight="1" x14ac:dyDescent="0.25">
      <c r="A11" s="313"/>
      <c r="B11" s="300" t="s">
        <v>201</v>
      </c>
      <c r="C11" s="296"/>
      <c r="D11" s="296"/>
      <c r="E11" s="296"/>
      <c r="F11" s="296"/>
      <c r="G11" s="296"/>
      <c r="H11" s="146"/>
      <c r="I11" s="207"/>
      <c r="J11" s="207"/>
      <c r="K11" s="207"/>
      <c r="L11" s="207"/>
      <c r="M11" s="207"/>
      <c r="N11" s="207"/>
      <c r="O11" s="207"/>
      <c r="P11" s="207"/>
    </row>
    <row r="12" spans="1:16" x14ac:dyDescent="0.25">
      <c r="A12" s="313"/>
      <c r="B12" s="296"/>
      <c r="C12" s="296"/>
      <c r="D12" s="296"/>
      <c r="E12" s="296"/>
      <c r="F12" s="296"/>
      <c r="G12" s="296"/>
      <c r="H12" s="146"/>
      <c r="I12" s="207"/>
      <c r="J12" s="207"/>
      <c r="K12" s="207"/>
      <c r="L12" s="207"/>
      <c r="M12" s="207"/>
      <c r="N12" s="207"/>
      <c r="O12" s="207"/>
      <c r="P12" s="207"/>
    </row>
    <row r="13" spans="1:16" ht="15" customHeight="1" x14ac:dyDescent="0.25">
      <c r="A13" s="313"/>
      <c r="B13" s="320" t="s">
        <v>202</v>
      </c>
      <c r="C13" s="320"/>
      <c r="D13" s="320"/>
      <c r="E13" s="320"/>
      <c r="F13" s="320"/>
      <c r="G13" s="320"/>
      <c r="H13" s="146"/>
      <c r="I13" s="207"/>
      <c r="J13" s="207"/>
      <c r="K13" s="207"/>
      <c r="L13" s="207"/>
      <c r="M13" s="207"/>
      <c r="N13" s="207"/>
      <c r="O13" s="207"/>
      <c r="P13" s="207"/>
    </row>
    <row r="14" spans="1:16" x14ac:dyDescent="0.25">
      <c r="A14" s="313"/>
      <c r="B14" s="320"/>
      <c r="C14" s="320"/>
      <c r="D14" s="320"/>
      <c r="E14" s="320"/>
      <c r="F14" s="320"/>
      <c r="G14" s="320"/>
      <c r="H14" s="146"/>
      <c r="I14" s="207"/>
      <c r="J14" s="207"/>
      <c r="K14" s="207"/>
      <c r="L14" s="207"/>
      <c r="M14" s="207"/>
      <c r="N14" s="207"/>
      <c r="O14" s="207"/>
      <c r="P14" s="207"/>
    </row>
    <row r="15" spans="1:16" ht="15" customHeight="1" x14ac:dyDescent="0.25">
      <c r="A15" s="313"/>
      <c r="B15" s="296" t="s">
        <v>131</v>
      </c>
      <c r="C15" s="296"/>
      <c r="D15" s="296"/>
      <c r="E15" s="296"/>
      <c r="F15" s="296"/>
      <c r="G15" s="296"/>
      <c r="H15" s="146"/>
      <c r="I15" s="207"/>
      <c r="J15" s="207"/>
      <c r="K15" s="207"/>
      <c r="L15" s="207"/>
      <c r="M15" s="207"/>
      <c r="N15" s="207"/>
      <c r="O15" s="207"/>
      <c r="P15" s="207"/>
    </row>
    <row r="16" spans="1:16" x14ac:dyDescent="0.25">
      <c r="A16" s="313"/>
      <c r="B16" s="296"/>
      <c r="C16" s="296"/>
      <c r="D16" s="296"/>
      <c r="E16" s="296"/>
      <c r="F16" s="296"/>
      <c r="G16" s="296"/>
      <c r="H16" s="146"/>
      <c r="I16" s="207"/>
      <c r="J16" s="207"/>
      <c r="K16" s="207"/>
      <c r="L16" s="207"/>
      <c r="M16" s="207"/>
      <c r="N16" s="207"/>
      <c r="O16" s="207"/>
      <c r="P16" s="207"/>
    </row>
    <row r="17" spans="1:16" ht="18.75" x14ac:dyDescent="0.3">
      <c r="A17" s="314" t="s">
        <v>443</v>
      </c>
      <c r="B17" s="314"/>
      <c r="C17" s="314"/>
      <c r="D17" s="314"/>
      <c r="E17" s="314"/>
      <c r="F17" s="314"/>
      <c r="G17" s="314"/>
      <c r="H17" s="146"/>
      <c r="I17" s="207"/>
      <c r="J17" s="207"/>
      <c r="K17" s="207"/>
      <c r="L17" s="207"/>
      <c r="M17" s="207"/>
      <c r="N17" s="207"/>
      <c r="O17" s="207"/>
      <c r="P17" s="207"/>
    </row>
    <row r="18" spans="1:16" x14ac:dyDescent="0.25">
      <c r="A18" s="152"/>
      <c r="B18" s="9"/>
      <c r="C18" s="9"/>
      <c r="D18" s="52"/>
      <c r="E18" s="52"/>
      <c r="F18" s="52"/>
      <c r="G18" s="154"/>
      <c r="H18" s="131"/>
      <c r="I18" s="131"/>
      <c r="J18" s="131"/>
      <c r="K18" s="131"/>
      <c r="L18" s="131"/>
      <c r="M18" s="131"/>
      <c r="N18" s="131"/>
      <c r="O18" s="131"/>
      <c r="P18" s="131"/>
    </row>
    <row r="19" spans="1:16" x14ac:dyDescent="0.25">
      <c r="A19" s="152"/>
      <c r="B19" s="9"/>
      <c r="C19" s="9"/>
      <c r="D19" s="52"/>
      <c r="E19" s="52"/>
      <c r="F19" s="52"/>
      <c r="G19" s="154"/>
      <c r="H19" s="131"/>
      <c r="I19" s="131"/>
      <c r="J19" s="131"/>
      <c r="K19" s="131"/>
      <c r="L19" s="131"/>
      <c r="M19" s="131"/>
      <c r="N19" s="131"/>
      <c r="O19" s="131"/>
      <c r="P19" s="131"/>
    </row>
    <row r="20" spans="1:16" x14ac:dyDescent="0.25">
      <c r="A20" s="152"/>
      <c r="B20" s="9"/>
      <c r="C20" s="9"/>
      <c r="D20" s="52"/>
      <c r="E20" s="52"/>
      <c r="F20" s="52"/>
      <c r="G20" s="154"/>
      <c r="H20" s="131"/>
      <c r="I20" s="131"/>
      <c r="J20" s="131"/>
      <c r="K20" s="131"/>
      <c r="L20" s="131"/>
      <c r="M20" s="131"/>
      <c r="N20" s="131"/>
      <c r="O20" s="131"/>
      <c r="P20" s="131"/>
    </row>
    <row r="21" spans="1:16" x14ac:dyDescent="0.25">
      <c r="A21" s="152"/>
      <c r="B21" s="9"/>
      <c r="C21" s="9"/>
      <c r="D21" s="52"/>
      <c r="E21" s="52"/>
      <c r="F21" s="52"/>
      <c r="G21" s="154"/>
      <c r="H21" s="131"/>
      <c r="I21" s="131"/>
      <c r="J21" s="131"/>
      <c r="K21" s="131"/>
      <c r="L21" s="131"/>
      <c r="M21" s="131"/>
      <c r="N21" s="131"/>
      <c r="O21" s="131"/>
      <c r="P21" s="131"/>
    </row>
    <row r="22" spans="1:16" x14ac:dyDescent="0.25">
      <c r="A22" s="152"/>
      <c r="B22" s="9"/>
      <c r="C22" s="9"/>
      <c r="D22" s="52"/>
      <c r="E22" s="52"/>
      <c r="F22" s="52"/>
      <c r="G22" s="154"/>
      <c r="H22" s="131"/>
      <c r="I22" s="131"/>
      <c r="J22" s="131"/>
      <c r="K22" s="131"/>
      <c r="L22" s="131"/>
      <c r="M22" s="131"/>
      <c r="N22" s="131"/>
      <c r="O22" s="131"/>
      <c r="P22" s="131"/>
    </row>
    <row r="23" spans="1:16" x14ac:dyDescent="0.25">
      <c r="A23" s="152"/>
      <c r="B23" s="9"/>
      <c r="C23" s="9"/>
      <c r="D23" s="52"/>
      <c r="E23" s="52"/>
      <c r="F23" s="52"/>
      <c r="G23" s="154"/>
      <c r="H23" s="131"/>
      <c r="I23" s="131"/>
      <c r="J23" s="131"/>
      <c r="K23" s="131"/>
      <c r="L23" s="131"/>
      <c r="M23" s="131"/>
      <c r="N23" s="131"/>
      <c r="O23" s="131"/>
      <c r="P23" s="131"/>
    </row>
    <row r="24" spans="1:16" x14ac:dyDescent="0.25">
      <c r="A24" s="152"/>
      <c r="B24" s="9"/>
      <c r="C24" s="9"/>
      <c r="D24" s="52"/>
      <c r="E24" s="52"/>
      <c r="F24" s="52"/>
      <c r="G24" s="154"/>
      <c r="H24" s="131"/>
      <c r="I24" s="131"/>
      <c r="J24" s="131"/>
      <c r="K24" s="131"/>
      <c r="L24" s="131"/>
      <c r="M24" s="131"/>
      <c r="N24" s="131"/>
      <c r="O24" s="131"/>
      <c r="P24" s="131"/>
    </row>
    <row r="25" spans="1:16" x14ac:dyDescent="0.25">
      <c r="A25" s="152"/>
      <c r="B25" s="9"/>
      <c r="C25" s="9"/>
      <c r="D25" s="52"/>
      <c r="E25" s="52"/>
      <c r="F25" s="52"/>
      <c r="G25" s="154"/>
      <c r="H25" s="131"/>
      <c r="I25" s="131"/>
      <c r="J25" s="131"/>
      <c r="K25" s="131"/>
      <c r="L25" s="131"/>
      <c r="M25" s="131"/>
      <c r="N25" s="131"/>
      <c r="O25" s="131"/>
      <c r="P25" s="131"/>
    </row>
    <row r="26" spans="1:16" x14ac:dyDescent="0.25">
      <c r="A26" s="152"/>
      <c r="B26" s="9"/>
      <c r="C26" s="9"/>
      <c r="D26" s="52"/>
      <c r="E26" s="52"/>
      <c r="F26" s="52"/>
      <c r="G26" s="154"/>
      <c r="H26" s="131"/>
      <c r="I26" s="131"/>
      <c r="J26" s="131"/>
      <c r="K26" s="131"/>
      <c r="L26" s="131"/>
      <c r="M26" s="131"/>
      <c r="N26" s="131"/>
      <c r="O26" s="131"/>
      <c r="P26" s="131"/>
    </row>
    <row r="27" spans="1:16" x14ac:dyDescent="0.25">
      <c r="A27" s="152"/>
      <c r="B27" s="9"/>
      <c r="C27" s="9"/>
      <c r="D27" s="52"/>
      <c r="E27" s="52"/>
      <c r="F27" s="52"/>
      <c r="G27" s="154"/>
      <c r="H27" s="131"/>
      <c r="I27" s="131"/>
      <c r="J27" s="131"/>
      <c r="K27" s="131"/>
      <c r="L27" s="131"/>
      <c r="M27" s="131"/>
      <c r="N27" s="131"/>
      <c r="O27" s="131"/>
      <c r="P27" s="131"/>
    </row>
    <row r="28" spans="1:16" x14ac:dyDescent="0.25">
      <c r="A28" s="152"/>
      <c r="B28" s="9"/>
      <c r="C28" s="9"/>
      <c r="D28" s="52"/>
      <c r="E28" s="52"/>
      <c r="F28" s="52"/>
      <c r="G28" s="154"/>
      <c r="H28" s="131"/>
      <c r="I28" s="131"/>
      <c r="J28" s="131"/>
      <c r="K28" s="131"/>
      <c r="L28" s="131"/>
      <c r="M28" s="131"/>
      <c r="N28" s="131"/>
      <c r="O28" s="131"/>
      <c r="P28" s="131"/>
    </row>
    <row r="29" spans="1:16" x14ac:dyDescent="0.25">
      <c r="A29" s="152"/>
      <c r="B29" s="9"/>
      <c r="C29" s="9"/>
      <c r="D29" s="52"/>
      <c r="E29" s="52"/>
      <c r="F29" s="52"/>
      <c r="G29" s="154"/>
      <c r="H29" s="131"/>
      <c r="I29" s="131"/>
      <c r="J29" s="131"/>
      <c r="K29" s="131"/>
      <c r="L29" s="131"/>
      <c r="M29" s="131"/>
      <c r="N29" s="131"/>
      <c r="O29" s="131"/>
      <c r="P29" s="131"/>
    </row>
    <row r="30" spans="1:16" x14ac:dyDescent="0.25">
      <c r="A30" s="152"/>
      <c r="B30" s="9"/>
      <c r="C30" s="9"/>
      <c r="D30" s="52"/>
      <c r="E30" s="52"/>
      <c r="F30" s="52"/>
      <c r="G30" s="154"/>
      <c r="H30" s="131"/>
      <c r="I30" s="131"/>
      <c r="J30" s="131"/>
      <c r="K30" s="131"/>
      <c r="L30" s="131"/>
      <c r="M30" s="131"/>
      <c r="N30" s="131"/>
      <c r="O30" s="131"/>
      <c r="P30" s="131"/>
    </row>
    <row r="31" spans="1:16" x14ac:dyDescent="0.25">
      <c r="A31" s="152"/>
      <c r="B31" s="9"/>
      <c r="C31" s="9"/>
      <c r="D31" s="52"/>
      <c r="E31" s="52"/>
      <c r="F31" s="52"/>
      <c r="G31" s="154"/>
      <c r="H31" s="131"/>
      <c r="I31" s="131"/>
      <c r="J31" s="131"/>
      <c r="K31" s="131"/>
      <c r="L31" s="131"/>
      <c r="M31" s="131"/>
      <c r="N31" s="131"/>
      <c r="O31" s="131"/>
      <c r="P31" s="131"/>
    </row>
    <row r="32" spans="1:16" x14ac:dyDescent="0.25">
      <c r="A32" s="152"/>
      <c r="B32" s="9"/>
      <c r="C32" s="9"/>
      <c r="D32" s="52"/>
      <c r="E32" s="52"/>
      <c r="F32" s="52"/>
      <c r="G32" s="154"/>
      <c r="H32" s="131"/>
      <c r="I32" s="131"/>
      <c r="J32" s="131"/>
      <c r="K32" s="131"/>
      <c r="L32" s="131"/>
      <c r="M32" s="131"/>
      <c r="N32" s="131"/>
      <c r="O32" s="131"/>
      <c r="P32" s="131"/>
    </row>
    <row r="33" spans="1:16" x14ac:dyDescent="0.25">
      <c r="A33" s="152"/>
      <c r="B33" s="9"/>
      <c r="C33" s="9"/>
      <c r="D33" s="52"/>
      <c r="E33" s="52"/>
      <c r="F33" s="52"/>
      <c r="G33" s="154"/>
      <c r="H33" s="131"/>
      <c r="I33" s="131"/>
      <c r="J33" s="131"/>
      <c r="K33" s="131"/>
      <c r="L33" s="131"/>
      <c r="M33" s="131"/>
      <c r="N33" s="131"/>
      <c r="O33" s="131"/>
      <c r="P33" s="131"/>
    </row>
    <row r="34" spans="1:16" x14ac:dyDescent="0.25">
      <c r="A34" s="101"/>
      <c r="B34" s="139"/>
      <c r="C34" s="139"/>
      <c r="D34" s="155"/>
      <c r="E34" s="155"/>
      <c r="F34" s="155"/>
      <c r="G34" s="156"/>
      <c r="H34" s="131"/>
      <c r="I34" s="131"/>
      <c r="J34" s="131"/>
      <c r="K34" s="131"/>
      <c r="L34" s="131"/>
      <c r="M34" s="131"/>
      <c r="N34" s="131"/>
      <c r="O34" s="131"/>
      <c r="P34" s="131"/>
    </row>
    <row r="35" spans="1:16" x14ac:dyDescent="0.25">
      <c r="A35" s="131"/>
      <c r="B35" s="131"/>
      <c r="C35" s="131"/>
      <c r="D35" s="52"/>
      <c r="E35" s="52"/>
      <c r="F35" s="52"/>
      <c r="G35" s="52"/>
      <c r="H35" s="131"/>
      <c r="I35" s="131"/>
      <c r="J35" s="131"/>
      <c r="K35" s="131"/>
      <c r="L35" s="131"/>
      <c r="M35" s="131"/>
      <c r="N35" s="131"/>
      <c r="O35" s="131"/>
      <c r="P35" s="131"/>
    </row>
    <row r="36" spans="1:16" ht="14.25" customHeight="1" x14ac:dyDescent="0.25">
      <c r="B36" s="325" t="s">
        <v>41</v>
      </c>
      <c r="C36" s="326"/>
      <c r="D36" s="326"/>
      <c r="E36" s="326"/>
      <c r="F36" s="326"/>
      <c r="G36" s="326"/>
      <c r="H36" s="326"/>
      <c r="I36" s="326"/>
      <c r="J36" s="326"/>
      <c r="K36" s="326"/>
      <c r="L36" s="326"/>
      <c r="M36" s="326"/>
      <c r="N36" s="326"/>
      <c r="O36" s="326"/>
      <c r="P36" s="327"/>
    </row>
    <row r="37" spans="1:16" ht="14.25" customHeight="1" x14ac:dyDescent="0.25">
      <c r="A37" s="141"/>
      <c r="B37" s="136" t="s">
        <v>449</v>
      </c>
      <c r="C37" s="135" t="s">
        <v>42</v>
      </c>
      <c r="D37" s="135" t="s">
        <v>43</v>
      </c>
      <c r="E37" s="135" t="s">
        <v>44</v>
      </c>
      <c r="F37" s="135" t="s">
        <v>45</v>
      </c>
      <c r="G37" s="135" t="s">
        <v>46</v>
      </c>
      <c r="H37" s="135" t="s">
        <v>47</v>
      </c>
      <c r="I37" s="135" t="s">
        <v>48</v>
      </c>
      <c r="J37" s="135" t="s">
        <v>49</v>
      </c>
      <c r="K37" s="135" t="s">
        <v>50</v>
      </c>
      <c r="L37" s="135" t="s">
        <v>51</v>
      </c>
      <c r="M37" s="135" t="s">
        <v>52</v>
      </c>
      <c r="N37" s="135" t="s">
        <v>53</v>
      </c>
      <c r="O37" s="136" t="s">
        <v>311</v>
      </c>
      <c r="P37" s="136" t="s">
        <v>56</v>
      </c>
    </row>
    <row r="38" spans="1:16" ht="14.25" customHeight="1" x14ac:dyDescent="0.25">
      <c r="A38" s="133" t="s">
        <v>441</v>
      </c>
      <c r="B38" s="160"/>
      <c r="C38" s="135"/>
      <c r="D38" s="135"/>
      <c r="E38" s="135"/>
      <c r="F38" s="135"/>
      <c r="G38" s="135"/>
      <c r="H38" s="135"/>
      <c r="I38" s="135"/>
      <c r="J38" s="135"/>
      <c r="K38" s="175">
        <v>1</v>
      </c>
      <c r="L38" s="175">
        <v>1</v>
      </c>
      <c r="M38" s="175">
        <v>1</v>
      </c>
      <c r="N38" s="175">
        <v>1</v>
      </c>
      <c r="O38" s="160"/>
      <c r="P38" s="160"/>
    </row>
    <row r="39" spans="1:16" ht="14.25" customHeight="1" x14ac:dyDescent="0.25">
      <c r="A39" s="133" t="s">
        <v>442</v>
      </c>
      <c r="B39" s="160"/>
      <c r="C39" s="135"/>
      <c r="D39" s="135"/>
      <c r="E39" s="135"/>
      <c r="F39" s="135"/>
      <c r="G39" s="135"/>
      <c r="H39" s="135"/>
      <c r="I39" s="135"/>
      <c r="J39" s="135"/>
      <c r="K39" s="175">
        <v>0.95</v>
      </c>
      <c r="L39" s="175">
        <v>0.95</v>
      </c>
      <c r="M39" s="175">
        <v>0.95</v>
      </c>
      <c r="N39" s="175">
        <v>0.95</v>
      </c>
      <c r="O39" s="160"/>
      <c r="P39" s="160"/>
    </row>
    <row r="40" spans="1:16" ht="14.25" customHeight="1" x14ac:dyDescent="0.25">
      <c r="A40" s="134" t="s">
        <v>26</v>
      </c>
      <c r="B40" s="45" t="str">
        <f>+C10</f>
        <v>ND</v>
      </c>
      <c r="C40" s="177" t="s">
        <v>178</v>
      </c>
      <c r="D40" s="177" t="s">
        <v>178</v>
      </c>
      <c r="E40" s="177" t="s">
        <v>178</v>
      </c>
      <c r="F40" s="177" t="s">
        <v>178</v>
      </c>
      <c r="G40" s="177" t="s">
        <v>178</v>
      </c>
      <c r="H40" s="177" t="s">
        <v>178</v>
      </c>
      <c r="I40" s="177" t="s">
        <v>178</v>
      </c>
      <c r="J40" s="177" t="s">
        <v>178</v>
      </c>
      <c r="K40" s="180">
        <v>1</v>
      </c>
      <c r="L40" s="180">
        <v>1</v>
      </c>
      <c r="M40" s="180">
        <v>1</v>
      </c>
      <c r="N40" s="180">
        <v>1</v>
      </c>
      <c r="O40" s="182">
        <v>1</v>
      </c>
      <c r="P40" s="178">
        <v>1</v>
      </c>
    </row>
    <row r="43" spans="1:16" x14ac:dyDescent="0.25">
      <c r="B43" s="89"/>
      <c r="C43" s="89"/>
      <c r="D43" s="89"/>
      <c r="E43" s="89"/>
      <c r="F43" s="89"/>
      <c r="G43" s="89"/>
      <c r="H43" s="89"/>
      <c r="I43" s="89"/>
      <c r="J43" s="89"/>
      <c r="K43" s="89"/>
      <c r="L43" s="89"/>
      <c r="M43" s="89"/>
      <c r="N43" s="89"/>
    </row>
  </sheetData>
  <sheetProtection selectLockedCells="1"/>
  <mergeCells count="22">
    <mergeCell ref="A9:B9"/>
    <mergeCell ref="A10:B10"/>
    <mergeCell ref="A11:A16"/>
    <mergeCell ref="B11:G12"/>
    <mergeCell ref="B13:G14"/>
    <mergeCell ref="B15:G16"/>
    <mergeCell ref="B36:P36"/>
    <mergeCell ref="A17:G17"/>
    <mergeCell ref="A1:G1"/>
    <mergeCell ref="A2:B2"/>
    <mergeCell ref="C2:G2"/>
    <mergeCell ref="A3:B3"/>
    <mergeCell ref="A4:B4"/>
    <mergeCell ref="C4:D4"/>
    <mergeCell ref="F4:G4"/>
    <mergeCell ref="A5:B5"/>
    <mergeCell ref="C5:G5"/>
    <mergeCell ref="A6:B7"/>
    <mergeCell ref="C6:G7"/>
    <mergeCell ref="A8:B8"/>
    <mergeCell ref="D8:D10"/>
    <mergeCell ref="E8:G10"/>
  </mergeCells>
  <printOptions horizontalCentered="1" verticalCentered="1"/>
  <pageMargins left="0.70866141732283472" right="0.70866141732283472" top="0.74803149606299213" bottom="0.74803149606299213" header="0.31496062992125984" footer="0.31496062992125984"/>
  <pageSetup scale="140"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N31"/>
  <sheetViews>
    <sheetView showGridLines="0" zoomScale="55" zoomScaleNormal="55" workbookViewId="0">
      <selection activeCell="N31" sqref="A1:N31"/>
    </sheetView>
  </sheetViews>
  <sheetFormatPr baseColWidth="10" defaultRowHeight="15" x14ac:dyDescent="0.25"/>
  <cols>
    <col min="1" max="1" width="3.7109375" customWidth="1"/>
    <col min="2" max="2" width="13.42578125" style="5" customWidth="1"/>
    <col min="3" max="3" width="46.5703125" style="4" customWidth="1"/>
    <col min="4" max="4" width="46.5703125" style="6" customWidth="1"/>
    <col min="5" max="11" width="5.85546875" bestFit="1" customWidth="1"/>
    <col min="12" max="12" width="7.140625" bestFit="1" customWidth="1"/>
    <col min="13" max="13" width="5.85546875" bestFit="1" customWidth="1"/>
    <col min="14" max="14" width="7.140625" bestFit="1" customWidth="1"/>
  </cols>
  <sheetData>
    <row r="1" spans="1:14" ht="18.75" customHeight="1" x14ac:dyDescent="0.25">
      <c r="A1" s="375" t="s">
        <v>242</v>
      </c>
      <c r="B1" s="376"/>
      <c r="C1" s="376"/>
      <c r="D1" s="376"/>
      <c r="E1" s="376"/>
      <c r="F1" s="376"/>
      <c r="G1" s="376"/>
      <c r="H1" s="376"/>
      <c r="I1" s="376"/>
      <c r="J1" s="376"/>
      <c r="K1" s="376"/>
      <c r="L1" s="376"/>
      <c r="M1" s="376"/>
      <c r="N1" s="377"/>
    </row>
    <row r="2" spans="1:14" ht="66" customHeight="1" x14ac:dyDescent="0.25">
      <c r="A2" s="378"/>
      <c r="B2" s="379"/>
      <c r="C2" s="379"/>
      <c r="D2" s="380"/>
      <c r="E2" s="271">
        <v>1</v>
      </c>
      <c r="F2" s="271">
        <v>2</v>
      </c>
      <c r="G2" s="271">
        <v>3</v>
      </c>
      <c r="H2" s="271">
        <v>4</v>
      </c>
      <c r="I2" s="271">
        <v>5</v>
      </c>
      <c r="J2" s="271">
        <v>6</v>
      </c>
      <c r="K2" s="271">
        <v>7</v>
      </c>
      <c r="L2" s="271">
        <v>8</v>
      </c>
      <c r="M2" s="271">
        <v>9</v>
      </c>
      <c r="N2" s="271">
        <v>10</v>
      </c>
    </row>
    <row r="3" spans="1:14" ht="47.25" hidden="1" customHeight="1" x14ac:dyDescent="0.25">
      <c r="A3" s="67">
        <v>1</v>
      </c>
      <c r="B3" s="381" t="s">
        <v>3</v>
      </c>
      <c r="C3" s="384" t="s">
        <v>136</v>
      </c>
      <c r="D3" s="68" t="s">
        <v>137</v>
      </c>
      <c r="E3" s="73">
        <v>3</v>
      </c>
      <c r="F3" s="74">
        <v>1</v>
      </c>
      <c r="G3" s="74">
        <v>1</v>
      </c>
      <c r="H3" s="74">
        <v>2</v>
      </c>
      <c r="I3" s="74">
        <v>1</v>
      </c>
      <c r="J3" s="74">
        <v>1</v>
      </c>
      <c r="K3" s="74">
        <v>3</v>
      </c>
      <c r="L3" s="74">
        <v>3</v>
      </c>
      <c r="M3" s="74">
        <v>1</v>
      </c>
      <c r="N3" s="74">
        <v>1</v>
      </c>
    </row>
    <row r="4" spans="1:14" ht="47.25" hidden="1" customHeight="1" x14ac:dyDescent="0.25">
      <c r="A4" s="67">
        <v>2</v>
      </c>
      <c r="B4" s="382"/>
      <c r="C4" s="385"/>
      <c r="D4" s="68" t="s">
        <v>102</v>
      </c>
      <c r="E4" s="73">
        <v>2</v>
      </c>
      <c r="F4" s="74">
        <v>1</v>
      </c>
      <c r="G4" s="74">
        <v>1</v>
      </c>
      <c r="H4" s="74">
        <v>1</v>
      </c>
      <c r="I4" s="74">
        <v>1</v>
      </c>
      <c r="J4" s="74">
        <v>1</v>
      </c>
      <c r="K4" s="74">
        <v>3</v>
      </c>
      <c r="L4" s="74">
        <v>3</v>
      </c>
      <c r="M4" s="74">
        <v>1</v>
      </c>
      <c r="N4" s="74">
        <v>1</v>
      </c>
    </row>
    <row r="5" spans="1:14" ht="47.25" hidden="1" customHeight="1" x14ac:dyDescent="0.25">
      <c r="A5" s="67">
        <v>3</v>
      </c>
      <c r="B5" s="382"/>
      <c r="C5" s="68" t="s">
        <v>139</v>
      </c>
      <c r="D5" s="68" t="s">
        <v>99</v>
      </c>
      <c r="E5" s="73">
        <v>3</v>
      </c>
      <c r="F5" s="74">
        <v>1</v>
      </c>
      <c r="G5" s="74">
        <v>3</v>
      </c>
      <c r="H5" s="74">
        <v>2</v>
      </c>
      <c r="I5" s="74">
        <v>3</v>
      </c>
      <c r="J5" s="74">
        <v>1</v>
      </c>
      <c r="K5" s="74">
        <v>3</v>
      </c>
      <c r="L5" s="74">
        <v>1</v>
      </c>
      <c r="M5" s="74">
        <v>1</v>
      </c>
      <c r="N5" s="74">
        <v>3</v>
      </c>
    </row>
    <row r="6" spans="1:14" ht="47.25" hidden="1" customHeight="1" x14ac:dyDescent="0.25">
      <c r="A6" s="67">
        <v>4</v>
      </c>
      <c r="B6" s="382"/>
      <c r="C6" s="68" t="s">
        <v>140</v>
      </c>
      <c r="D6" s="68" t="s">
        <v>141</v>
      </c>
      <c r="E6" s="73">
        <v>3</v>
      </c>
      <c r="F6" s="74">
        <v>3</v>
      </c>
      <c r="G6" s="74">
        <v>2</v>
      </c>
      <c r="H6" s="74">
        <v>3</v>
      </c>
      <c r="I6" s="74">
        <v>3</v>
      </c>
      <c r="J6" s="74">
        <v>3</v>
      </c>
      <c r="K6" s="74">
        <v>3</v>
      </c>
      <c r="L6" s="74">
        <v>1</v>
      </c>
      <c r="M6" s="74">
        <v>3</v>
      </c>
      <c r="N6" s="74">
        <v>3</v>
      </c>
    </row>
    <row r="7" spans="1:14" ht="47.25" hidden="1" customHeight="1" x14ac:dyDescent="0.25">
      <c r="A7" s="67">
        <v>5</v>
      </c>
      <c r="B7" s="382"/>
      <c r="C7" s="68" t="s">
        <v>142</v>
      </c>
      <c r="D7" s="68" t="s">
        <v>12</v>
      </c>
      <c r="E7" s="73">
        <v>2</v>
      </c>
      <c r="F7" s="74">
        <v>1</v>
      </c>
      <c r="G7" s="74">
        <v>3</v>
      </c>
      <c r="H7" s="74">
        <v>2</v>
      </c>
      <c r="I7" s="74">
        <v>3</v>
      </c>
      <c r="J7" s="74">
        <v>1</v>
      </c>
      <c r="K7" s="74">
        <v>3</v>
      </c>
      <c r="L7" s="74">
        <v>3</v>
      </c>
      <c r="M7" s="74">
        <v>1</v>
      </c>
      <c r="N7" s="74">
        <v>3</v>
      </c>
    </row>
    <row r="8" spans="1:14" ht="47.25" hidden="1" customHeight="1" x14ac:dyDescent="0.25">
      <c r="A8" s="67">
        <v>6</v>
      </c>
      <c r="B8" s="383"/>
      <c r="C8" s="68" t="s">
        <v>143</v>
      </c>
      <c r="D8" s="68" t="s">
        <v>13</v>
      </c>
      <c r="E8" s="73">
        <v>1</v>
      </c>
      <c r="F8" s="74">
        <v>1</v>
      </c>
      <c r="G8" s="74">
        <v>3</v>
      </c>
      <c r="H8" s="74">
        <v>1</v>
      </c>
      <c r="I8" s="74">
        <v>1</v>
      </c>
      <c r="J8" s="74">
        <v>1</v>
      </c>
      <c r="K8" s="74">
        <v>1</v>
      </c>
      <c r="L8" s="74">
        <v>1</v>
      </c>
      <c r="M8" s="74">
        <v>1</v>
      </c>
      <c r="N8" s="74">
        <v>1</v>
      </c>
    </row>
    <row r="9" spans="1:14" ht="47.25" customHeight="1" x14ac:dyDescent="0.25">
      <c r="A9" s="67">
        <v>7</v>
      </c>
      <c r="B9" s="386" t="s">
        <v>6</v>
      </c>
      <c r="C9" s="276" t="s">
        <v>144</v>
      </c>
      <c r="D9" s="276" t="s">
        <v>7</v>
      </c>
      <c r="E9" s="271">
        <v>3</v>
      </c>
      <c r="F9" s="272">
        <v>3</v>
      </c>
      <c r="G9" s="272">
        <v>3</v>
      </c>
      <c r="H9" s="272">
        <v>3</v>
      </c>
      <c r="I9" s="272">
        <v>1</v>
      </c>
      <c r="J9" s="272">
        <v>2</v>
      </c>
      <c r="K9" s="272">
        <v>3</v>
      </c>
      <c r="L9" s="272">
        <v>1</v>
      </c>
      <c r="M9" s="272">
        <v>1</v>
      </c>
      <c r="N9" s="272">
        <v>2</v>
      </c>
    </row>
    <row r="10" spans="1:14" ht="47.25" customHeight="1" x14ac:dyDescent="0.25">
      <c r="A10" s="67">
        <v>8</v>
      </c>
      <c r="B10" s="387"/>
      <c r="C10" s="389" t="s">
        <v>145</v>
      </c>
      <c r="D10" s="276" t="s">
        <v>146</v>
      </c>
      <c r="E10" s="271">
        <v>3</v>
      </c>
      <c r="F10" s="272">
        <v>1</v>
      </c>
      <c r="G10" s="272">
        <v>3</v>
      </c>
      <c r="H10" s="272">
        <v>3</v>
      </c>
      <c r="I10" s="272">
        <v>1</v>
      </c>
      <c r="J10" s="272">
        <v>2</v>
      </c>
      <c r="K10" s="272">
        <v>2</v>
      </c>
      <c r="L10" s="272">
        <v>1</v>
      </c>
      <c r="M10" s="272">
        <v>1</v>
      </c>
      <c r="N10" s="272">
        <v>1</v>
      </c>
    </row>
    <row r="11" spans="1:14" ht="47.25" customHeight="1" x14ac:dyDescent="0.25">
      <c r="A11" s="67">
        <v>9</v>
      </c>
      <c r="B11" s="387"/>
      <c r="C11" s="390"/>
      <c r="D11" s="276" t="s">
        <v>11</v>
      </c>
      <c r="E11" s="271">
        <v>3</v>
      </c>
      <c r="F11" s="272">
        <v>3</v>
      </c>
      <c r="G11" s="272">
        <v>2</v>
      </c>
      <c r="H11" s="272">
        <v>2</v>
      </c>
      <c r="I11" s="272">
        <v>1</v>
      </c>
      <c r="J11" s="272">
        <v>2</v>
      </c>
      <c r="K11" s="272">
        <v>1</v>
      </c>
      <c r="L11" s="272">
        <v>1</v>
      </c>
      <c r="M11" s="272">
        <v>1</v>
      </c>
      <c r="N11" s="272">
        <v>1</v>
      </c>
    </row>
    <row r="12" spans="1:14" ht="47.25" customHeight="1" x14ac:dyDescent="0.25">
      <c r="A12" s="67">
        <v>10</v>
      </c>
      <c r="B12" s="387"/>
      <c r="C12" s="276" t="s">
        <v>147</v>
      </c>
      <c r="D12" s="276" t="s">
        <v>8</v>
      </c>
      <c r="E12" s="271">
        <v>1</v>
      </c>
      <c r="F12" s="272">
        <v>1</v>
      </c>
      <c r="G12" s="272">
        <v>1</v>
      </c>
      <c r="H12" s="272">
        <v>1</v>
      </c>
      <c r="I12" s="272">
        <v>3</v>
      </c>
      <c r="J12" s="272">
        <v>1</v>
      </c>
      <c r="K12" s="272">
        <v>1</v>
      </c>
      <c r="L12" s="272">
        <v>3</v>
      </c>
      <c r="M12" s="272">
        <v>1</v>
      </c>
      <c r="N12" s="272">
        <v>3</v>
      </c>
    </row>
    <row r="13" spans="1:14" ht="47.25" customHeight="1" x14ac:dyDescent="0.25">
      <c r="A13" s="67">
        <v>11</v>
      </c>
      <c r="B13" s="388"/>
      <c r="C13" s="276" t="s">
        <v>148</v>
      </c>
      <c r="D13" s="276" t="s">
        <v>149</v>
      </c>
      <c r="E13" s="271">
        <v>1</v>
      </c>
      <c r="F13" s="272">
        <v>1</v>
      </c>
      <c r="G13" s="272">
        <v>1</v>
      </c>
      <c r="H13" s="272">
        <v>1</v>
      </c>
      <c r="I13" s="272">
        <v>3</v>
      </c>
      <c r="J13" s="272">
        <v>1</v>
      </c>
      <c r="K13" s="272">
        <v>2</v>
      </c>
      <c r="L13" s="272">
        <v>3</v>
      </c>
      <c r="M13" s="272">
        <v>1</v>
      </c>
      <c r="N13" s="272">
        <v>3</v>
      </c>
    </row>
    <row r="14" spans="1:14" ht="47.25" customHeight="1" x14ac:dyDescent="0.25">
      <c r="A14" s="67">
        <v>12</v>
      </c>
      <c r="B14" s="386" t="s">
        <v>150</v>
      </c>
      <c r="C14" s="389" t="s">
        <v>151</v>
      </c>
      <c r="D14" s="276" t="s">
        <v>14</v>
      </c>
      <c r="E14" s="271">
        <v>2</v>
      </c>
      <c r="F14" s="272">
        <v>3</v>
      </c>
      <c r="G14" s="272">
        <v>1</v>
      </c>
      <c r="H14" s="272">
        <v>3</v>
      </c>
      <c r="I14" s="272">
        <v>1</v>
      </c>
      <c r="J14" s="272">
        <v>3</v>
      </c>
      <c r="K14" s="272">
        <v>1</v>
      </c>
      <c r="L14" s="272">
        <v>1</v>
      </c>
      <c r="M14" s="272">
        <v>1</v>
      </c>
      <c r="N14" s="272">
        <v>1</v>
      </c>
    </row>
    <row r="15" spans="1:14" ht="47.25" customHeight="1" x14ac:dyDescent="0.25">
      <c r="A15" s="67">
        <v>13</v>
      </c>
      <c r="B15" s="387"/>
      <c r="C15" s="390"/>
      <c r="D15" s="276" t="s">
        <v>15</v>
      </c>
      <c r="E15" s="271">
        <v>2</v>
      </c>
      <c r="F15" s="272">
        <v>3</v>
      </c>
      <c r="G15" s="272">
        <v>1</v>
      </c>
      <c r="H15" s="272">
        <v>3</v>
      </c>
      <c r="I15" s="272">
        <v>1</v>
      </c>
      <c r="J15" s="272">
        <v>3</v>
      </c>
      <c r="K15" s="272">
        <v>3</v>
      </c>
      <c r="L15" s="272">
        <v>1</v>
      </c>
      <c r="M15" s="272">
        <v>1</v>
      </c>
      <c r="N15" s="272">
        <v>1</v>
      </c>
    </row>
    <row r="16" spans="1:14" ht="47.25" customHeight="1" x14ac:dyDescent="0.25">
      <c r="A16" s="67">
        <v>14</v>
      </c>
      <c r="B16" s="387"/>
      <c r="C16" s="389" t="s">
        <v>152</v>
      </c>
      <c r="D16" s="276" t="s">
        <v>2</v>
      </c>
      <c r="E16" s="271">
        <v>1</v>
      </c>
      <c r="F16" s="272">
        <v>3</v>
      </c>
      <c r="G16" s="272">
        <v>3</v>
      </c>
      <c r="H16" s="272">
        <v>1</v>
      </c>
      <c r="I16" s="272">
        <v>2</v>
      </c>
      <c r="J16" s="272">
        <v>1</v>
      </c>
      <c r="K16" s="272">
        <v>1</v>
      </c>
      <c r="L16" s="272">
        <v>1</v>
      </c>
      <c r="M16" s="272">
        <v>1</v>
      </c>
      <c r="N16" s="272">
        <v>3</v>
      </c>
    </row>
    <row r="17" spans="1:14" ht="47.25" customHeight="1" x14ac:dyDescent="0.25">
      <c r="A17" s="67">
        <v>15</v>
      </c>
      <c r="B17" s="387"/>
      <c r="C17" s="390"/>
      <c r="D17" s="276" t="s">
        <v>16</v>
      </c>
      <c r="E17" s="271">
        <v>1</v>
      </c>
      <c r="F17" s="272">
        <v>1</v>
      </c>
      <c r="G17" s="272">
        <v>3</v>
      </c>
      <c r="H17" s="272">
        <v>1</v>
      </c>
      <c r="I17" s="272">
        <v>3</v>
      </c>
      <c r="J17" s="272">
        <v>1</v>
      </c>
      <c r="K17" s="272">
        <v>1</v>
      </c>
      <c r="L17" s="272">
        <v>1</v>
      </c>
      <c r="M17" s="272">
        <v>1</v>
      </c>
      <c r="N17" s="272">
        <v>3</v>
      </c>
    </row>
    <row r="18" spans="1:14" ht="47.25" customHeight="1" x14ac:dyDescent="0.25">
      <c r="A18" s="67">
        <v>16</v>
      </c>
      <c r="B18" s="387"/>
      <c r="C18" s="389" t="s">
        <v>153</v>
      </c>
      <c r="D18" s="276" t="s">
        <v>154</v>
      </c>
      <c r="E18" s="271">
        <v>3</v>
      </c>
      <c r="F18" s="272">
        <v>1</v>
      </c>
      <c r="G18" s="272">
        <v>2</v>
      </c>
      <c r="H18" s="272">
        <v>1</v>
      </c>
      <c r="I18" s="272">
        <v>1</v>
      </c>
      <c r="J18" s="272">
        <v>1</v>
      </c>
      <c r="K18" s="272">
        <v>1</v>
      </c>
      <c r="L18" s="272">
        <v>1</v>
      </c>
      <c r="M18" s="272">
        <v>1</v>
      </c>
      <c r="N18" s="272">
        <v>1</v>
      </c>
    </row>
    <row r="19" spans="1:14" ht="47.25" customHeight="1" x14ac:dyDescent="0.25">
      <c r="A19" s="67">
        <v>17</v>
      </c>
      <c r="B19" s="387"/>
      <c r="C19" s="391"/>
      <c r="D19" s="276" t="s">
        <v>120</v>
      </c>
      <c r="E19" s="271">
        <v>3</v>
      </c>
      <c r="F19" s="272">
        <v>1</v>
      </c>
      <c r="G19" s="272">
        <v>1</v>
      </c>
      <c r="H19" s="272">
        <v>3</v>
      </c>
      <c r="I19" s="272">
        <v>1</v>
      </c>
      <c r="J19" s="272">
        <v>1</v>
      </c>
      <c r="K19" s="272">
        <v>1</v>
      </c>
      <c r="L19" s="272">
        <v>1</v>
      </c>
      <c r="M19" s="272">
        <v>1</v>
      </c>
      <c r="N19" s="272">
        <v>1</v>
      </c>
    </row>
    <row r="20" spans="1:14" ht="47.25" customHeight="1" x14ac:dyDescent="0.25">
      <c r="A20" s="67">
        <v>18</v>
      </c>
      <c r="B20" s="387"/>
      <c r="C20" s="391"/>
      <c r="D20" s="276" t="s">
        <v>121</v>
      </c>
      <c r="E20" s="271">
        <v>3</v>
      </c>
      <c r="F20" s="272">
        <v>1</v>
      </c>
      <c r="G20" s="272">
        <v>2</v>
      </c>
      <c r="H20" s="272">
        <v>1</v>
      </c>
      <c r="I20" s="272">
        <v>1</v>
      </c>
      <c r="J20" s="272">
        <v>1</v>
      </c>
      <c r="K20" s="272">
        <v>1</v>
      </c>
      <c r="L20" s="272">
        <v>1</v>
      </c>
      <c r="M20" s="272">
        <v>1</v>
      </c>
      <c r="N20" s="272">
        <v>1</v>
      </c>
    </row>
    <row r="21" spans="1:14" ht="47.25" customHeight="1" x14ac:dyDescent="0.25">
      <c r="A21" s="67">
        <v>19</v>
      </c>
      <c r="B21" s="387"/>
      <c r="C21" s="390"/>
      <c r="D21" s="276" t="s">
        <v>155</v>
      </c>
      <c r="E21" s="271">
        <v>3</v>
      </c>
      <c r="F21" s="272">
        <v>1</v>
      </c>
      <c r="G21" s="272">
        <v>1</v>
      </c>
      <c r="H21" s="272">
        <v>2</v>
      </c>
      <c r="I21" s="272">
        <v>1</v>
      </c>
      <c r="J21" s="272">
        <v>1</v>
      </c>
      <c r="K21" s="272">
        <v>1</v>
      </c>
      <c r="L21" s="272">
        <v>1</v>
      </c>
      <c r="M21" s="272">
        <v>1</v>
      </c>
      <c r="N21" s="272">
        <v>1</v>
      </c>
    </row>
    <row r="22" spans="1:14" ht="47.25" customHeight="1" x14ac:dyDescent="0.25">
      <c r="A22" s="67">
        <v>20</v>
      </c>
      <c r="B22" s="387"/>
      <c r="C22" s="277" t="s">
        <v>156</v>
      </c>
      <c r="D22" s="277" t="s">
        <v>129</v>
      </c>
      <c r="E22" s="271">
        <v>3</v>
      </c>
      <c r="F22" s="272">
        <v>1</v>
      </c>
      <c r="G22" s="272">
        <v>2</v>
      </c>
      <c r="H22" s="272">
        <v>3</v>
      </c>
      <c r="I22" s="272">
        <v>1</v>
      </c>
      <c r="J22" s="272">
        <v>1</v>
      </c>
      <c r="K22" s="272">
        <v>1</v>
      </c>
      <c r="L22" s="272">
        <v>1</v>
      </c>
      <c r="M22" s="272">
        <v>1</v>
      </c>
      <c r="N22" s="272">
        <v>1</v>
      </c>
    </row>
    <row r="23" spans="1:14" ht="47.25" customHeight="1" x14ac:dyDescent="0.25">
      <c r="A23" s="67">
        <v>21</v>
      </c>
      <c r="B23" s="387"/>
      <c r="C23" s="276" t="s">
        <v>157</v>
      </c>
      <c r="D23" s="276" t="s">
        <v>132</v>
      </c>
      <c r="E23" s="271">
        <v>2</v>
      </c>
      <c r="F23" s="272">
        <v>1</v>
      </c>
      <c r="G23" s="272">
        <v>1</v>
      </c>
      <c r="H23" s="272">
        <v>2</v>
      </c>
      <c r="I23" s="272">
        <v>1</v>
      </c>
      <c r="J23" s="272">
        <v>3</v>
      </c>
      <c r="K23" s="272">
        <v>2</v>
      </c>
      <c r="L23" s="272">
        <v>1</v>
      </c>
      <c r="M23" s="272">
        <v>1</v>
      </c>
      <c r="N23" s="272">
        <v>1</v>
      </c>
    </row>
    <row r="24" spans="1:14" s="46" customFormat="1" ht="47.25" customHeight="1" x14ac:dyDescent="0.25">
      <c r="A24" s="67">
        <v>22</v>
      </c>
      <c r="B24" s="387"/>
      <c r="C24" s="276" t="s">
        <v>158</v>
      </c>
      <c r="D24" s="276" t="s">
        <v>159</v>
      </c>
      <c r="E24" s="271">
        <v>3</v>
      </c>
      <c r="F24" s="271">
        <v>1</v>
      </c>
      <c r="G24" s="271">
        <v>1</v>
      </c>
      <c r="H24" s="271">
        <v>3</v>
      </c>
      <c r="I24" s="271">
        <v>1</v>
      </c>
      <c r="J24" s="271">
        <v>3</v>
      </c>
      <c r="K24" s="271">
        <v>1</v>
      </c>
      <c r="L24" s="271">
        <v>2</v>
      </c>
      <c r="M24" s="271">
        <v>1</v>
      </c>
      <c r="N24" s="271">
        <v>1</v>
      </c>
    </row>
    <row r="25" spans="1:14" s="46" customFormat="1" ht="47.25" customHeight="1" x14ac:dyDescent="0.25">
      <c r="A25" s="67">
        <v>23</v>
      </c>
      <c r="B25" s="388"/>
      <c r="C25" s="276" t="s">
        <v>160</v>
      </c>
      <c r="D25" s="278" t="s">
        <v>238</v>
      </c>
      <c r="E25" s="271">
        <v>3</v>
      </c>
      <c r="F25" s="271">
        <v>1</v>
      </c>
      <c r="G25" s="271">
        <v>1</v>
      </c>
      <c r="H25" s="271">
        <v>1</v>
      </c>
      <c r="I25" s="271">
        <v>3</v>
      </c>
      <c r="J25" s="271">
        <v>1</v>
      </c>
      <c r="K25" s="271">
        <v>1</v>
      </c>
      <c r="L25" s="271">
        <v>3</v>
      </c>
      <c r="M25" s="271">
        <v>1</v>
      </c>
      <c r="N25" s="271">
        <v>3</v>
      </c>
    </row>
    <row r="26" spans="1:14" s="46" customFormat="1" ht="47.25" customHeight="1" x14ac:dyDescent="0.25">
      <c r="A26" s="67">
        <v>24</v>
      </c>
      <c r="B26" s="386" t="s">
        <v>161</v>
      </c>
      <c r="C26" s="276" t="s">
        <v>162</v>
      </c>
      <c r="D26" s="276" t="s">
        <v>163</v>
      </c>
      <c r="E26" s="271">
        <v>3</v>
      </c>
      <c r="F26" s="271">
        <v>1</v>
      </c>
      <c r="G26" s="271">
        <v>1</v>
      </c>
      <c r="H26" s="271">
        <v>3</v>
      </c>
      <c r="I26" s="271">
        <v>2</v>
      </c>
      <c r="J26" s="271">
        <v>2</v>
      </c>
      <c r="K26" s="271">
        <v>2</v>
      </c>
      <c r="L26" s="271">
        <v>1</v>
      </c>
      <c r="M26" s="271">
        <v>1</v>
      </c>
      <c r="N26" s="271">
        <v>2</v>
      </c>
    </row>
    <row r="27" spans="1:14" s="46" customFormat="1" ht="47.25" customHeight="1" x14ac:dyDescent="0.25">
      <c r="A27" s="67">
        <v>25</v>
      </c>
      <c r="B27" s="387"/>
      <c r="C27" s="276" t="s">
        <v>165</v>
      </c>
      <c r="D27" s="276" t="s">
        <v>166</v>
      </c>
      <c r="E27" s="271">
        <v>3</v>
      </c>
      <c r="F27" s="271">
        <v>1</v>
      </c>
      <c r="G27" s="271">
        <v>1</v>
      </c>
      <c r="H27" s="271">
        <v>3</v>
      </c>
      <c r="I27" s="271">
        <v>2</v>
      </c>
      <c r="J27" s="271">
        <v>2</v>
      </c>
      <c r="K27" s="271">
        <v>2</v>
      </c>
      <c r="L27" s="271">
        <v>1</v>
      </c>
      <c r="M27" s="271">
        <v>1</v>
      </c>
      <c r="N27" s="271">
        <v>2</v>
      </c>
    </row>
    <row r="28" spans="1:14" s="46" customFormat="1" ht="54.75" customHeight="1" x14ac:dyDescent="0.25">
      <c r="A28" s="67">
        <v>26</v>
      </c>
      <c r="B28" s="387"/>
      <c r="C28" s="276" t="s">
        <v>167</v>
      </c>
      <c r="D28" s="276" t="s">
        <v>168</v>
      </c>
      <c r="E28" s="271">
        <v>3</v>
      </c>
      <c r="F28" s="271">
        <v>1</v>
      </c>
      <c r="G28" s="271">
        <v>1</v>
      </c>
      <c r="H28" s="271">
        <v>2</v>
      </c>
      <c r="I28" s="271">
        <v>1</v>
      </c>
      <c r="J28" s="271">
        <v>3</v>
      </c>
      <c r="K28" s="271">
        <v>1</v>
      </c>
      <c r="L28" s="271">
        <v>1</v>
      </c>
      <c r="M28" s="271">
        <v>1</v>
      </c>
      <c r="N28" s="271">
        <v>1</v>
      </c>
    </row>
    <row r="29" spans="1:14" s="46" customFormat="1" ht="47.25" customHeight="1" x14ac:dyDescent="0.25">
      <c r="A29" s="67">
        <v>27</v>
      </c>
      <c r="B29" s="388"/>
      <c r="C29" s="276" t="s">
        <v>169</v>
      </c>
      <c r="D29" s="276" t="s">
        <v>170</v>
      </c>
      <c r="E29" s="271">
        <v>3</v>
      </c>
      <c r="F29" s="271">
        <v>2</v>
      </c>
      <c r="G29" s="271">
        <v>1</v>
      </c>
      <c r="H29" s="271">
        <v>3</v>
      </c>
      <c r="I29" s="271">
        <v>1</v>
      </c>
      <c r="J29" s="271">
        <v>3</v>
      </c>
      <c r="K29" s="271">
        <v>1</v>
      </c>
      <c r="L29" s="271">
        <v>1</v>
      </c>
      <c r="M29" s="271">
        <v>1</v>
      </c>
      <c r="N29" s="271">
        <v>1</v>
      </c>
    </row>
    <row r="30" spans="1:14" ht="29.25" customHeight="1" x14ac:dyDescent="0.25">
      <c r="A30" s="69"/>
      <c r="B30" s="70"/>
      <c r="C30" s="71"/>
      <c r="D30" s="72" t="s">
        <v>243</v>
      </c>
      <c r="E30" s="273">
        <f>+SUM(E3:E29)</f>
        <v>66</v>
      </c>
      <c r="F30" s="270">
        <f t="shared" ref="F30:N30" si="0">+SUM(F3:F29)</f>
        <v>40</v>
      </c>
      <c r="G30" s="270">
        <f t="shared" si="0"/>
        <v>46</v>
      </c>
      <c r="H30" s="273">
        <f t="shared" si="0"/>
        <v>56</v>
      </c>
      <c r="I30" s="270">
        <f t="shared" si="0"/>
        <v>44</v>
      </c>
      <c r="J30" s="270">
        <f t="shared" si="0"/>
        <v>46</v>
      </c>
      <c r="K30" s="270">
        <f t="shared" si="0"/>
        <v>46</v>
      </c>
      <c r="L30" s="270">
        <f t="shared" si="0"/>
        <v>40</v>
      </c>
      <c r="M30" s="270">
        <f t="shared" si="0"/>
        <v>29</v>
      </c>
      <c r="N30" s="270">
        <f t="shared" si="0"/>
        <v>46</v>
      </c>
    </row>
    <row r="31" spans="1:14" ht="29.25" customHeight="1" x14ac:dyDescent="0.25">
      <c r="A31" s="69"/>
      <c r="B31" s="70"/>
      <c r="C31" s="71"/>
      <c r="D31" s="72" t="s">
        <v>244</v>
      </c>
      <c r="E31" s="274">
        <v>1</v>
      </c>
      <c r="F31" s="275">
        <v>4</v>
      </c>
      <c r="G31" s="275">
        <v>5</v>
      </c>
      <c r="H31" s="274">
        <v>2</v>
      </c>
      <c r="I31" s="275">
        <v>9</v>
      </c>
      <c r="J31" s="275">
        <v>8</v>
      </c>
      <c r="K31" s="275">
        <v>7</v>
      </c>
      <c r="L31" s="275">
        <v>3</v>
      </c>
      <c r="M31" s="275">
        <v>10</v>
      </c>
      <c r="N31" s="275">
        <v>6</v>
      </c>
    </row>
  </sheetData>
  <mergeCells count="11">
    <mergeCell ref="B14:B25"/>
    <mergeCell ref="C14:C15"/>
    <mergeCell ref="C16:C17"/>
    <mergeCell ref="C18:C21"/>
    <mergeCell ref="B26:B29"/>
    <mergeCell ref="A1:N1"/>
    <mergeCell ref="A2:D2"/>
    <mergeCell ref="B3:B8"/>
    <mergeCell ref="C3:C4"/>
    <mergeCell ref="B9:B13"/>
    <mergeCell ref="C10:C11"/>
  </mergeCells>
  <pageMargins left="0.7" right="0.7" top="0.75" bottom="0.75" header="0.3" footer="0.3"/>
  <pageSetup paperSize="9" orientation="portrait" verticalDpi="3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D38"/>
  <sheetViews>
    <sheetView zoomScale="70" zoomScaleNormal="70" workbookViewId="0">
      <selection activeCell="G12" sqref="G12"/>
    </sheetView>
  </sheetViews>
  <sheetFormatPr baseColWidth="10" defaultRowHeight="15" x14ac:dyDescent="0.25"/>
  <cols>
    <col min="1" max="1" width="24.85546875" style="243" customWidth="1"/>
    <col min="2" max="2" width="48.140625" customWidth="1"/>
    <col min="3" max="3" width="18.42578125" bestFit="1" customWidth="1"/>
    <col min="4" max="4" width="54.85546875" customWidth="1"/>
  </cols>
  <sheetData>
    <row r="1" spans="1:4" x14ac:dyDescent="0.25">
      <c r="A1" s="392" t="s">
        <v>245</v>
      </c>
      <c r="B1" s="392"/>
      <c r="C1" s="392"/>
      <c r="D1" s="392"/>
    </row>
    <row r="2" spans="1:4" ht="14.25" customHeight="1" x14ac:dyDescent="0.25">
      <c r="A2" s="254" t="s">
        <v>5</v>
      </c>
      <c r="B2" s="254" t="s">
        <v>0</v>
      </c>
      <c r="C2" s="254" t="s">
        <v>295</v>
      </c>
      <c r="D2" s="254" t="s">
        <v>1</v>
      </c>
    </row>
    <row r="3" spans="1:4" ht="15" customHeight="1" x14ac:dyDescent="0.25">
      <c r="A3" s="296" t="s">
        <v>462</v>
      </c>
      <c r="B3" s="245" t="s">
        <v>141</v>
      </c>
      <c r="C3" s="246" t="s">
        <v>461</v>
      </c>
      <c r="D3" s="241" t="s">
        <v>306</v>
      </c>
    </row>
    <row r="4" spans="1:4" ht="15" customHeight="1" x14ac:dyDescent="0.25">
      <c r="A4" s="296"/>
      <c r="B4" s="245" t="s">
        <v>170</v>
      </c>
      <c r="C4" s="247">
        <v>1</v>
      </c>
      <c r="D4" s="241" t="s">
        <v>169</v>
      </c>
    </row>
    <row r="5" spans="1:4" ht="15" customHeight="1" x14ac:dyDescent="0.25">
      <c r="A5" s="229" t="s">
        <v>510</v>
      </c>
      <c r="B5" s="245" t="s">
        <v>132</v>
      </c>
      <c r="C5" s="248">
        <v>0.8</v>
      </c>
      <c r="D5" s="241" t="s">
        <v>157</v>
      </c>
    </row>
    <row r="6" spans="1:4" ht="15" customHeight="1" x14ac:dyDescent="0.25">
      <c r="A6" s="229" t="s">
        <v>511</v>
      </c>
      <c r="B6" s="245" t="s">
        <v>155</v>
      </c>
      <c r="C6" s="249">
        <v>800</v>
      </c>
      <c r="D6" s="241" t="s">
        <v>153</v>
      </c>
    </row>
    <row r="7" spans="1:4" ht="15" customHeight="1" x14ac:dyDescent="0.25">
      <c r="A7" s="296" t="s">
        <v>457</v>
      </c>
      <c r="B7" s="245" t="s">
        <v>137</v>
      </c>
      <c r="C7" s="250">
        <v>192000</v>
      </c>
      <c r="D7" s="241" t="s">
        <v>304</v>
      </c>
    </row>
    <row r="8" spans="1:4" ht="15" customHeight="1" x14ac:dyDescent="0.25">
      <c r="A8" s="296"/>
      <c r="B8" s="245" t="s">
        <v>99</v>
      </c>
      <c r="C8" s="250">
        <v>900000</v>
      </c>
      <c r="D8" s="241" t="s">
        <v>305</v>
      </c>
    </row>
    <row r="9" spans="1:4" ht="15" customHeight="1" x14ac:dyDescent="0.25">
      <c r="A9" s="296"/>
      <c r="B9" s="245" t="s">
        <v>12</v>
      </c>
      <c r="C9" s="241" t="s">
        <v>450</v>
      </c>
      <c r="D9" s="241" t="s">
        <v>466</v>
      </c>
    </row>
    <row r="10" spans="1:4" ht="15" customHeight="1" x14ac:dyDescent="0.25">
      <c r="A10" s="296"/>
      <c r="B10" s="245" t="s">
        <v>146</v>
      </c>
      <c r="C10" s="248">
        <v>0.05</v>
      </c>
      <c r="D10" s="241" t="s">
        <v>145</v>
      </c>
    </row>
    <row r="11" spans="1:4" ht="15" customHeight="1" x14ac:dyDescent="0.25">
      <c r="A11" s="296"/>
      <c r="B11" s="245" t="s">
        <v>11</v>
      </c>
      <c r="C11" s="241" t="s">
        <v>298</v>
      </c>
      <c r="D11" s="241" t="s">
        <v>145</v>
      </c>
    </row>
    <row r="12" spans="1:4" ht="15" customHeight="1" x14ac:dyDescent="0.25">
      <c r="A12" s="296"/>
      <c r="B12" s="245" t="s">
        <v>8</v>
      </c>
      <c r="C12" s="248">
        <v>0.1</v>
      </c>
      <c r="D12" s="241" t="s">
        <v>456</v>
      </c>
    </row>
    <row r="13" spans="1:4" ht="15" customHeight="1" x14ac:dyDescent="0.25">
      <c r="A13" s="296"/>
      <c r="B13" s="245" t="s">
        <v>149</v>
      </c>
      <c r="C13" s="251" t="s">
        <v>342</v>
      </c>
      <c r="D13" s="241" t="s">
        <v>148</v>
      </c>
    </row>
    <row r="14" spans="1:4" ht="15" customHeight="1" x14ac:dyDescent="0.25">
      <c r="A14" s="296"/>
      <c r="B14" s="245" t="s">
        <v>14</v>
      </c>
      <c r="C14" s="241" t="s">
        <v>229</v>
      </c>
      <c r="D14" s="241" t="s">
        <v>151</v>
      </c>
    </row>
    <row r="15" spans="1:4" ht="15" customHeight="1" x14ac:dyDescent="0.25">
      <c r="A15" s="296"/>
      <c r="B15" s="245" t="s">
        <v>15</v>
      </c>
      <c r="C15" s="241" t="s">
        <v>230</v>
      </c>
      <c r="D15" s="241" t="s">
        <v>151</v>
      </c>
    </row>
    <row r="16" spans="1:4" ht="15" customHeight="1" x14ac:dyDescent="0.25">
      <c r="A16" s="229" t="s">
        <v>470</v>
      </c>
      <c r="B16" s="245" t="s">
        <v>13</v>
      </c>
      <c r="C16" s="248">
        <v>0.9</v>
      </c>
      <c r="D16" s="241" t="s">
        <v>143</v>
      </c>
    </row>
    <row r="17" spans="1:4" ht="15" customHeight="1" x14ac:dyDescent="0.25">
      <c r="A17" s="296" t="s">
        <v>507</v>
      </c>
      <c r="B17" s="245" t="s">
        <v>163</v>
      </c>
      <c r="C17" s="241" t="s">
        <v>388</v>
      </c>
      <c r="D17" s="241" t="s">
        <v>162</v>
      </c>
    </row>
    <row r="18" spans="1:4" ht="15" customHeight="1" x14ac:dyDescent="0.25">
      <c r="A18" s="296"/>
      <c r="B18" s="245" t="s">
        <v>166</v>
      </c>
      <c r="C18" s="241" t="s">
        <v>388</v>
      </c>
      <c r="D18" s="241" t="s">
        <v>165</v>
      </c>
    </row>
    <row r="19" spans="1:4" ht="15" customHeight="1" x14ac:dyDescent="0.25">
      <c r="A19" s="296"/>
      <c r="B19" s="245" t="s">
        <v>168</v>
      </c>
      <c r="C19" s="247">
        <v>0.9</v>
      </c>
      <c r="D19" s="241" t="s">
        <v>167</v>
      </c>
    </row>
    <row r="20" spans="1:4" ht="15" customHeight="1" x14ac:dyDescent="0.25">
      <c r="A20" s="296" t="s">
        <v>485</v>
      </c>
      <c r="B20" s="245" t="s">
        <v>2</v>
      </c>
      <c r="C20" s="252" t="s">
        <v>451</v>
      </c>
      <c r="D20" s="241" t="s">
        <v>152</v>
      </c>
    </row>
    <row r="21" spans="1:4" ht="15" customHeight="1" x14ac:dyDescent="0.25">
      <c r="A21" s="296"/>
      <c r="B21" s="245" t="s">
        <v>16</v>
      </c>
      <c r="C21" s="241" t="s">
        <v>231</v>
      </c>
      <c r="D21" s="241" t="s">
        <v>152</v>
      </c>
    </row>
    <row r="22" spans="1:4" ht="15" customHeight="1" x14ac:dyDescent="0.25">
      <c r="A22" s="296" t="s">
        <v>491</v>
      </c>
      <c r="B22" s="245" t="s">
        <v>154</v>
      </c>
      <c r="C22" s="241" t="s">
        <v>452</v>
      </c>
      <c r="D22" s="241" t="s">
        <v>153</v>
      </c>
    </row>
    <row r="23" spans="1:4" ht="15" customHeight="1" x14ac:dyDescent="0.25">
      <c r="A23" s="296"/>
      <c r="B23" s="245" t="s">
        <v>120</v>
      </c>
      <c r="C23" s="241" t="s">
        <v>233</v>
      </c>
      <c r="D23" s="241" t="s">
        <v>153</v>
      </c>
    </row>
    <row r="24" spans="1:4" ht="15" customHeight="1" x14ac:dyDescent="0.25">
      <c r="A24" s="296"/>
      <c r="B24" s="245" t="s">
        <v>121</v>
      </c>
      <c r="C24" s="241" t="s">
        <v>303</v>
      </c>
      <c r="D24" s="241" t="s">
        <v>153</v>
      </c>
    </row>
    <row r="25" spans="1:4" ht="15" customHeight="1" x14ac:dyDescent="0.25">
      <c r="A25" s="296"/>
      <c r="B25" s="245" t="s">
        <v>129</v>
      </c>
      <c r="C25" s="253">
        <v>1</v>
      </c>
      <c r="D25" s="242" t="s">
        <v>156</v>
      </c>
    </row>
    <row r="26" spans="1:4" ht="15" customHeight="1" x14ac:dyDescent="0.25">
      <c r="A26" s="296"/>
      <c r="B26" s="245" t="s">
        <v>238</v>
      </c>
      <c r="C26" s="248">
        <v>0.8</v>
      </c>
      <c r="D26" s="241" t="s">
        <v>160</v>
      </c>
    </row>
    <row r="27" spans="1:4" ht="15" customHeight="1" x14ac:dyDescent="0.25">
      <c r="A27" s="229" t="s">
        <v>506</v>
      </c>
      <c r="B27" s="245" t="s">
        <v>159</v>
      </c>
      <c r="C27" s="241" t="s">
        <v>237</v>
      </c>
      <c r="D27" s="241" t="s">
        <v>512</v>
      </c>
    </row>
    <row r="28" spans="1:4" ht="15" customHeight="1" x14ac:dyDescent="0.25">
      <c r="A28" s="229" t="s">
        <v>473</v>
      </c>
      <c r="B28" s="245" t="s">
        <v>7</v>
      </c>
      <c r="C28" s="248">
        <v>0.85</v>
      </c>
      <c r="D28" s="241" t="s">
        <v>144</v>
      </c>
    </row>
    <row r="33" spans="1:1" s="46" customFormat="1" x14ac:dyDescent="0.25">
      <c r="A33" s="244"/>
    </row>
    <row r="34" spans="1:1" s="46" customFormat="1" x14ac:dyDescent="0.25">
      <c r="A34" s="244"/>
    </row>
    <row r="35" spans="1:1" s="46" customFormat="1" x14ac:dyDescent="0.25">
      <c r="A35" s="244"/>
    </row>
    <row r="36" spans="1:1" s="46" customFormat="1" x14ac:dyDescent="0.25">
      <c r="A36" s="244"/>
    </row>
    <row r="37" spans="1:1" s="46" customFormat="1" x14ac:dyDescent="0.25">
      <c r="A37" s="244"/>
    </row>
    <row r="38" spans="1:1" s="46" customFormat="1" x14ac:dyDescent="0.25">
      <c r="A38" s="244"/>
    </row>
  </sheetData>
  <mergeCells count="6">
    <mergeCell ref="A22:A26"/>
    <mergeCell ref="A1:D1"/>
    <mergeCell ref="A3:A4"/>
    <mergeCell ref="A7:A15"/>
    <mergeCell ref="A17:A19"/>
    <mergeCell ref="A20:A2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P50"/>
  <sheetViews>
    <sheetView showGridLines="0" topLeftCell="A25" zoomScaleNormal="100" workbookViewId="0">
      <selection activeCell="E45" sqref="E45"/>
    </sheetView>
  </sheetViews>
  <sheetFormatPr baseColWidth="10" defaultRowHeight="15" x14ac:dyDescent="0.25"/>
  <cols>
    <col min="1" max="2" width="11.42578125" style="76"/>
    <col min="3" max="3" width="12.140625" style="76" bestFit="1" customWidth="1"/>
    <col min="4" max="15" width="11.42578125" style="76"/>
  </cols>
  <sheetData>
    <row r="1" spans="1:16" ht="18.75" x14ac:dyDescent="0.3">
      <c r="A1" s="314" t="s">
        <v>38</v>
      </c>
      <c r="B1" s="314"/>
      <c r="C1" s="314"/>
      <c r="D1" s="314"/>
      <c r="E1" s="314"/>
      <c r="F1" s="314"/>
      <c r="G1" s="314"/>
      <c r="H1" s="315"/>
      <c r="I1" s="315"/>
      <c r="J1" s="315"/>
      <c r="K1" s="315"/>
      <c r="L1" s="315"/>
      <c r="M1" s="315"/>
      <c r="N1" s="315"/>
      <c r="O1" s="315"/>
      <c r="P1" s="315"/>
    </row>
    <row r="2" spans="1:16" x14ac:dyDescent="0.25">
      <c r="A2" s="316" t="s">
        <v>28</v>
      </c>
      <c r="B2" s="316"/>
      <c r="C2" s="317" t="s">
        <v>103</v>
      </c>
      <c r="D2" s="317"/>
      <c r="E2" s="317"/>
      <c r="F2" s="317"/>
      <c r="G2" s="317"/>
      <c r="H2" s="315"/>
      <c r="I2" s="315"/>
      <c r="J2" s="315"/>
      <c r="K2" s="315"/>
      <c r="L2" s="315"/>
      <c r="M2" s="315"/>
      <c r="N2" s="315"/>
      <c r="O2" s="315"/>
      <c r="P2" s="315"/>
    </row>
    <row r="3" spans="1:16" x14ac:dyDescent="0.25">
      <c r="A3" s="318" t="s">
        <v>34</v>
      </c>
      <c r="B3" s="318"/>
      <c r="C3" s="92" t="s">
        <v>30</v>
      </c>
      <c r="D3" s="135" t="s">
        <v>31</v>
      </c>
      <c r="E3" s="132" t="s">
        <v>100</v>
      </c>
      <c r="F3" s="137" t="s">
        <v>32</v>
      </c>
      <c r="G3" s="92" t="s">
        <v>25</v>
      </c>
      <c r="H3" s="315"/>
      <c r="I3" s="315"/>
      <c r="J3" s="315"/>
      <c r="K3" s="315"/>
      <c r="L3" s="315"/>
      <c r="M3" s="315"/>
      <c r="N3" s="315"/>
      <c r="O3" s="315"/>
      <c r="P3" s="315"/>
    </row>
    <row r="4" spans="1:16" x14ac:dyDescent="0.25">
      <c r="A4" s="316" t="s">
        <v>35</v>
      </c>
      <c r="B4" s="316"/>
      <c r="C4" s="317" t="s">
        <v>256</v>
      </c>
      <c r="D4" s="317"/>
      <c r="E4" s="167" t="s">
        <v>33</v>
      </c>
      <c r="F4" s="319" t="s">
        <v>58</v>
      </c>
      <c r="G4" s="319"/>
      <c r="H4" s="315"/>
      <c r="I4" s="315"/>
      <c r="J4" s="315"/>
      <c r="K4" s="315"/>
      <c r="L4" s="315"/>
      <c r="M4" s="315"/>
      <c r="N4" s="315"/>
      <c r="O4" s="315"/>
      <c r="P4" s="315"/>
    </row>
    <row r="5" spans="1:16" x14ac:dyDescent="0.25">
      <c r="A5" s="316" t="s">
        <v>29</v>
      </c>
      <c r="B5" s="316"/>
      <c r="C5" s="310" t="s">
        <v>105</v>
      </c>
      <c r="D5" s="310"/>
      <c r="E5" s="310"/>
      <c r="F5" s="310"/>
      <c r="G5" s="310"/>
      <c r="H5" s="315"/>
      <c r="I5" s="315"/>
      <c r="J5" s="315"/>
      <c r="K5" s="315"/>
      <c r="L5" s="315"/>
      <c r="M5" s="315"/>
      <c r="N5" s="315"/>
      <c r="O5" s="315"/>
      <c r="P5" s="315"/>
    </row>
    <row r="6" spans="1:16" x14ac:dyDescent="0.25">
      <c r="A6" s="316" t="s">
        <v>109</v>
      </c>
      <c r="B6" s="316"/>
      <c r="C6" s="321"/>
      <c r="D6" s="321"/>
      <c r="E6" s="321"/>
      <c r="F6" s="321"/>
      <c r="G6" s="321"/>
      <c r="H6" s="315"/>
      <c r="I6" s="315"/>
      <c r="J6" s="315"/>
      <c r="K6" s="315"/>
      <c r="L6" s="315"/>
      <c r="M6" s="315"/>
      <c r="N6" s="315"/>
      <c r="O6" s="315"/>
      <c r="P6" s="315"/>
    </row>
    <row r="7" spans="1:16" x14ac:dyDescent="0.25">
      <c r="A7" s="316"/>
      <c r="B7" s="316"/>
      <c r="C7" s="321"/>
      <c r="D7" s="321"/>
      <c r="E7" s="321"/>
      <c r="F7" s="321"/>
      <c r="G7" s="321"/>
      <c r="H7" s="315"/>
      <c r="I7" s="315"/>
      <c r="J7" s="315"/>
      <c r="K7" s="315"/>
      <c r="L7" s="315"/>
      <c r="M7" s="315"/>
      <c r="N7" s="315"/>
      <c r="O7" s="315"/>
      <c r="P7" s="315"/>
    </row>
    <row r="8" spans="1:16" ht="15" customHeight="1" x14ac:dyDescent="0.25">
      <c r="A8" s="311" t="s">
        <v>176</v>
      </c>
      <c r="B8" s="311"/>
      <c r="C8" s="22">
        <v>900</v>
      </c>
      <c r="D8" s="323" t="s">
        <v>57</v>
      </c>
      <c r="E8" s="324"/>
      <c r="F8" s="324"/>
      <c r="G8" s="324"/>
      <c r="H8" s="315"/>
      <c r="I8" s="315"/>
      <c r="J8" s="315"/>
      <c r="K8" s="315"/>
      <c r="L8" s="315"/>
      <c r="M8" s="315"/>
      <c r="N8" s="315"/>
      <c r="O8" s="315"/>
      <c r="P8" s="315"/>
    </row>
    <row r="9" spans="1:16" x14ac:dyDescent="0.25">
      <c r="A9" s="311" t="s">
        <v>37</v>
      </c>
      <c r="B9" s="311"/>
      <c r="C9" s="22">
        <f>+C8/12</f>
        <v>75</v>
      </c>
      <c r="D9" s="323"/>
      <c r="E9" s="324"/>
      <c r="F9" s="324"/>
      <c r="G9" s="324"/>
      <c r="H9" s="315"/>
      <c r="I9" s="315"/>
      <c r="J9" s="315"/>
      <c r="K9" s="315"/>
      <c r="L9" s="315"/>
      <c r="M9" s="315"/>
      <c r="N9" s="315"/>
      <c r="O9" s="315"/>
      <c r="P9" s="315"/>
    </row>
    <row r="10" spans="1:16" x14ac:dyDescent="0.25">
      <c r="A10" s="312" t="s">
        <v>179</v>
      </c>
      <c r="B10" s="312"/>
      <c r="C10" s="63">
        <v>780</v>
      </c>
      <c r="D10" s="323"/>
      <c r="E10" s="324"/>
      <c r="F10" s="324"/>
      <c r="G10" s="324"/>
      <c r="H10" s="315"/>
      <c r="I10" s="315"/>
      <c r="J10" s="315"/>
      <c r="K10" s="315"/>
      <c r="L10" s="315"/>
      <c r="M10" s="315"/>
      <c r="N10" s="315"/>
      <c r="O10" s="315"/>
      <c r="P10" s="315"/>
    </row>
    <row r="11" spans="1:16" ht="15" customHeight="1" x14ac:dyDescent="0.25">
      <c r="A11" s="313"/>
      <c r="B11" s="296" t="s">
        <v>204</v>
      </c>
      <c r="C11" s="296"/>
      <c r="D11" s="296"/>
      <c r="E11" s="296"/>
      <c r="F11" s="296"/>
      <c r="G11" s="296"/>
      <c r="H11" s="315"/>
      <c r="I11" s="315"/>
      <c r="J11" s="315"/>
      <c r="K11" s="315"/>
      <c r="L11" s="315"/>
      <c r="M11" s="315"/>
      <c r="N11" s="315"/>
      <c r="O11" s="315"/>
      <c r="P11" s="315"/>
    </row>
    <row r="12" spans="1:16" x14ac:dyDescent="0.25">
      <c r="A12" s="313"/>
      <c r="B12" s="296"/>
      <c r="C12" s="296"/>
      <c r="D12" s="296"/>
      <c r="E12" s="296"/>
      <c r="F12" s="296"/>
      <c r="G12" s="296"/>
      <c r="H12" s="315"/>
      <c r="I12" s="315"/>
      <c r="J12" s="315"/>
      <c r="K12" s="315"/>
      <c r="L12" s="315"/>
      <c r="M12" s="315"/>
      <c r="N12" s="315"/>
      <c r="O12" s="315"/>
      <c r="P12" s="315"/>
    </row>
    <row r="13" spans="1:16" ht="15" customHeight="1" x14ac:dyDescent="0.25">
      <c r="A13" s="313"/>
      <c r="B13" s="296" t="s">
        <v>205</v>
      </c>
      <c r="C13" s="296"/>
      <c r="D13" s="296"/>
      <c r="E13" s="296"/>
      <c r="F13" s="296"/>
      <c r="G13" s="296"/>
      <c r="H13" s="315"/>
      <c r="I13" s="315"/>
      <c r="J13" s="315"/>
      <c r="K13" s="315"/>
      <c r="L13" s="315"/>
      <c r="M13" s="315"/>
      <c r="N13" s="315"/>
      <c r="O13" s="315"/>
      <c r="P13" s="315"/>
    </row>
    <row r="14" spans="1:16" x14ac:dyDescent="0.25">
      <c r="A14" s="313"/>
      <c r="B14" s="296"/>
      <c r="C14" s="296"/>
      <c r="D14" s="296"/>
      <c r="E14" s="296"/>
      <c r="F14" s="296"/>
      <c r="G14" s="296"/>
      <c r="H14" s="315"/>
      <c r="I14" s="315"/>
      <c r="J14" s="315"/>
      <c r="K14" s="315"/>
      <c r="L14" s="315"/>
      <c r="M14" s="315"/>
      <c r="N14" s="315"/>
      <c r="O14" s="315"/>
      <c r="P14" s="315"/>
    </row>
    <row r="15" spans="1:16" ht="15" customHeight="1" x14ac:dyDescent="0.25">
      <c r="A15" s="313"/>
      <c r="B15" s="296" t="s">
        <v>206</v>
      </c>
      <c r="C15" s="296"/>
      <c r="D15" s="296"/>
      <c r="E15" s="296"/>
      <c r="F15" s="296"/>
      <c r="G15" s="296"/>
      <c r="H15" s="315"/>
      <c r="I15" s="315"/>
      <c r="J15" s="315"/>
      <c r="K15" s="315"/>
      <c r="L15" s="315"/>
      <c r="M15" s="315"/>
      <c r="N15" s="315"/>
      <c r="O15" s="315"/>
      <c r="P15" s="315"/>
    </row>
    <row r="16" spans="1:16" x14ac:dyDescent="0.25">
      <c r="A16" s="313"/>
      <c r="B16" s="296"/>
      <c r="C16" s="296"/>
      <c r="D16" s="296"/>
      <c r="E16" s="296"/>
      <c r="F16" s="296"/>
      <c r="G16" s="296"/>
      <c r="H16" s="315"/>
      <c r="I16" s="315"/>
      <c r="J16" s="315"/>
      <c r="K16" s="315"/>
      <c r="L16" s="315"/>
      <c r="M16" s="315"/>
      <c r="N16" s="315"/>
      <c r="O16" s="315"/>
      <c r="P16" s="315"/>
    </row>
    <row r="17" spans="1:16" ht="18.75" x14ac:dyDescent="0.3">
      <c r="A17" s="314" t="s">
        <v>440</v>
      </c>
      <c r="B17" s="314"/>
      <c r="C17" s="314"/>
      <c r="D17" s="314"/>
      <c r="E17" s="314"/>
      <c r="F17" s="314"/>
      <c r="G17" s="314"/>
      <c r="H17" s="315"/>
      <c r="I17" s="315"/>
      <c r="J17" s="315"/>
      <c r="K17" s="315"/>
      <c r="L17" s="315"/>
      <c r="M17" s="315"/>
      <c r="N17" s="315"/>
      <c r="O17" s="315"/>
      <c r="P17" s="315"/>
    </row>
    <row r="18" spans="1:16" x14ac:dyDescent="0.25">
      <c r="A18" s="152"/>
      <c r="B18" s="9"/>
      <c r="C18" s="9"/>
      <c r="D18" s="9"/>
      <c r="E18" s="9"/>
      <c r="F18" s="9"/>
      <c r="G18" s="153"/>
    </row>
    <row r="19" spans="1:16" s="151" customFormat="1" x14ac:dyDescent="0.25">
      <c r="A19" s="152"/>
      <c r="B19" s="9"/>
      <c r="C19" s="9"/>
      <c r="D19" s="52"/>
      <c r="E19" s="52"/>
      <c r="F19" s="52"/>
      <c r="G19" s="154"/>
      <c r="H19" s="9"/>
      <c r="I19" s="9"/>
      <c r="J19" s="9"/>
      <c r="K19" s="9"/>
      <c r="L19" s="9"/>
      <c r="M19" s="9"/>
      <c r="N19" s="9"/>
      <c r="O19" s="9"/>
      <c r="P19" s="9"/>
    </row>
    <row r="20" spans="1:16" s="151" customFormat="1" x14ac:dyDescent="0.25">
      <c r="A20" s="152"/>
      <c r="B20" s="9"/>
      <c r="C20" s="9"/>
      <c r="D20" s="52"/>
      <c r="E20" s="52"/>
      <c r="F20" s="52"/>
      <c r="G20" s="154"/>
      <c r="H20" s="9"/>
      <c r="I20" s="9"/>
      <c r="J20" s="9"/>
      <c r="K20" s="9"/>
      <c r="L20" s="9"/>
      <c r="M20" s="9"/>
      <c r="N20" s="9"/>
      <c r="O20" s="9"/>
      <c r="P20" s="9"/>
    </row>
    <row r="21" spans="1:16" s="151" customFormat="1" x14ac:dyDescent="0.25">
      <c r="A21" s="152"/>
      <c r="B21" s="9"/>
      <c r="C21" s="9"/>
      <c r="D21" s="52"/>
      <c r="E21" s="52"/>
      <c r="F21" s="52"/>
      <c r="G21" s="154"/>
      <c r="H21" s="9"/>
      <c r="I21" s="9"/>
      <c r="J21" s="9"/>
      <c r="K21" s="9"/>
      <c r="L21" s="9"/>
      <c r="M21" s="9"/>
      <c r="N21" s="9"/>
      <c r="O21" s="9"/>
      <c r="P21" s="9"/>
    </row>
    <row r="22" spans="1:16" s="151" customFormat="1" x14ac:dyDescent="0.25">
      <c r="A22" s="152"/>
      <c r="B22" s="9"/>
      <c r="C22" s="9"/>
      <c r="D22" s="52"/>
      <c r="E22" s="52"/>
      <c r="F22" s="52"/>
      <c r="G22" s="154"/>
      <c r="H22" s="9"/>
      <c r="I22" s="9"/>
      <c r="J22" s="9"/>
      <c r="K22" s="9"/>
      <c r="L22" s="9"/>
      <c r="M22" s="9"/>
      <c r="N22" s="9"/>
      <c r="O22" s="9"/>
      <c r="P22" s="9"/>
    </row>
    <row r="23" spans="1:16" s="151" customFormat="1" x14ac:dyDescent="0.25">
      <c r="A23" s="152"/>
      <c r="B23" s="9"/>
      <c r="C23" s="9"/>
      <c r="D23" s="52"/>
      <c r="E23" s="52"/>
      <c r="F23" s="52"/>
      <c r="G23" s="154"/>
      <c r="H23" s="9"/>
      <c r="I23" s="9"/>
      <c r="J23" s="9"/>
      <c r="K23" s="9"/>
      <c r="L23" s="9"/>
      <c r="M23" s="9"/>
      <c r="N23" s="9"/>
      <c r="O23" s="9"/>
      <c r="P23" s="9"/>
    </row>
    <row r="24" spans="1:16" s="151" customFormat="1" x14ac:dyDescent="0.25">
      <c r="A24" s="152"/>
      <c r="B24" s="9"/>
      <c r="C24" s="9"/>
      <c r="D24" s="52"/>
      <c r="E24" s="52"/>
      <c r="F24" s="52"/>
      <c r="G24" s="154"/>
      <c r="H24" s="9"/>
      <c r="I24" s="9"/>
      <c r="J24" s="9"/>
      <c r="K24" s="9"/>
      <c r="L24" s="9"/>
      <c r="M24" s="9"/>
      <c r="N24" s="9"/>
      <c r="O24" s="9"/>
      <c r="P24" s="9"/>
    </row>
    <row r="25" spans="1:16" s="151" customFormat="1" x14ac:dyDescent="0.25">
      <c r="A25" s="152"/>
      <c r="B25" s="9"/>
      <c r="C25" s="9"/>
      <c r="D25" s="52"/>
      <c r="E25" s="52"/>
      <c r="F25" s="52"/>
      <c r="G25" s="154"/>
      <c r="H25" s="9"/>
      <c r="I25" s="9"/>
      <c r="J25" s="9"/>
      <c r="K25" s="9"/>
      <c r="L25" s="9"/>
      <c r="M25" s="9"/>
      <c r="N25" s="9"/>
      <c r="O25" s="9"/>
      <c r="P25" s="9"/>
    </row>
    <row r="26" spans="1:16" s="151" customFormat="1" x14ac:dyDescent="0.25">
      <c r="A26" s="152"/>
      <c r="B26" s="9"/>
      <c r="C26" s="9"/>
      <c r="D26" s="52"/>
      <c r="E26" s="52"/>
      <c r="F26" s="52"/>
      <c r="G26" s="154"/>
      <c r="H26" s="9"/>
      <c r="I26" s="9"/>
      <c r="J26" s="9"/>
      <c r="K26" s="9"/>
      <c r="L26" s="9"/>
      <c r="M26" s="9"/>
      <c r="N26" s="9"/>
      <c r="O26" s="9"/>
      <c r="P26" s="9"/>
    </row>
    <row r="27" spans="1:16" s="151" customFormat="1" x14ac:dyDescent="0.25">
      <c r="A27" s="152"/>
      <c r="B27" s="9"/>
      <c r="C27" s="9"/>
      <c r="D27" s="52"/>
      <c r="E27" s="52"/>
      <c r="F27" s="52"/>
      <c r="G27" s="154"/>
      <c r="H27" s="9"/>
      <c r="I27" s="9"/>
      <c r="J27" s="9"/>
      <c r="K27" s="9"/>
      <c r="L27" s="9"/>
      <c r="M27" s="9"/>
      <c r="N27" s="9"/>
      <c r="O27" s="9"/>
      <c r="P27" s="9"/>
    </row>
    <row r="28" spans="1:16" s="151" customFormat="1" x14ac:dyDescent="0.25">
      <c r="A28" s="152"/>
      <c r="B28" s="9"/>
      <c r="C28" s="9"/>
      <c r="D28" s="52"/>
      <c r="E28" s="52"/>
      <c r="F28" s="52"/>
      <c r="G28" s="154"/>
      <c r="H28" s="9"/>
      <c r="I28" s="9"/>
      <c r="J28" s="9"/>
      <c r="K28" s="9"/>
      <c r="L28" s="9"/>
      <c r="M28" s="9"/>
      <c r="N28" s="9"/>
      <c r="O28" s="9"/>
      <c r="P28" s="9"/>
    </row>
    <row r="29" spans="1:16" s="151" customFormat="1" x14ac:dyDescent="0.25">
      <c r="A29" s="152"/>
      <c r="B29" s="9"/>
      <c r="C29" s="9"/>
      <c r="D29" s="52"/>
      <c r="E29" s="52"/>
      <c r="F29" s="52"/>
      <c r="G29" s="154"/>
      <c r="H29" s="9"/>
      <c r="I29" s="9"/>
      <c r="J29" s="9"/>
      <c r="K29" s="9"/>
      <c r="L29" s="9"/>
      <c r="M29" s="9"/>
      <c r="N29" s="9"/>
      <c r="O29" s="9"/>
      <c r="P29" s="9"/>
    </row>
    <row r="30" spans="1:16" s="151" customFormat="1" x14ac:dyDescent="0.25">
      <c r="A30" s="152"/>
      <c r="B30" s="9"/>
      <c r="C30" s="9"/>
      <c r="D30" s="52"/>
      <c r="E30" s="52"/>
      <c r="F30" s="52"/>
      <c r="G30" s="154"/>
      <c r="H30" s="9"/>
      <c r="I30" s="9"/>
      <c r="J30" s="9"/>
      <c r="K30" s="9"/>
      <c r="L30" s="9"/>
      <c r="M30" s="9"/>
      <c r="N30" s="9"/>
      <c r="O30" s="9"/>
      <c r="P30" s="9"/>
    </row>
    <row r="31" spans="1:16" s="151" customFormat="1" x14ac:dyDescent="0.25">
      <c r="A31" s="152"/>
      <c r="B31" s="9"/>
      <c r="C31" s="9"/>
      <c r="D31" s="52"/>
      <c r="E31" s="52"/>
      <c r="F31" s="52"/>
      <c r="G31" s="154"/>
      <c r="H31" s="9"/>
      <c r="I31" s="9"/>
      <c r="J31" s="9"/>
      <c r="K31" s="9"/>
      <c r="L31" s="9"/>
      <c r="M31" s="9"/>
      <c r="N31" s="9"/>
      <c r="O31" s="9"/>
      <c r="P31" s="9"/>
    </row>
    <row r="32" spans="1:16" s="151" customFormat="1" x14ac:dyDescent="0.25">
      <c r="A32" s="152"/>
      <c r="B32" s="9"/>
      <c r="C32" s="9"/>
      <c r="D32" s="52"/>
      <c r="E32" s="52"/>
      <c r="F32" s="52"/>
      <c r="G32" s="154"/>
      <c r="H32" s="9"/>
      <c r="I32" s="9"/>
      <c r="J32" s="9"/>
      <c r="K32" s="9"/>
      <c r="L32" s="9"/>
      <c r="M32" s="9"/>
      <c r="N32" s="9"/>
      <c r="O32" s="9"/>
      <c r="P32" s="9"/>
    </row>
    <row r="33" spans="1:16" s="151" customFormat="1" x14ac:dyDescent="0.25">
      <c r="A33" s="152"/>
      <c r="B33" s="9"/>
      <c r="C33" s="9"/>
      <c r="D33" s="52"/>
      <c r="E33" s="52"/>
      <c r="F33" s="52"/>
      <c r="G33" s="154"/>
      <c r="H33" s="9"/>
      <c r="I33" s="9"/>
      <c r="J33" s="9"/>
      <c r="K33" s="9"/>
      <c r="L33" s="9"/>
      <c r="M33" s="9"/>
      <c r="N33" s="9"/>
      <c r="O33" s="9"/>
      <c r="P33" s="9"/>
    </row>
    <row r="34" spans="1:16" s="151" customFormat="1" x14ac:dyDescent="0.25">
      <c r="A34" s="152"/>
      <c r="B34" s="9"/>
      <c r="C34" s="9"/>
      <c r="D34" s="52"/>
      <c r="E34" s="52"/>
      <c r="F34" s="52"/>
      <c r="G34" s="154"/>
      <c r="H34" s="9"/>
      <c r="I34" s="9"/>
      <c r="J34" s="9"/>
      <c r="K34" s="9"/>
      <c r="L34" s="9"/>
      <c r="M34" s="9"/>
      <c r="N34" s="9"/>
      <c r="O34" s="9"/>
      <c r="P34" s="9"/>
    </row>
    <row r="35" spans="1:16" s="151" customFormat="1" ht="6" customHeight="1" x14ac:dyDescent="0.25">
      <c r="A35" s="101"/>
      <c r="B35" s="139"/>
      <c r="C35" s="139"/>
      <c r="D35" s="155"/>
      <c r="E35" s="155"/>
      <c r="F35" s="155"/>
      <c r="G35" s="156"/>
      <c r="H35" s="9"/>
      <c r="I35" s="9"/>
      <c r="J35" s="9"/>
      <c r="K35" s="9"/>
      <c r="L35" s="9"/>
      <c r="M35" s="9"/>
      <c r="N35" s="9"/>
      <c r="O35" s="9"/>
      <c r="P35" s="9"/>
    </row>
    <row r="36" spans="1:16" x14ac:dyDescent="0.25">
      <c r="A36" s="131"/>
      <c r="B36" s="131"/>
      <c r="C36" s="131"/>
      <c r="D36" s="52"/>
      <c r="E36" s="52"/>
      <c r="F36" s="52"/>
      <c r="G36" s="52"/>
      <c r="H36" s="131"/>
      <c r="I36" s="131"/>
      <c r="J36" s="131"/>
      <c r="K36" s="131"/>
      <c r="L36" s="131"/>
      <c r="M36" s="131"/>
      <c r="N36" s="131"/>
      <c r="O36" s="131"/>
      <c r="P36" s="131"/>
    </row>
    <row r="37" spans="1:16" x14ac:dyDescent="0.25">
      <c r="A37" s="131"/>
      <c r="B37" s="131"/>
      <c r="C37" s="131"/>
      <c r="D37" s="52"/>
      <c r="E37" s="52"/>
      <c r="F37" s="52"/>
      <c r="G37" s="52"/>
      <c r="H37" s="131"/>
      <c r="I37" s="131"/>
      <c r="J37" s="131"/>
      <c r="K37" s="131"/>
      <c r="L37" s="131"/>
      <c r="M37" s="131"/>
      <c r="N37" s="131"/>
      <c r="O37" s="131"/>
      <c r="P37" s="131"/>
    </row>
    <row r="38" spans="1:16" x14ac:dyDescent="0.25">
      <c r="C38" s="9"/>
      <c r="D38" s="52"/>
      <c r="E38" s="52"/>
      <c r="F38" s="52"/>
      <c r="G38" s="52"/>
    </row>
    <row r="39" spans="1:16" x14ac:dyDescent="0.25">
      <c r="B39" s="321" t="s">
        <v>41</v>
      </c>
      <c r="C39" s="321"/>
      <c r="D39" s="321"/>
      <c r="E39" s="321"/>
      <c r="F39" s="321"/>
      <c r="G39" s="321"/>
      <c r="H39" s="321"/>
      <c r="I39" s="321"/>
      <c r="J39" s="321"/>
      <c r="K39" s="321"/>
      <c r="L39" s="321"/>
      <c r="M39" s="321"/>
      <c r="N39" s="321"/>
      <c r="O39" s="321"/>
      <c r="P39" s="321"/>
    </row>
    <row r="40" spans="1:16" ht="15.75" customHeight="1" x14ac:dyDescent="0.25">
      <c r="A40" s="141"/>
      <c r="B40" s="140" t="s">
        <v>54</v>
      </c>
      <c r="C40" s="145" t="s">
        <v>42</v>
      </c>
      <c r="D40" s="145" t="s">
        <v>43</v>
      </c>
      <c r="E40" s="145" t="s">
        <v>44</v>
      </c>
      <c r="F40" s="145" t="s">
        <v>45</v>
      </c>
      <c r="G40" s="145" t="s">
        <v>46</v>
      </c>
      <c r="H40" s="145" t="s">
        <v>47</v>
      </c>
      <c r="I40" s="145" t="s">
        <v>48</v>
      </c>
      <c r="J40" s="145" t="s">
        <v>49</v>
      </c>
      <c r="K40" s="145" t="s">
        <v>50</v>
      </c>
      <c r="L40" s="145" t="s">
        <v>51</v>
      </c>
      <c r="M40" s="145" t="s">
        <v>52</v>
      </c>
      <c r="N40" s="145" t="s">
        <v>53</v>
      </c>
      <c r="O40" s="140" t="s">
        <v>55</v>
      </c>
      <c r="P40" s="140" t="s">
        <v>56</v>
      </c>
    </row>
    <row r="41" spans="1:16" ht="15.75" customHeight="1" x14ac:dyDescent="0.25">
      <c r="A41" s="133" t="s">
        <v>441</v>
      </c>
      <c r="B41" s="16"/>
      <c r="C41" s="13">
        <v>75</v>
      </c>
      <c r="D41" s="13">
        <v>75</v>
      </c>
      <c r="E41" s="13">
        <v>75</v>
      </c>
      <c r="F41" s="13">
        <v>75</v>
      </c>
      <c r="G41" s="13">
        <v>75</v>
      </c>
      <c r="H41" s="13">
        <v>75</v>
      </c>
      <c r="I41" s="13">
        <v>75</v>
      </c>
      <c r="J41" s="13">
        <v>75</v>
      </c>
      <c r="K41" s="13">
        <v>75</v>
      </c>
      <c r="L41" s="13">
        <v>75</v>
      </c>
      <c r="M41" s="13">
        <v>75</v>
      </c>
      <c r="N41" s="13">
        <v>75</v>
      </c>
      <c r="O41" s="16"/>
      <c r="P41" s="16"/>
    </row>
    <row r="42" spans="1:16" ht="15.75" customHeight="1" x14ac:dyDescent="0.25">
      <c r="A42" s="133" t="s">
        <v>442</v>
      </c>
      <c r="B42" s="16"/>
      <c r="C42" s="13">
        <v>70</v>
      </c>
      <c r="D42" s="13">
        <v>70</v>
      </c>
      <c r="E42" s="13">
        <v>70</v>
      </c>
      <c r="F42" s="13">
        <v>70</v>
      </c>
      <c r="G42" s="13">
        <v>70</v>
      </c>
      <c r="H42" s="13">
        <v>70</v>
      </c>
      <c r="I42" s="13">
        <v>70</v>
      </c>
      <c r="J42" s="13">
        <v>70</v>
      </c>
      <c r="K42" s="13">
        <v>70</v>
      </c>
      <c r="L42" s="13">
        <v>70</v>
      </c>
      <c r="M42" s="13">
        <v>70</v>
      </c>
      <c r="N42" s="13">
        <v>70</v>
      </c>
      <c r="O42" s="16"/>
      <c r="P42" s="16"/>
    </row>
    <row r="43" spans="1:16" ht="15.75" customHeight="1" x14ac:dyDescent="0.25">
      <c r="A43" s="75" t="s">
        <v>26</v>
      </c>
      <c r="B43" s="150">
        <v>780</v>
      </c>
      <c r="C43" s="148">
        <v>63.5</v>
      </c>
      <c r="D43" s="148">
        <v>60.67</v>
      </c>
      <c r="E43" s="149">
        <v>76.67</v>
      </c>
      <c r="F43" s="148">
        <v>56.14</v>
      </c>
      <c r="G43" s="148">
        <v>62.3</v>
      </c>
      <c r="H43" s="148">
        <v>62</v>
      </c>
      <c r="I43" s="148">
        <v>59</v>
      </c>
      <c r="J43" s="149">
        <v>87</v>
      </c>
      <c r="K43" s="148">
        <v>69</v>
      </c>
      <c r="L43" s="149">
        <v>77</v>
      </c>
      <c r="M43" s="149">
        <v>75</v>
      </c>
      <c r="N43" s="148">
        <v>69</v>
      </c>
      <c r="O43" s="147">
        <f>+C9</f>
        <v>75</v>
      </c>
      <c r="P43" s="147">
        <f>+C8</f>
        <v>900</v>
      </c>
    </row>
    <row r="44" spans="1:16" ht="15.75" customHeight="1" x14ac:dyDescent="0.25">
      <c r="A44" s="75" t="s">
        <v>27</v>
      </c>
      <c r="B44" s="16"/>
      <c r="C44" s="114">
        <f>+C43</f>
        <v>63.5</v>
      </c>
      <c r="D44" s="114">
        <f>+C44+D43</f>
        <v>124.17</v>
      </c>
      <c r="E44" s="114">
        <f t="shared" ref="E44:N44" si="0">+D44+E43</f>
        <v>200.84</v>
      </c>
      <c r="F44" s="114">
        <f t="shared" si="0"/>
        <v>256.98</v>
      </c>
      <c r="G44" s="114">
        <f t="shared" si="0"/>
        <v>319.28000000000003</v>
      </c>
      <c r="H44" s="114">
        <f t="shared" si="0"/>
        <v>381.28000000000003</v>
      </c>
      <c r="I44" s="114">
        <f t="shared" si="0"/>
        <v>440.28000000000003</v>
      </c>
      <c r="J44" s="114">
        <f t="shared" si="0"/>
        <v>527.28</v>
      </c>
      <c r="K44" s="114">
        <f t="shared" si="0"/>
        <v>596.28</v>
      </c>
      <c r="L44" s="114">
        <f t="shared" si="0"/>
        <v>673.28</v>
      </c>
      <c r="M44" s="114">
        <f t="shared" si="0"/>
        <v>748.28</v>
      </c>
      <c r="N44" s="114">
        <f t="shared" si="0"/>
        <v>817.28</v>
      </c>
      <c r="O44" s="16"/>
      <c r="P44" s="17"/>
    </row>
    <row r="46" spans="1:16" x14ac:dyDescent="0.25">
      <c r="B46" s="89"/>
      <c r="C46" s="89"/>
      <c r="D46" s="89"/>
      <c r="E46" s="89"/>
      <c r="F46" s="89"/>
      <c r="G46" s="89"/>
      <c r="H46" s="89"/>
      <c r="I46" s="89"/>
      <c r="J46" s="89"/>
      <c r="K46" s="89"/>
      <c r="L46" s="89"/>
      <c r="M46" s="89"/>
      <c r="N46" s="89"/>
    </row>
    <row r="50" spans="3:3" x14ac:dyDescent="0.25">
      <c r="C50" s="76">
        <v>1200</v>
      </c>
    </row>
  </sheetData>
  <sheetProtection selectLockedCells="1"/>
  <mergeCells count="23">
    <mergeCell ref="A1:G1"/>
    <mergeCell ref="H1:P17"/>
    <mergeCell ref="A2:B2"/>
    <mergeCell ref="C2:G2"/>
    <mergeCell ref="A3:B3"/>
    <mergeCell ref="A4:B4"/>
    <mergeCell ref="C4:D4"/>
    <mergeCell ref="F4:G4"/>
    <mergeCell ref="A5:B5"/>
    <mergeCell ref="C5:G5"/>
    <mergeCell ref="A6:B7"/>
    <mergeCell ref="C6:G7"/>
    <mergeCell ref="A8:B8"/>
    <mergeCell ref="D8:D10"/>
    <mergeCell ref="E8:G10"/>
    <mergeCell ref="A9:B9"/>
    <mergeCell ref="B39:P39"/>
    <mergeCell ref="A17:G17"/>
    <mergeCell ref="A10:B10"/>
    <mergeCell ref="A11:A16"/>
    <mergeCell ref="B11:G12"/>
    <mergeCell ref="B13:G14"/>
    <mergeCell ref="B15:G16"/>
  </mergeCells>
  <printOptions horizontalCentered="1" verticalCentered="1"/>
  <pageMargins left="0.70866141732283472" right="0.70866141732283472" top="0.74803149606299213" bottom="0.74803149606299213" header="0.31496062992125984" footer="0.31496062992125984"/>
  <pageSetup paperSize="9" scale="150" orientation="landscape"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P43"/>
  <sheetViews>
    <sheetView showGridLines="0" topLeftCell="A16" zoomScaleNormal="100" workbookViewId="0">
      <selection activeCell="G40" sqref="G40"/>
    </sheetView>
  </sheetViews>
  <sheetFormatPr baseColWidth="10" defaultRowHeight="15" x14ac:dyDescent="0.25"/>
  <cols>
    <col min="1" max="2" width="11.42578125" style="8"/>
    <col min="3" max="3" width="12.140625" style="8" bestFit="1" customWidth="1"/>
    <col min="4" max="15" width="11.42578125" style="8"/>
  </cols>
  <sheetData>
    <row r="1" spans="1:16" ht="18.75" x14ac:dyDescent="0.3">
      <c r="A1" s="314" t="s">
        <v>38</v>
      </c>
      <c r="B1" s="314"/>
      <c r="C1" s="314"/>
      <c r="D1" s="314"/>
      <c r="E1" s="314"/>
      <c r="F1" s="314"/>
      <c r="G1" s="314"/>
      <c r="H1" s="315"/>
      <c r="I1" s="315"/>
      <c r="J1" s="315"/>
      <c r="K1" s="315"/>
      <c r="L1" s="315"/>
      <c r="M1" s="315"/>
      <c r="N1" s="315"/>
      <c r="O1" s="315"/>
      <c r="P1" s="315"/>
    </row>
    <row r="2" spans="1:16" x14ac:dyDescent="0.25">
      <c r="A2" s="316" t="s">
        <v>28</v>
      </c>
      <c r="B2" s="316"/>
      <c r="C2" s="317" t="s">
        <v>104</v>
      </c>
      <c r="D2" s="317"/>
      <c r="E2" s="317"/>
      <c r="F2" s="317"/>
      <c r="G2" s="317"/>
      <c r="H2" s="315"/>
      <c r="I2" s="315"/>
      <c r="J2" s="315"/>
      <c r="K2" s="315"/>
      <c r="L2" s="315"/>
      <c r="M2" s="315"/>
      <c r="N2" s="315"/>
      <c r="O2" s="315"/>
      <c r="P2" s="315"/>
    </row>
    <row r="3" spans="1:16" x14ac:dyDescent="0.25">
      <c r="A3" s="318" t="s">
        <v>34</v>
      </c>
      <c r="B3" s="318"/>
      <c r="C3" s="92" t="s">
        <v>30</v>
      </c>
      <c r="D3" s="135" t="s">
        <v>31</v>
      </c>
      <c r="E3" s="132" t="s">
        <v>61</v>
      </c>
      <c r="F3" s="137" t="s">
        <v>32</v>
      </c>
      <c r="G3" s="92" t="s">
        <v>62</v>
      </c>
      <c r="H3" s="315"/>
      <c r="I3" s="315"/>
      <c r="J3" s="315"/>
      <c r="K3" s="315"/>
      <c r="L3" s="315"/>
      <c r="M3" s="315"/>
      <c r="N3" s="315"/>
      <c r="O3" s="315"/>
      <c r="P3" s="315"/>
    </row>
    <row r="4" spans="1:16" x14ac:dyDescent="0.25">
      <c r="A4" s="316" t="s">
        <v>35</v>
      </c>
      <c r="B4" s="316"/>
      <c r="C4" s="317" t="s">
        <v>267</v>
      </c>
      <c r="D4" s="317"/>
      <c r="E4" s="167" t="s">
        <v>33</v>
      </c>
      <c r="F4" s="319" t="s">
        <v>58</v>
      </c>
      <c r="G4" s="319"/>
      <c r="H4" s="315"/>
      <c r="I4" s="315"/>
      <c r="J4" s="315"/>
      <c r="K4" s="315"/>
      <c r="L4" s="315"/>
      <c r="M4" s="315"/>
      <c r="N4" s="315"/>
      <c r="O4" s="315"/>
      <c r="P4" s="315"/>
    </row>
    <row r="5" spans="1:16" x14ac:dyDescent="0.25">
      <c r="A5" s="316" t="s">
        <v>29</v>
      </c>
      <c r="B5" s="316"/>
      <c r="C5" s="310" t="s">
        <v>106</v>
      </c>
      <c r="D5" s="310"/>
      <c r="E5" s="310"/>
      <c r="F5" s="310"/>
      <c r="G5" s="310"/>
      <c r="H5" s="315"/>
      <c r="I5" s="315"/>
      <c r="J5" s="315"/>
      <c r="K5" s="315"/>
      <c r="L5" s="315"/>
      <c r="M5" s="315"/>
      <c r="N5" s="315"/>
      <c r="O5" s="315"/>
      <c r="P5" s="315"/>
    </row>
    <row r="6" spans="1:16" x14ac:dyDescent="0.25">
      <c r="A6" s="316" t="s">
        <v>109</v>
      </c>
      <c r="B6" s="316"/>
      <c r="C6" s="321"/>
      <c r="D6" s="321"/>
      <c r="E6" s="321"/>
      <c r="F6" s="321"/>
      <c r="G6" s="321"/>
      <c r="H6" s="315"/>
      <c r="I6" s="315"/>
      <c r="J6" s="315"/>
      <c r="K6" s="315"/>
      <c r="L6" s="315"/>
      <c r="M6" s="315"/>
      <c r="N6" s="315"/>
      <c r="O6" s="315"/>
      <c r="P6" s="315"/>
    </row>
    <row r="7" spans="1:16" x14ac:dyDescent="0.25">
      <c r="A7" s="316"/>
      <c r="B7" s="316"/>
      <c r="C7" s="321"/>
      <c r="D7" s="321"/>
      <c r="E7" s="321"/>
      <c r="F7" s="321"/>
      <c r="G7" s="321"/>
      <c r="H7" s="315"/>
      <c r="I7" s="315"/>
      <c r="J7" s="315"/>
      <c r="K7" s="315"/>
      <c r="L7" s="315"/>
      <c r="M7" s="315"/>
      <c r="N7" s="315"/>
      <c r="O7" s="315"/>
      <c r="P7" s="315"/>
    </row>
    <row r="8" spans="1:16" ht="15" customHeight="1" x14ac:dyDescent="0.25">
      <c r="A8" s="311" t="s">
        <v>176</v>
      </c>
      <c r="B8" s="311"/>
      <c r="C8" s="18">
        <v>1.8</v>
      </c>
      <c r="D8" s="323" t="s">
        <v>57</v>
      </c>
      <c r="E8" s="310" t="s">
        <v>432</v>
      </c>
      <c r="F8" s="310"/>
      <c r="G8" s="310"/>
      <c r="H8" s="315"/>
      <c r="I8" s="315"/>
      <c r="J8" s="315"/>
      <c r="K8" s="315"/>
      <c r="L8" s="315"/>
      <c r="M8" s="315"/>
      <c r="N8" s="315"/>
      <c r="O8" s="315"/>
      <c r="P8" s="315"/>
    </row>
    <row r="9" spans="1:16" x14ac:dyDescent="0.25">
      <c r="A9" s="311" t="s">
        <v>37</v>
      </c>
      <c r="B9" s="311"/>
      <c r="C9" s="18">
        <v>1.8</v>
      </c>
      <c r="D9" s="323"/>
      <c r="E9" s="310"/>
      <c r="F9" s="310"/>
      <c r="G9" s="310"/>
      <c r="H9" s="315"/>
      <c r="I9" s="315"/>
      <c r="J9" s="315"/>
      <c r="K9" s="315"/>
      <c r="L9" s="315"/>
      <c r="M9" s="315"/>
      <c r="N9" s="315"/>
      <c r="O9" s="315"/>
      <c r="P9" s="315"/>
    </row>
    <row r="10" spans="1:16" x14ac:dyDescent="0.25">
      <c r="A10" s="312" t="s">
        <v>181</v>
      </c>
      <c r="B10" s="312"/>
      <c r="C10" s="18">
        <v>1.95</v>
      </c>
      <c r="D10" s="323"/>
      <c r="E10" s="310"/>
      <c r="F10" s="310"/>
      <c r="G10" s="310"/>
      <c r="H10" s="315"/>
      <c r="I10" s="315"/>
      <c r="J10" s="315"/>
      <c r="K10" s="315"/>
      <c r="L10" s="315"/>
      <c r="M10" s="315"/>
      <c r="N10" s="315"/>
      <c r="O10" s="315"/>
      <c r="P10" s="315"/>
    </row>
    <row r="11" spans="1:16" ht="15" customHeight="1" x14ac:dyDescent="0.25">
      <c r="A11" s="313"/>
      <c r="B11" s="296" t="s">
        <v>63</v>
      </c>
      <c r="C11" s="296"/>
      <c r="D11" s="296"/>
      <c r="E11" s="296"/>
      <c r="F11" s="296"/>
      <c r="G11" s="296"/>
      <c r="H11" s="315"/>
      <c r="I11" s="315"/>
      <c r="J11" s="315"/>
      <c r="K11" s="315"/>
      <c r="L11" s="315"/>
      <c r="M11" s="315"/>
      <c r="N11" s="315"/>
      <c r="O11" s="315"/>
      <c r="P11" s="315"/>
    </row>
    <row r="12" spans="1:16" x14ac:dyDescent="0.25">
      <c r="A12" s="313"/>
      <c r="B12" s="296"/>
      <c r="C12" s="296"/>
      <c r="D12" s="296"/>
      <c r="E12" s="296"/>
      <c r="F12" s="296"/>
      <c r="G12" s="296"/>
      <c r="H12" s="315"/>
      <c r="I12" s="315"/>
      <c r="J12" s="315"/>
      <c r="K12" s="315"/>
      <c r="L12" s="315"/>
      <c r="M12" s="315"/>
      <c r="N12" s="315"/>
      <c r="O12" s="315"/>
      <c r="P12" s="315"/>
    </row>
    <row r="13" spans="1:16" ht="15" customHeight="1" x14ac:dyDescent="0.25">
      <c r="A13" s="313"/>
      <c r="B13" s="296" t="s">
        <v>66</v>
      </c>
      <c r="C13" s="296"/>
      <c r="D13" s="296"/>
      <c r="E13" s="296"/>
      <c r="F13" s="296"/>
      <c r="G13" s="296"/>
      <c r="H13" s="315"/>
      <c r="I13" s="315"/>
      <c r="J13" s="315"/>
      <c r="K13" s="315"/>
      <c r="L13" s="315"/>
      <c r="M13" s="315"/>
      <c r="N13" s="315"/>
      <c r="O13" s="315"/>
      <c r="P13" s="315"/>
    </row>
    <row r="14" spans="1:16" x14ac:dyDescent="0.25">
      <c r="A14" s="313"/>
      <c r="B14" s="296"/>
      <c r="C14" s="296"/>
      <c r="D14" s="296"/>
      <c r="E14" s="296"/>
      <c r="F14" s="296"/>
      <c r="G14" s="296"/>
      <c r="H14" s="315"/>
      <c r="I14" s="315"/>
      <c r="J14" s="315"/>
      <c r="K14" s="315"/>
      <c r="L14" s="315"/>
      <c r="M14" s="315"/>
      <c r="N14" s="315"/>
      <c r="O14" s="315"/>
      <c r="P14" s="315"/>
    </row>
    <row r="15" spans="1:16" ht="15" customHeight="1" x14ac:dyDescent="0.25">
      <c r="A15" s="313"/>
      <c r="B15" s="296" t="s">
        <v>64</v>
      </c>
      <c r="C15" s="296"/>
      <c r="D15" s="296"/>
      <c r="E15" s="296"/>
      <c r="F15" s="296"/>
      <c r="G15" s="296"/>
      <c r="H15" s="315"/>
      <c r="I15" s="315"/>
      <c r="J15" s="315"/>
      <c r="K15" s="315"/>
      <c r="L15" s="315"/>
      <c r="M15" s="315"/>
      <c r="N15" s="315"/>
      <c r="O15" s="315"/>
      <c r="P15" s="315"/>
    </row>
    <row r="16" spans="1:16" x14ac:dyDescent="0.25">
      <c r="A16" s="313"/>
      <c r="B16" s="296"/>
      <c r="C16" s="296"/>
      <c r="D16" s="296"/>
      <c r="E16" s="296"/>
      <c r="F16" s="296"/>
      <c r="G16" s="296"/>
      <c r="H16" s="315"/>
      <c r="I16" s="315"/>
      <c r="J16" s="315"/>
      <c r="K16" s="315"/>
      <c r="L16" s="315"/>
      <c r="M16" s="315"/>
      <c r="N16" s="315"/>
      <c r="O16" s="315"/>
      <c r="P16" s="315"/>
    </row>
    <row r="17" spans="1:16" ht="18.75" x14ac:dyDescent="0.3">
      <c r="A17" s="314" t="s">
        <v>443</v>
      </c>
      <c r="B17" s="314"/>
      <c r="C17" s="314"/>
      <c r="D17" s="314"/>
      <c r="E17" s="314"/>
      <c r="F17" s="314"/>
      <c r="G17" s="314"/>
      <c r="H17" s="315"/>
      <c r="I17" s="315"/>
      <c r="J17" s="315"/>
      <c r="K17" s="315"/>
      <c r="L17" s="315"/>
      <c r="M17" s="315"/>
      <c r="N17" s="315"/>
      <c r="O17" s="315"/>
      <c r="P17" s="315"/>
    </row>
    <row r="18" spans="1:16" x14ac:dyDescent="0.25">
      <c r="A18" s="152"/>
      <c r="B18" s="9"/>
      <c r="C18" s="9"/>
      <c r="D18" s="52"/>
      <c r="E18" s="52"/>
      <c r="F18" s="52"/>
      <c r="G18" s="154"/>
      <c r="H18" s="131"/>
      <c r="I18" s="131"/>
      <c r="J18" s="131"/>
      <c r="K18" s="131"/>
      <c r="L18" s="131"/>
      <c r="M18" s="131"/>
      <c r="N18" s="131"/>
      <c r="O18" s="131"/>
      <c r="P18" s="131"/>
    </row>
    <row r="19" spans="1:16" x14ac:dyDescent="0.25">
      <c r="A19" s="152"/>
      <c r="B19" s="9"/>
      <c r="C19" s="9"/>
      <c r="D19" s="52"/>
      <c r="E19" s="52"/>
      <c r="F19" s="52"/>
      <c r="G19" s="154"/>
      <c r="H19" s="131"/>
      <c r="I19" s="131"/>
      <c r="J19" s="131"/>
      <c r="K19" s="131"/>
      <c r="L19" s="131"/>
      <c r="M19" s="131"/>
      <c r="N19" s="131"/>
      <c r="O19" s="131"/>
      <c r="P19" s="131"/>
    </row>
    <row r="20" spans="1:16" x14ac:dyDescent="0.25">
      <c r="A20" s="152"/>
      <c r="B20" s="9"/>
      <c r="C20" s="9"/>
      <c r="D20" s="52"/>
      <c r="E20" s="52"/>
      <c r="F20" s="52"/>
      <c r="G20" s="154"/>
      <c r="H20" s="131"/>
      <c r="I20" s="131"/>
      <c r="J20" s="131"/>
      <c r="K20" s="131"/>
      <c r="L20" s="131"/>
      <c r="M20" s="131"/>
      <c r="N20" s="131"/>
      <c r="O20" s="131"/>
      <c r="P20" s="131"/>
    </row>
    <row r="21" spans="1:16" x14ac:dyDescent="0.25">
      <c r="A21" s="152"/>
      <c r="B21" s="9"/>
      <c r="C21" s="9"/>
      <c r="D21" s="52"/>
      <c r="E21" s="52"/>
      <c r="F21" s="52"/>
      <c r="G21" s="154"/>
      <c r="H21" s="131"/>
      <c r="I21" s="131"/>
      <c r="J21" s="131"/>
      <c r="K21" s="131"/>
      <c r="L21" s="131"/>
      <c r="M21" s="131"/>
      <c r="N21" s="131"/>
      <c r="O21" s="131"/>
      <c r="P21" s="131"/>
    </row>
    <row r="22" spans="1:16" x14ac:dyDescent="0.25">
      <c r="A22" s="152"/>
      <c r="B22" s="9"/>
      <c r="C22" s="9"/>
      <c r="D22" s="52"/>
      <c r="E22" s="52"/>
      <c r="F22" s="52"/>
      <c r="G22" s="154"/>
      <c r="H22" s="131"/>
      <c r="I22" s="131"/>
      <c r="J22" s="131"/>
      <c r="K22" s="131"/>
      <c r="L22" s="131"/>
      <c r="M22" s="131"/>
      <c r="N22" s="131"/>
      <c r="O22" s="131"/>
      <c r="P22" s="131"/>
    </row>
    <row r="23" spans="1:16" x14ac:dyDescent="0.25">
      <c r="A23" s="152"/>
      <c r="B23" s="9"/>
      <c r="C23" s="9"/>
      <c r="D23" s="52"/>
      <c r="E23" s="52"/>
      <c r="F23" s="52"/>
      <c r="G23" s="154"/>
      <c r="H23" s="131"/>
      <c r="I23" s="131"/>
      <c r="J23" s="131"/>
      <c r="K23" s="131"/>
      <c r="L23" s="131"/>
      <c r="M23" s="131"/>
      <c r="N23" s="131"/>
      <c r="O23" s="131"/>
      <c r="P23" s="131"/>
    </row>
    <row r="24" spans="1:16" x14ac:dyDescent="0.25">
      <c r="A24" s="152"/>
      <c r="B24" s="9"/>
      <c r="C24" s="9"/>
      <c r="D24" s="52"/>
      <c r="E24" s="52"/>
      <c r="F24" s="52"/>
      <c r="G24" s="154"/>
      <c r="H24" s="131"/>
      <c r="I24" s="131"/>
      <c r="J24" s="131"/>
      <c r="K24" s="131"/>
      <c r="L24" s="131"/>
      <c r="M24" s="131"/>
      <c r="N24" s="131"/>
      <c r="O24" s="131"/>
      <c r="P24" s="131"/>
    </row>
    <row r="25" spans="1:16" x14ac:dyDescent="0.25">
      <c r="A25" s="152"/>
      <c r="B25" s="9"/>
      <c r="C25" s="9"/>
      <c r="D25" s="52"/>
      <c r="E25" s="52"/>
      <c r="F25" s="52"/>
      <c r="G25" s="154"/>
      <c r="H25" s="131"/>
      <c r="I25" s="131"/>
      <c r="J25" s="131"/>
      <c r="K25" s="131"/>
      <c r="L25" s="131"/>
      <c r="M25" s="131"/>
      <c r="N25" s="131"/>
      <c r="O25" s="131"/>
      <c r="P25" s="131"/>
    </row>
    <row r="26" spans="1:16" x14ac:dyDescent="0.25">
      <c r="A26" s="152"/>
      <c r="B26" s="9"/>
      <c r="C26" s="9"/>
      <c r="D26" s="52"/>
      <c r="E26" s="52"/>
      <c r="F26" s="52"/>
      <c r="G26" s="154"/>
      <c r="H26" s="131"/>
      <c r="I26" s="131"/>
      <c r="J26" s="131"/>
      <c r="K26" s="131"/>
      <c r="L26" s="131"/>
      <c r="M26" s="131"/>
      <c r="N26" s="131"/>
      <c r="O26" s="131"/>
      <c r="P26" s="131"/>
    </row>
    <row r="27" spans="1:16" x14ac:dyDescent="0.25">
      <c r="A27" s="152"/>
      <c r="B27" s="9"/>
      <c r="C27" s="9"/>
      <c r="D27" s="52"/>
      <c r="E27" s="52"/>
      <c r="F27" s="52"/>
      <c r="G27" s="154"/>
      <c r="H27" s="131"/>
      <c r="I27" s="131"/>
      <c r="J27" s="131"/>
      <c r="K27" s="131"/>
      <c r="L27" s="131"/>
      <c r="M27" s="131"/>
      <c r="N27" s="131"/>
      <c r="O27" s="131"/>
      <c r="P27" s="131"/>
    </row>
    <row r="28" spans="1:16" x14ac:dyDescent="0.25">
      <c r="A28" s="152"/>
      <c r="B28" s="9"/>
      <c r="C28" s="9"/>
      <c r="D28" s="52"/>
      <c r="E28" s="52"/>
      <c r="F28" s="52"/>
      <c r="G28" s="154"/>
      <c r="H28" s="131"/>
      <c r="I28" s="131"/>
      <c r="J28" s="131"/>
      <c r="K28" s="131"/>
      <c r="L28" s="131"/>
      <c r="M28" s="131"/>
      <c r="N28" s="131"/>
      <c r="O28" s="131"/>
      <c r="P28" s="131"/>
    </row>
    <row r="29" spans="1:16" x14ac:dyDescent="0.25">
      <c r="A29" s="152"/>
      <c r="B29" s="9"/>
      <c r="C29" s="9"/>
      <c r="D29" s="52"/>
      <c r="E29" s="52"/>
      <c r="F29" s="52"/>
      <c r="G29" s="154"/>
      <c r="H29" s="131"/>
      <c r="I29" s="131"/>
      <c r="J29" s="131"/>
      <c r="K29" s="131"/>
      <c r="L29" s="131"/>
      <c r="M29" s="131"/>
      <c r="N29" s="131"/>
      <c r="O29" s="131"/>
      <c r="P29" s="131"/>
    </row>
    <row r="30" spans="1:16" x14ac:dyDescent="0.25">
      <c r="A30" s="152"/>
      <c r="B30" s="9"/>
      <c r="C30" s="9"/>
      <c r="D30" s="52"/>
      <c r="E30" s="52"/>
      <c r="F30" s="52"/>
      <c r="G30" s="154"/>
      <c r="H30" s="131"/>
      <c r="I30" s="131"/>
      <c r="J30" s="131"/>
      <c r="K30" s="131"/>
      <c r="L30" s="131"/>
      <c r="M30" s="131"/>
      <c r="N30" s="131"/>
      <c r="O30" s="131"/>
      <c r="P30" s="131"/>
    </row>
    <row r="31" spans="1:16" x14ac:dyDescent="0.25">
      <c r="A31" s="152"/>
      <c r="B31" s="9"/>
      <c r="C31" s="9"/>
      <c r="D31" s="52"/>
      <c r="E31" s="52"/>
      <c r="F31" s="52"/>
      <c r="G31" s="154"/>
      <c r="H31" s="131"/>
      <c r="I31" s="131"/>
      <c r="J31" s="131"/>
      <c r="K31" s="131"/>
      <c r="L31" s="131"/>
      <c r="M31" s="131"/>
      <c r="N31" s="131"/>
      <c r="O31" s="131"/>
      <c r="P31" s="131"/>
    </row>
    <row r="32" spans="1:16" x14ac:dyDescent="0.25">
      <c r="A32" s="152"/>
      <c r="B32" s="9"/>
      <c r="C32" s="9"/>
      <c r="D32" s="52"/>
      <c r="E32" s="52"/>
      <c r="F32" s="52"/>
      <c r="G32" s="154"/>
      <c r="H32" s="131"/>
      <c r="I32" s="131"/>
      <c r="J32" s="131"/>
      <c r="K32" s="131"/>
      <c r="L32" s="131"/>
      <c r="M32" s="131"/>
      <c r="N32" s="131"/>
      <c r="O32" s="131"/>
      <c r="P32" s="131"/>
    </row>
    <row r="33" spans="1:16" x14ac:dyDescent="0.25">
      <c r="A33" s="152"/>
      <c r="B33" s="9"/>
      <c r="C33" s="9"/>
      <c r="D33" s="52"/>
      <c r="E33" s="52"/>
      <c r="F33" s="52"/>
      <c r="G33" s="154"/>
      <c r="H33" s="131"/>
      <c r="I33" s="131"/>
      <c r="J33" s="131"/>
      <c r="K33" s="131"/>
      <c r="L33" s="131"/>
      <c r="M33" s="131"/>
      <c r="N33" s="131"/>
      <c r="O33" s="131"/>
      <c r="P33" s="131"/>
    </row>
    <row r="34" spans="1:16" x14ac:dyDescent="0.25">
      <c r="A34" s="101"/>
      <c r="B34" s="139"/>
      <c r="C34" s="139"/>
      <c r="D34" s="155"/>
      <c r="E34" s="155"/>
      <c r="F34" s="155"/>
      <c r="G34" s="156"/>
      <c r="H34" s="131"/>
      <c r="I34" s="131"/>
      <c r="J34" s="131"/>
      <c r="K34" s="131"/>
      <c r="L34" s="131"/>
      <c r="M34" s="131"/>
      <c r="N34" s="131"/>
      <c r="O34" s="131"/>
      <c r="P34" s="131"/>
    </row>
    <row r="35" spans="1:16" ht="12" customHeight="1" x14ac:dyDescent="0.25">
      <c r="A35" s="131"/>
      <c r="B35" s="131"/>
      <c r="C35" s="131"/>
      <c r="D35" s="52"/>
      <c r="E35" s="52"/>
      <c r="F35" s="52"/>
      <c r="G35" s="52"/>
      <c r="H35" s="131"/>
      <c r="I35" s="131"/>
      <c r="J35" s="131"/>
      <c r="K35" s="131"/>
      <c r="L35" s="131"/>
      <c r="M35" s="131"/>
      <c r="N35" s="131"/>
      <c r="O35" s="131"/>
      <c r="P35" s="131"/>
    </row>
    <row r="36" spans="1:16" x14ac:dyDescent="0.25">
      <c r="B36" s="325" t="s">
        <v>41</v>
      </c>
      <c r="C36" s="326"/>
      <c r="D36" s="326"/>
      <c r="E36" s="326"/>
      <c r="F36" s="326"/>
      <c r="G36" s="326"/>
      <c r="H36" s="326"/>
      <c r="I36" s="326"/>
      <c r="J36" s="326"/>
      <c r="K36" s="326"/>
      <c r="L36" s="326"/>
      <c r="M36" s="326"/>
      <c r="N36" s="326"/>
      <c r="O36" s="326"/>
      <c r="P36" s="327"/>
    </row>
    <row r="37" spans="1:16" ht="14.25" customHeight="1" x14ac:dyDescent="0.25">
      <c r="A37" s="141"/>
      <c r="B37" s="136" t="s">
        <v>54</v>
      </c>
      <c r="C37" s="135" t="s">
        <v>42</v>
      </c>
      <c r="D37" s="135" t="s">
        <v>43</v>
      </c>
      <c r="E37" s="135" t="s">
        <v>44</v>
      </c>
      <c r="F37" s="135" t="s">
        <v>45</v>
      </c>
      <c r="G37" s="135" t="s">
        <v>46</v>
      </c>
      <c r="H37" s="135" t="s">
        <v>47</v>
      </c>
      <c r="I37" s="135" t="s">
        <v>48</v>
      </c>
      <c r="J37" s="135" t="s">
        <v>49</v>
      </c>
      <c r="K37" s="135" t="s">
        <v>50</v>
      </c>
      <c r="L37" s="135" t="s">
        <v>51</v>
      </c>
      <c r="M37" s="135" t="s">
        <v>52</v>
      </c>
      <c r="N37" s="135" t="s">
        <v>53</v>
      </c>
      <c r="O37" s="136" t="s">
        <v>311</v>
      </c>
      <c r="P37" s="136" t="s">
        <v>56</v>
      </c>
    </row>
    <row r="38" spans="1:16" ht="14.25" customHeight="1" x14ac:dyDescent="0.25">
      <c r="A38" s="133" t="s">
        <v>441</v>
      </c>
      <c r="B38" s="160"/>
      <c r="C38" s="157">
        <v>1.9</v>
      </c>
      <c r="D38" s="157">
        <v>1.9</v>
      </c>
      <c r="E38" s="157">
        <v>1.9</v>
      </c>
      <c r="F38" s="157">
        <v>1.9</v>
      </c>
      <c r="G38" s="157">
        <v>1.9</v>
      </c>
      <c r="H38" s="157">
        <v>1.9</v>
      </c>
      <c r="I38" s="157">
        <v>1.9</v>
      </c>
      <c r="J38" s="157">
        <v>1.9</v>
      </c>
      <c r="K38" s="157">
        <v>1.9</v>
      </c>
      <c r="L38" s="157">
        <v>1.9</v>
      </c>
      <c r="M38" s="157">
        <v>1.9</v>
      </c>
      <c r="N38" s="157">
        <v>1.9</v>
      </c>
      <c r="O38" s="160"/>
      <c r="P38" s="160"/>
    </row>
    <row r="39" spans="1:16" ht="14.25" customHeight="1" x14ac:dyDescent="0.25">
      <c r="A39" s="133" t="s">
        <v>442</v>
      </c>
      <c r="B39" s="160"/>
      <c r="C39" s="157">
        <v>1.8</v>
      </c>
      <c r="D39" s="157">
        <v>1.8</v>
      </c>
      <c r="E39" s="157">
        <v>1.8</v>
      </c>
      <c r="F39" s="157">
        <v>1.8</v>
      </c>
      <c r="G39" s="157">
        <v>1.8</v>
      </c>
      <c r="H39" s="157">
        <v>1.8</v>
      </c>
      <c r="I39" s="157">
        <v>1.8</v>
      </c>
      <c r="J39" s="157">
        <v>1.8</v>
      </c>
      <c r="K39" s="157">
        <v>1.8</v>
      </c>
      <c r="L39" s="157">
        <v>1.8</v>
      </c>
      <c r="M39" s="157">
        <v>1.8</v>
      </c>
      <c r="N39" s="157">
        <v>1.8</v>
      </c>
      <c r="O39" s="160"/>
      <c r="P39" s="160"/>
    </row>
    <row r="40" spans="1:16" ht="14.25" customHeight="1" x14ac:dyDescent="0.25">
      <c r="A40" s="1" t="s">
        <v>26</v>
      </c>
      <c r="B40" s="20">
        <v>1.95</v>
      </c>
      <c r="C40" s="161" t="e">
        <f>+#REF!</f>
        <v>#REF!</v>
      </c>
      <c r="D40" s="161" t="e">
        <f>+#REF!</f>
        <v>#REF!</v>
      </c>
      <c r="E40" s="161" t="e">
        <f>+#REF!</f>
        <v>#REF!</v>
      </c>
      <c r="F40" s="162" t="e">
        <f>+#REF!</f>
        <v>#REF!</v>
      </c>
      <c r="G40" s="161" t="e">
        <f>+#REF!</f>
        <v>#REF!</v>
      </c>
      <c r="H40" s="162" t="e">
        <f>+#REF!</f>
        <v>#REF!</v>
      </c>
      <c r="I40" s="162" t="e">
        <f>+#REF!</f>
        <v>#REF!</v>
      </c>
      <c r="J40" s="161" t="e">
        <f>+#REF!</f>
        <v>#REF!</v>
      </c>
      <c r="K40" s="161" t="e">
        <f>+#REF!</f>
        <v>#REF!</v>
      </c>
      <c r="L40" s="161" t="e">
        <f>+#REF!</f>
        <v>#REF!</v>
      </c>
      <c r="M40" s="161" t="e">
        <f>+#REF!</f>
        <v>#REF!</v>
      </c>
      <c r="N40" s="161" t="e">
        <f>+#REF!</f>
        <v>#REF!</v>
      </c>
      <c r="O40" s="158" t="e">
        <f>+AVERAGE(C40:M40)</f>
        <v>#REF!</v>
      </c>
      <c r="P40" s="159">
        <f>+C8</f>
        <v>1.8</v>
      </c>
    </row>
    <row r="43" spans="1:16" x14ac:dyDescent="0.25">
      <c r="C43" s="89"/>
      <c r="D43" s="89"/>
      <c r="E43" s="89"/>
      <c r="F43" s="89"/>
      <c r="G43" s="89"/>
      <c r="H43" s="89"/>
      <c r="I43" s="89"/>
      <c r="J43" s="89"/>
      <c r="K43" s="89"/>
      <c r="L43" s="89"/>
      <c r="M43" s="89"/>
      <c r="N43" s="89"/>
    </row>
  </sheetData>
  <sheetProtection selectLockedCells="1"/>
  <mergeCells count="23">
    <mergeCell ref="A9:B9"/>
    <mergeCell ref="A10:B10"/>
    <mergeCell ref="A11:A16"/>
    <mergeCell ref="B11:G12"/>
    <mergeCell ref="B13:G14"/>
    <mergeCell ref="B15:G16"/>
    <mergeCell ref="E8:G10"/>
    <mergeCell ref="B36:P36"/>
    <mergeCell ref="A17:G17"/>
    <mergeCell ref="A1:G1"/>
    <mergeCell ref="H1:P17"/>
    <mergeCell ref="A2:B2"/>
    <mergeCell ref="C2:G2"/>
    <mergeCell ref="A3:B3"/>
    <mergeCell ref="A4:B4"/>
    <mergeCell ref="C4:D4"/>
    <mergeCell ref="F4:G4"/>
    <mergeCell ref="A5:B5"/>
    <mergeCell ref="C5:G5"/>
    <mergeCell ref="A6:B7"/>
    <mergeCell ref="C6:G7"/>
    <mergeCell ref="A8:B8"/>
    <mergeCell ref="D8:D10"/>
  </mergeCells>
  <printOptions horizontalCentered="1" verticalCentered="1"/>
  <pageMargins left="0.70866141732283472" right="0.70866141732283472" top="0.74803149606299213" bottom="0.74803149606299213" header="0.31496062992125984" footer="0.31496062992125984"/>
  <pageSetup paperSize="9" scale="150" orientation="landscape"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P41"/>
  <sheetViews>
    <sheetView showGridLines="0" topLeftCell="A28" zoomScale="130" zoomScaleNormal="130" workbookViewId="0">
      <selection activeCell="A40" sqref="A40"/>
    </sheetView>
  </sheetViews>
  <sheetFormatPr baseColWidth="10" defaultRowHeight="15" x14ac:dyDescent="0.25"/>
  <cols>
    <col min="1" max="2" width="11.42578125" style="8"/>
    <col min="3" max="3" width="12.140625" style="8" bestFit="1" customWidth="1"/>
    <col min="4" max="15" width="11.42578125" style="8"/>
  </cols>
  <sheetData>
    <row r="1" spans="1:16" ht="18.75" x14ac:dyDescent="0.3">
      <c r="A1" s="314" t="s">
        <v>38</v>
      </c>
      <c r="B1" s="314"/>
      <c r="C1" s="314"/>
      <c r="D1" s="314"/>
      <c r="E1" s="314"/>
      <c r="F1" s="314"/>
      <c r="G1" s="314"/>
      <c r="H1" s="315"/>
      <c r="I1" s="315"/>
      <c r="J1" s="315"/>
      <c r="K1" s="315"/>
      <c r="L1" s="315"/>
      <c r="M1" s="315"/>
      <c r="N1" s="315"/>
      <c r="O1" s="315"/>
      <c r="P1" s="315"/>
    </row>
    <row r="2" spans="1:16" x14ac:dyDescent="0.25">
      <c r="A2" s="316" t="s">
        <v>28</v>
      </c>
      <c r="B2" s="316"/>
      <c r="C2" s="317" t="s">
        <v>12</v>
      </c>
      <c r="D2" s="317"/>
      <c r="E2" s="317"/>
      <c r="F2" s="317"/>
      <c r="G2" s="317"/>
      <c r="H2" s="315"/>
      <c r="I2" s="315"/>
      <c r="J2" s="315"/>
      <c r="K2" s="315"/>
      <c r="L2" s="315"/>
      <c r="M2" s="315"/>
      <c r="N2" s="315"/>
      <c r="O2" s="315"/>
      <c r="P2" s="315"/>
    </row>
    <row r="3" spans="1:16" x14ac:dyDescent="0.25">
      <c r="A3" s="318" t="s">
        <v>34</v>
      </c>
      <c r="B3" s="318"/>
      <c r="C3" s="92" t="s">
        <v>30</v>
      </c>
      <c r="D3" s="135" t="s">
        <v>31</v>
      </c>
      <c r="E3" s="132" t="s">
        <v>59</v>
      </c>
      <c r="F3" s="137" t="s">
        <v>32</v>
      </c>
      <c r="G3" s="92" t="s">
        <v>25</v>
      </c>
      <c r="H3" s="315"/>
      <c r="I3" s="315"/>
      <c r="J3" s="315"/>
      <c r="K3" s="315"/>
      <c r="L3" s="315"/>
      <c r="M3" s="315"/>
      <c r="N3" s="315"/>
      <c r="O3" s="315"/>
      <c r="P3" s="315"/>
    </row>
    <row r="4" spans="1:16" x14ac:dyDescent="0.25">
      <c r="A4" s="316" t="s">
        <v>35</v>
      </c>
      <c r="B4" s="316"/>
      <c r="C4" s="317" t="s">
        <v>256</v>
      </c>
      <c r="D4" s="317"/>
      <c r="E4" s="167" t="s">
        <v>33</v>
      </c>
      <c r="F4" s="319" t="s">
        <v>58</v>
      </c>
      <c r="G4" s="319"/>
      <c r="H4" s="315"/>
      <c r="I4" s="315"/>
      <c r="J4" s="315"/>
      <c r="K4" s="315"/>
      <c r="L4" s="315"/>
      <c r="M4" s="315"/>
      <c r="N4" s="315"/>
      <c r="O4" s="315"/>
      <c r="P4" s="315"/>
    </row>
    <row r="5" spans="1:16" ht="33.75" customHeight="1" x14ac:dyDescent="0.25">
      <c r="A5" s="316" t="s">
        <v>29</v>
      </c>
      <c r="B5" s="316"/>
      <c r="C5" s="328" t="s">
        <v>107</v>
      </c>
      <c r="D5" s="329"/>
      <c r="E5" s="329"/>
      <c r="F5" s="329"/>
      <c r="G5" s="330"/>
      <c r="H5" s="315"/>
      <c r="I5" s="315"/>
      <c r="J5" s="315"/>
      <c r="K5" s="315"/>
      <c r="L5" s="315"/>
      <c r="M5" s="315"/>
      <c r="N5" s="315"/>
      <c r="O5" s="315"/>
      <c r="P5" s="315"/>
    </row>
    <row r="6" spans="1:16" x14ac:dyDescent="0.25">
      <c r="A6" s="316" t="s">
        <v>109</v>
      </c>
      <c r="B6" s="316"/>
      <c r="C6" s="321"/>
      <c r="D6" s="321"/>
      <c r="E6" s="321"/>
      <c r="F6" s="321"/>
      <c r="G6" s="321"/>
      <c r="H6" s="315"/>
      <c r="I6" s="315"/>
      <c r="J6" s="315"/>
      <c r="K6" s="315"/>
      <c r="L6" s="315"/>
      <c r="M6" s="315"/>
      <c r="N6" s="315"/>
      <c r="O6" s="315"/>
      <c r="P6" s="315"/>
    </row>
    <row r="7" spans="1:16" x14ac:dyDescent="0.25">
      <c r="A7" s="316"/>
      <c r="B7" s="316"/>
      <c r="C7" s="321"/>
      <c r="D7" s="321"/>
      <c r="E7" s="321"/>
      <c r="F7" s="321"/>
      <c r="G7" s="321"/>
      <c r="H7" s="315"/>
      <c r="I7" s="315"/>
      <c r="J7" s="315"/>
      <c r="K7" s="315"/>
      <c r="L7" s="315"/>
      <c r="M7" s="315"/>
      <c r="N7" s="315"/>
      <c r="O7" s="315"/>
      <c r="P7" s="315"/>
    </row>
    <row r="8" spans="1:16" ht="15" customHeight="1" x14ac:dyDescent="0.25">
      <c r="A8" s="311" t="s">
        <v>176</v>
      </c>
      <c r="B8" s="311"/>
      <c r="C8" s="14">
        <v>36</v>
      </c>
      <c r="D8" s="323" t="s">
        <v>57</v>
      </c>
      <c r="E8" s="331" t="s">
        <v>111</v>
      </c>
      <c r="F8" s="332"/>
      <c r="G8" s="333"/>
      <c r="H8" s="315"/>
      <c r="I8" s="315"/>
      <c r="J8" s="315"/>
      <c r="K8" s="315"/>
      <c r="L8" s="315"/>
      <c r="M8" s="315"/>
      <c r="N8" s="315"/>
      <c r="O8" s="315"/>
      <c r="P8" s="315"/>
    </row>
    <row r="9" spans="1:16" x14ac:dyDescent="0.25">
      <c r="A9" s="311" t="s">
        <v>37</v>
      </c>
      <c r="B9" s="311"/>
      <c r="C9" s="21">
        <v>3</v>
      </c>
      <c r="D9" s="323"/>
      <c r="E9" s="334"/>
      <c r="F9" s="335"/>
      <c r="G9" s="336"/>
      <c r="H9" s="315"/>
      <c r="I9" s="315"/>
      <c r="J9" s="315"/>
      <c r="K9" s="315"/>
      <c r="L9" s="315"/>
      <c r="M9" s="315"/>
      <c r="N9" s="315"/>
      <c r="O9" s="315"/>
      <c r="P9" s="315"/>
    </row>
    <row r="10" spans="1:16" x14ac:dyDescent="0.25">
      <c r="A10" s="340" t="s">
        <v>181</v>
      </c>
      <c r="B10" s="341"/>
      <c r="C10" s="21">
        <v>24</v>
      </c>
      <c r="D10" s="323"/>
      <c r="E10" s="337"/>
      <c r="F10" s="338"/>
      <c r="G10" s="339"/>
      <c r="H10" s="315"/>
      <c r="I10" s="315"/>
      <c r="J10" s="315"/>
      <c r="K10" s="315"/>
      <c r="L10" s="315"/>
      <c r="M10" s="315"/>
      <c r="N10" s="315"/>
      <c r="O10" s="315"/>
      <c r="P10" s="315"/>
    </row>
    <row r="11" spans="1:16" ht="15" customHeight="1" x14ac:dyDescent="0.25">
      <c r="A11" s="342"/>
      <c r="B11" s="345" t="s">
        <v>416</v>
      </c>
      <c r="C11" s="346"/>
      <c r="D11" s="346"/>
      <c r="E11" s="346"/>
      <c r="F11" s="346"/>
      <c r="G11" s="347"/>
      <c r="H11" s="315"/>
      <c r="I11" s="315"/>
      <c r="J11" s="315"/>
      <c r="K11" s="315"/>
      <c r="L11" s="315"/>
      <c r="M11" s="315"/>
      <c r="N11" s="315"/>
      <c r="O11" s="315"/>
      <c r="P11" s="315"/>
    </row>
    <row r="12" spans="1:16" x14ac:dyDescent="0.25">
      <c r="A12" s="343"/>
      <c r="B12" s="348"/>
      <c r="C12" s="349"/>
      <c r="D12" s="349"/>
      <c r="E12" s="349"/>
      <c r="F12" s="349"/>
      <c r="G12" s="350"/>
      <c r="H12" s="315"/>
      <c r="I12" s="315"/>
      <c r="J12" s="315"/>
      <c r="K12" s="315"/>
      <c r="L12" s="315"/>
      <c r="M12" s="315"/>
      <c r="N12" s="315"/>
      <c r="O12" s="315"/>
      <c r="P12" s="315"/>
    </row>
    <row r="13" spans="1:16" ht="15" customHeight="1" x14ac:dyDescent="0.25">
      <c r="A13" s="343"/>
      <c r="B13" s="345" t="s">
        <v>417</v>
      </c>
      <c r="C13" s="346"/>
      <c r="D13" s="346"/>
      <c r="E13" s="346"/>
      <c r="F13" s="346"/>
      <c r="G13" s="347"/>
      <c r="H13" s="315"/>
      <c r="I13" s="315"/>
      <c r="J13" s="315"/>
      <c r="K13" s="315"/>
      <c r="L13" s="315"/>
      <c r="M13" s="315"/>
      <c r="N13" s="315"/>
      <c r="O13" s="315"/>
      <c r="P13" s="315"/>
    </row>
    <row r="14" spans="1:16" x14ac:dyDescent="0.25">
      <c r="A14" s="343"/>
      <c r="B14" s="348"/>
      <c r="C14" s="349"/>
      <c r="D14" s="349"/>
      <c r="E14" s="349"/>
      <c r="F14" s="349"/>
      <c r="G14" s="350"/>
      <c r="H14" s="315"/>
      <c r="I14" s="315"/>
      <c r="J14" s="315"/>
      <c r="K14" s="315"/>
      <c r="L14" s="315"/>
      <c r="M14" s="315"/>
      <c r="N14" s="315"/>
      <c r="O14" s="315"/>
      <c r="P14" s="315"/>
    </row>
    <row r="15" spans="1:16" ht="15" customHeight="1" x14ac:dyDescent="0.25">
      <c r="A15" s="343"/>
      <c r="B15" s="345" t="s">
        <v>418</v>
      </c>
      <c r="C15" s="346"/>
      <c r="D15" s="346"/>
      <c r="E15" s="346"/>
      <c r="F15" s="346"/>
      <c r="G15" s="347"/>
      <c r="H15" s="315"/>
      <c r="I15" s="315"/>
      <c r="J15" s="315"/>
      <c r="K15" s="315"/>
      <c r="L15" s="315"/>
      <c r="M15" s="315"/>
      <c r="N15" s="315"/>
      <c r="O15" s="315"/>
      <c r="P15" s="315"/>
    </row>
    <row r="16" spans="1:16" x14ac:dyDescent="0.25">
      <c r="A16" s="344"/>
      <c r="B16" s="348"/>
      <c r="C16" s="349"/>
      <c r="D16" s="349"/>
      <c r="E16" s="349"/>
      <c r="F16" s="349"/>
      <c r="G16" s="350"/>
      <c r="H16" s="315"/>
      <c r="I16" s="315"/>
      <c r="J16" s="315"/>
      <c r="K16" s="315"/>
      <c r="L16" s="315"/>
      <c r="M16" s="315"/>
      <c r="N16" s="315"/>
      <c r="O16" s="315"/>
      <c r="P16" s="315"/>
    </row>
    <row r="17" spans="1:16" ht="18.75" x14ac:dyDescent="0.3">
      <c r="A17" s="314" t="s">
        <v>440</v>
      </c>
      <c r="B17" s="314"/>
      <c r="C17" s="314"/>
      <c r="D17" s="314"/>
      <c r="E17" s="314"/>
      <c r="F17" s="314"/>
      <c r="G17" s="314"/>
      <c r="H17" s="315"/>
      <c r="I17" s="315"/>
      <c r="J17" s="315"/>
      <c r="K17" s="315"/>
      <c r="L17" s="315"/>
      <c r="M17" s="315"/>
      <c r="N17" s="315"/>
      <c r="O17" s="315"/>
      <c r="P17" s="315"/>
    </row>
    <row r="18" spans="1:16" x14ac:dyDescent="0.25">
      <c r="A18" s="152"/>
      <c r="B18" s="9"/>
      <c r="C18" s="9"/>
      <c r="D18" s="52"/>
      <c r="E18" s="52"/>
      <c r="F18" s="52"/>
      <c r="G18" s="154"/>
      <c r="H18" s="131"/>
      <c r="I18" s="131"/>
      <c r="J18" s="131"/>
      <c r="K18" s="131"/>
      <c r="L18" s="131"/>
      <c r="M18" s="131"/>
      <c r="N18" s="131"/>
      <c r="O18" s="131"/>
      <c r="P18" s="131"/>
    </row>
    <row r="19" spans="1:16" x14ac:dyDescent="0.25">
      <c r="A19" s="152"/>
      <c r="B19" s="9"/>
      <c r="C19" s="9"/>
      <c r="D19" s="52"/>
      <c r="E19" s="52"/>
      <c r="F19" s="52"/>
      <c r="G19" s="154"/>
      <c r="H19" s="131"/>
      <c r="I19" s="131"/>
      <c r="J19" s="131"/>
      <c r="K19" s="131"/>
      <c r="L19" s="131"/>
      <c r="M19" s="131"/>
      <c r="N19" s="131"/>
      <c r="O19" s="131"/>
      <c r="P19" s="131"/>
    </row>
    <row r="20" spans="1:16" x14ac:dyDescent="0.25">
      <c r="A20" s="152"/>
      <c r="B20" s="9"/>
      <c r="C20" s="9"/>
      <c r="D20" s="52"/>
      <c r="E20" s="52"/>
      <c r="F20" s="52"/>
      <c r="G20" s="154"/>
      <c r="H20" s="131"/>
      <c r="I20" s="131"/>
      <c r="J20" s="131"/>
      <c r="K20" s="131"/>
      <c r="L20" s="131"/>
      <c r="M20" s="131"/>
      <c r="N20" s="131"/>
      <c r="O20" s="131"/>
      <c r="P20" s="131"/>
    </row>
    <row r="21" spans="1:16" x14ac:dyDescent="0.25">
      <c r="A21" s="152"/>
      <c r="B21" s="9"/>
      <c r="C21" s="9"/>
      <c r="D21" s="52"/>
      <c r="E21" s="52"/>
      <c r="F21" s="52"/>
      <c r="G21" s="154"/>
      <c r="H21" s="131"/>
      <c r="I21" s="131"/>
      <c r="J21" s="131"/>
      <c r="K21" s="131"/>
      <c r="L21" s="131"/>
      <c r="M21" s="131"/>
      <c r="N21" s="131"/>
      <c r="O21" s="131"/>
      <c r="P21" s="131"/>
    </row>
    <row r="22" spans="1:16" x14ac:dyDescent="0.25">
      <c r="A22" s="152"/>
      <c r="B22" s="9"/>
      <c r="C22" s="9"/>
      <c r="D22" s="52"/>
      <c r="E22" s="52"/>
      <c r="F22" s="52"/>
      <c r="G22" s="154"/>
      <c r="H22" s="131"/>
      <c r="I22" s="131"/>
      <c r="J22" s="131"/>
      <c r="K22" s="131"/>
      <c r="L22" s="131"/>
      <c r="M22" s="131"/>
      <c r="N22" s="131"/>
      <c r="O22" s="131"/>
      <c r="P22" s="131"/>
    </row>
    <row r="23" spans="1:16" x14ac:dyDescent="0.25">
      <c r="A23" s="152"/>
      <c r="B23" s="9"/>
      <c r="C23" s="9"/>
      <c r="D23" s="52"/>
      <c r="E23" s="52"/>
      <c r="F23" s="52"/>
      <c r="G23" s="154"/>
      <c r="H23" s="131"/>
      <c r="I23" s="131"/>
      <c r="J23" s="131"/>
      <c r="K23" s="131"/>
      <c r="L23" s="131"/>
      <c r="M23" s="131"/>
      <c r="N23" s="131"/>
      <c r="O23" s="131"/>
      <c r="P23" s="131"/>
    </row>
    <row r="24" spans="1:16" x14ac:dyDescent="0.25">
      <c r="A24" s="152"/>
      <c r="B24" s="9"/>
      <c r="C24" s="9"/>
      <c r="D24" s="52"/>
      <c r="E24" s="52"/>
      <c r="F24" s="52"/>
      <c r="G24" s="154"/>
      <c r="H24" s="131"/>
      <c r="I24" s="131"/>
      <c r="J24" s="131"/>
      <c r="K24" s="131"/>
      <c r="L24" s="131"/>
      <c r="M24" s="131"/>
      <c r="N24" s="131"/>
      <c r="O24" s="131"/>
      <c r="P24" s="131"/>
    </row>
    <row r="25" spans="1:16" x14ac:dyDescent="0.25">
      <c r="A25" s="152"/>
      <c r="B25" s="9"/>
      <c r="C25" s="9"/>
      <c r="D25" s="52"/>
      <c r="E25" s="52"/>
      <c r="F25" s="52"/>
      <c r="G25" s="154"/>
      <c r="H25" s="131"/>
      <c r="I25" s="131"/>
      <c r="J25" s="131"/>
      <c r="K25" s="131"/>
      <c r="L25" s="131"/>
      <c r="M25" s="131"/>
      <c r="N25" s="131"/>
      <c r="O25" s="131"/>
      <c r="P25" s="131"/>
    </row>
    <row r="26" spans="1:16" x14ac:dyDescent="0.25">
      <c r="A26" s="152"/>
      <c r="B26" s="9"/>
      <c r="C26" s="9"/>
      <c r="D26" s="52"/>
      <c r="E26" s="52"/>
      <c r="F26" s="52"/>
      <c r="G26" s="154"/>
      <c r="H26" s="131"/>
      <c r="I26" s="131"/>
      <c r="J26" s="131"/>
      <c r="K26" s="131"/>
      <c r="L26" s="131"/>
      <c r="M26" s="131"/>
      <c r="N26" s="131"/>
      <c r="O26" s="131"/>
      <c r="P26" s="131"/>
    </row>
    <row r="27" spans="1:16" x14ac:dyDescent="0.25">
      <c r="A27" s="152"/>
      <c r="B27" s="9"/>
      <c r="C27" s="9"/>
      <c r="D27" s="52"/>
      <c r="E27" s="52"/>
      <c r="F27" s="52"/>
      <c r="G27" s="154"/>
      <c r="H27" s="131"/>
      <c r="I27" s="131"/>
      <c r="J27" s="131"/>
      <c r="K27" s="131"/>
      <c r="L27" s="131"/>
      <c r="M27" s="131"/>
      <c r="N27" s="131"/>
      <c r="O27" s="131"/>
      <c r="P27" s="131"/>
    </row>
    <row r="28" spans="1:16" x14ac:dyDescent="0.25">
      <c r="A28" s="152"/>
      <c r="B28" s="9"/>
      <c r="C28" s="9"/>
      <c r="D28" s="52"/>
      <c r="E28" s="52"/>
      <c r="F28" s="52"/>
      <c r="G28" s="154"/>
      <c r="H28" s="131"/>
      <c r="I28" s="131"/>
      <c r="J28" s="131"/>
      <c r="K28" s="131"/>
      <c r="L28" s="131"/>
      <c r="M28" s="131"/>
      <c r="N28" s="131"/>
      <c r="O28" s="131"/>
      <c r="P28" s="131"/>
    </row>
    <row r="29" spans="1:16" x14ac:dyDescent="0.25">
      <c r="A29" s="152"/>
      <c r="B29" s="9"/>
      <c r="C29" s="9"/>
      <c r="D29" s="52"/>
      <c r="E29" s="52"/>
      <c r="F29" s="52"/>
      <c r="G29" s="154"/>
      <c r="H29" s="131"/>
      <c r="I29" s="131"/>
      <c r="J29" s="131"/>
      <c r="K29" s="131"/>
      <c r="L29" s="131"/>
      <c r="M29" s="131"/>
      <c r="N29" s="131"/>
      <c r="O29" s="131"/>
      <c r="P29" s="131"/>
    </row>
    <row r="30" spans="1:16" x14ac:dyDescent="0.25">
      <c r="A30" s="152"/>
      <c r="B30" s="9"/>
      <c r="C30" s="9"/>
      <c r="D30" s="52"/>
      <c r="E30" s="52"/>
      <c r="F30" s="52"/>
      <c r="G30" s="154"/>
      <c r="H30" s="131"/>
      <c r="I30" s="131"/>
      <c r="J30" s="131"/>
      <c r="K30" s="131"/>
      <c r="L30" s="131"/>
      <c r="M30" s="131"/>
      <c r="N30" s="131"/>
      <c r="O30" s="131"/>
      <c r="P30" s="131"/>
    </row>
    <row r="31" spans="1:16" x14ac:dyDescent="0.25">
      <c r="A31" s="152"/>
      <c r="B31" s="9"/>
      <c r="C31" s="9"/>
      <c r="D31" s="52"/>
      <c r="E31" s="52"/>
      <c r="F31" s="52"/>
      <c r="G31" s="154"/>
      <c r="H31" s="131"/>
      <c r="I31" s="131"/>
      <c r="J31" s="131"/>
      <c r="K31" s="131"/>
      <c r="L31" s="131"/>
      <c r="M31" s="131"/>
      <c r="N31" s="131"/>
      <c r="O31" s="131"/>
      <c r="P31" s="131"/>
    </row>
    <row r="32" spans="1:16" x14ac:dyDescent="0.25">
      <c r="A32" s="152"/>
      <c r="B32" s="9"/>
      <c r="C32" s="9"/>
      <c r="D32" s="52"/>
      <c r="E32" s="52"/>
      <c r="F32" s="52"/>
      <c r="G32" s="154"/>
      <c r="H32" s="131"/>
      <c r="I32" s="131"/>
      <c r="J32" s="131"/>
      <c r="K32" s="131"/>
      <c r="L32" s="131"/>
      <c r="M32" s="131"/>
      <c r="N32" s="131"/>
      <c r="O32" s="131"/>
      <c r="P32" s="131"/>
    </row>
    <row r="33" spans="1:16" x14ac:dyDescent="0.25">
      <c r="A33" s="152"/>
      <c r="B33" s="9"/>
      <c r="C33" s="9"/>
      <c r="D33" s="52"/>
      <c r="E33" s="52"/>
      <c r="F33" s="52"/>
      <c r="G33" s="154"/>
      <c r="H33" s="131"/>
      <c r="I33" s="131"/>
      <c r="J33" s="131"/>
      <c r="K33" s="131"/>
      <c r="L33" s="131"/>
      <c r="M33" s="131"/>
      <c r="N33" s="131"/>
      <c r="O33" s="131"/>
      <c r="P33" s="131"/>
    </row>
    <row r="34" spans="1:16" x14ac:dyDescent="0.25">
      <c r="A34" s="101"/>
      <c r="B34" s="139"/>
      <c r="C34" s="139"/>
      <c r="D34" s="155"/>
      <c r="E34" s="155"/>
      <c r="F34" s="155"/>
      <c r="G34" s="156"/>
      <c r="H34" s="131"/>
      <c r="I34" s="131"/>
      <c r="J34" s="131"/>
      <c r="K34" s="131"/>
      <c r="L34" s="131"/>
      <c r="M34" s="131"/>
      <c r="N34" s="131"/>
      <c r="O34" s="131"/>
      <c r="P34" s="131"/>
    </row>
    <row r="35" spans="1:16" x14ac:dyDescent="0.25">
      <c r="A35" s="131"/>
      <c r="B35" s="131"/>
      <c r="C35" s="131"/>
      <c r="D35" s="52"/>
      <c r="E35" s="52"/>
      <c r="F35" s="52"/>
      <c r="G35" s="52"/>
      <c r="H35" s="131"/>
      <c r="I35" s="131"/>
      <c r="J35" s="131"/>
      <c r="K35" s="131"/>
      <c r="L35" s="131"/>
      <c r="M35" s="131"/>
      <c r="N35" s="131"/>
      <c r="O35" s="131"/>
      <c r="P35" s="131"/>
    </row>
    <row r="36" spans="1:16" x14ac:dyDescent="0.25">
      <c r="B36" s="325" t="s">
        <v>41</v>
      </c>
      <c r="C36" s="326"/>
      <c r="D36" s="326"/>
      <c r="E36" s="326"/>
      <c r="F36" s="326"/>
      <c r="G36" s="326"/>
      <c r="H36" s="326"/>
      <c r="I36" s="326"/>
      <c r="J36" s="326"/>
      <c r="K36" s="326"/>
      <c r="L36" s="326"/>
      <c r="M36" s="326"/>
      <c r="N36" s="326"/>
      <c r="O36" s="326"/>
      <c r="P36" s="327"/>
    </row>
    <row r="37" spans="1:16" ht="14.25" customHeight="1" x14ac:dyDescent="0.25">
      <c r="A37" s="141"/>
      <c r="B37" s="136" t="s">
        <v>54</v>
      </c>
      <c r="C37" s="135" t="s">
        <v>42</v>
      </c>
      <c r="D37" s="135" t="s">
        <v>43</v>
      </c>
      <c r="E37" s="135" t="s">
        <v>44</v>
      </c>
      <c r="F37" s="135" t="s">
        <v>45</v>
      </c>
      <c r="G37" s="135" t="s">
        <v>46</v>
      </c>
      <c r="H37" s="135" t="s">
        <v>47</v>
      </c>
      <c r="I37" s="135" t="s">
        <v>48</v>
      </c>
      <c r="J37" s="135" t="s">
        <v>49</v>
      </c>
      <c r="K37" s="135" t="s">
        <v>50</v>
      </c>
      <c r="L37" s="135" t="s">
        <v>51</v>
      </c>
      <c r="M37" s="135" t="s">
        <v>52</v>
      </c>
      <c r="N37" s="135" t="s">
        <v>53</v>
      </c>
      <c r="O37" s="136" t="s">
        <v>55</v>
      </c>
      <c r="P37" s="136" t="s">
        <v>56</v>
      </c>
    </row>
    <row r="38" spans="1:16" ht="14.25" customHeight="1" x14ac:dyDescent="0.25">
      <c r="A38" s="133" t="s">
        <v>441</v>
      </c>
      <c r="B38" s="160"/>
      <c r="C38" s="135">
        <v>3</v>
      </c>
      <c r="D38" s="135">
        <v>3</v>
      </c>
      <c r="E38" s="135">
        <v>3</v>
      </c>
      <c r="F38" s="135">
        <v>3</v>
      </c>
      <c r="G38" s="135">
        <v>3</v>
      </c>
      <c r="H38" s="135">
        <v>3</v>
      </c>
      <c r="I38" s="135">
        <v>3</v>
      </c>
      <c r="J38" s="135">
        <v>3</v>
      </c>
      <c r="K38" s="135">
        <v>3</v>
      </c>
      <c r="L38" s="135">
        <v>3</v>
      </c>
      <c r="M38" s="135">
        <v>3</v>
      </c>
      <c r="N38" s="135">
        <v>3</v>
      </c>
      <c r="O38" s="16"/>
      <c r="P38" s="16"/>
    </row>
    <row r="39" spans="1:16" ht="14.25" customHeight="1" x14ac:dyDescent="0.25">
      <c r="A39" s="133" t="s">
        <v>442</v>
      </c>
      <c r="B39" s="160"/>
      <c r="C39" s="135">
        <v>2</v>
      </c>
      <c r="D39" s="135">
        <v>2</v>
      </c>
      <c r="E39" s="135">
        <v>2</v>
      </c>
      <c r="F39" s="135">
        <v>2</v>
      </c>
      <c r="G39" s="135">
        <v>2</v>
      </c>
      <c r="H39" s="135">
        <v>2</v>
      </c>
      <c r="I39" s="135">
        <v>2</v>
      </c>
      <c r="J39" s="135">
        <v>2</v>
      </c>
      <c r="K39" s="135">
        <v>2</v>
      </c>
      <c r="L39" s="135">
        <v>2</v>
      </c>
      <c r="M39" s="135">
        <v>2</v>
      </c>
      <c r="N39" s="135">
        <v>2</v>
      </c>
      <c r="O39" s="16"/>
      <c r="P39" s="16"/>
    </row>
    <row r="40" spans="1:16" ht="14.25" customHeight="1" x14ac:dyDescent="0.25">
      <c r="A40" s="1" t="s">
        <v>26</v>
      </c>
      <c r="B40" s="15">
        <v>24</v>
      </c>
      <c r="C40" s="164">
        <v>2</v>
      </c>
      <c r="D40" s="164">
        <v>2</v>
      </c>
      <c r="E40" s="164">
        <v>2</v>
      </c>
      <c r="F40" s="164">
        <v>2</v>
      </c>
      <c r="G40" s="164">
        <v>2</v>
      </c>
      <c r="H40" s="164">
        <v>2</v>
      </c>
      <c r="I40" s="164" t="e">
        <f>+#REF!</f>
        <v>#REF!</v>
      </c>
      <c r="J40" s="165" t="e">
        <f>+#REF!</f>
        <v>#REF!</v>
      </c>
      <c r="K40" s="164" t="e">
        <f>+#REF!</f>
        <v>#REF!</v>
      </c>
      <c r="L40" s="165" t="e">
        <f>+#REF!</f>
        <v>#REF!</v>
      </c>
      <c r="M40" s="165" t="e">
        <f>+#REF!</f>
        <v>#REF!</v>
      </c>
      <c r="N40" s="165" t="e">
        <f>+#REF!</f>
        <v>#REF!</v>
      </c>
      <c r="O40" s="163">
        <v>3</v>
      </c>
      <c r="P40" s="163">
        <v>36</v>
      </c>
    </row>
    <row r="41" spans="1:16" ht="14.25" customHeight="1" x14ac:dyDescent="0.25">
      <c r="A41" s="1" t="s">
        <v>27</v>
      </c>
      <c r="C41" s="15">
        <f>+C40</f>
        <v>2</v>
      </c>
      <c r="D41" s="15">
        <f>+C41+D40</f>
        <v>4</v>
      </c>
      <c r="E41" s="15">
        <f t="shared" ref="E41:N41" si="0">+D41+E40</f>
        <v>6</v>
      </c>
      <c r="F41" s="15">
        <f t="shared" si="0"/>
        <v>8</v>
      </c>
      <c r="G41" s="15">
        <f t="shared" si="0"/>
        <v>10</v>
      </c>
      <c r="H41" s="15">
        <f t="shared" si="0"/>
        <v>12</v>
      </c>
      <c r="I41" s="15" t="e">
        <f t="shared" si="0"/>
        <v>#REF!</v>
      </c>
      <c r="J41" s="15" t="e">
        <f t="shared" si="0"/>
        <v>#REF!</v>
      </c>
      <c r="K41" s="15" t="e">
        <f t="shared" si="0"/>
        <v>#REF!</v>
      </c>
      <c r="L41" s="15" t="e">
        <f t="shared" si="0"/>
        <v>#REF!</v>
      </c>
      <c r="M41" s="15" t="e">
        <f t="shared" si="0"/>
        <v>#REF!</v>
      </c>
      <c r="N41" s="15" t="e">
        <f t="shared" si="0"/>
        <v>#REF!</v>
      </c>
      <c r="O41" s="160"/>
    </row>
  </sheetData>
  <sheetProtection selectLockedCells="1"/>
  <mergeCells count="23">
    <mergeCell ref="B36:P36"/>
    <mergeCell ref="A17:G17"/>
    <mergeCell ref="D8:D10"/>
    <mergeCell ref="E8:G10"/>
    <mergeCell ref="A9:B9"/>
    <mergeCell ref="A10:B10"/>
    <mergeCell ref="A11:A16"/>
    <mergeCell ref="B11:G12"/>
    <mergeCell ref="B13:G14"/>
    <mergeCell ref="B15:G16"/>
    <mergeCell ref="A1:G1"/>
    <mergeCell ref="H1:P17"/>
    <mergeCell ref="A2:B2"/>
    <mergeCell ref="C2:G2"/>
    <mergeCell ref="A3:B3"/>
    <mergeCell ref="A4:B4"/>
    <mergeCell ref="C4:D4"/>
    <mergeCell ref="F4:G4"/>
    <mergeCell ref="A5:B5"/>
    <mergeCell ref="C5:G5"/>
    <mergeCell ref="A6:B7"/>
    <mergeCell ref="C6:G7"/>
    <mergeCell ref="A8:B8"/>
  </mergeCells>
  <printOptions horizontalCentered="1" verticalCentered="1"/>
  <pageMargins left="0.70866141732283472" right="0.70866141732283472" top="0.74803149606299213" bottom="0.74803149606299213" header="0.31496062992125984" footer="0.31496062992125984"/>
  <pageSetup paperSize="9" scale="150" orientation="landscape"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showGridLines="0" zoomScale="85" zoomScaleNormal="85" workbookViewId="0">
      <selection activeCell="N28" sqref="N28"/>
    </sheetView>
  </sheetViews>
  <sheetFormatPr baseColWidth="10" defaultRowHeight="15" x14ac:dyDescent="0.25"/>
  <cols>
    <col min="1" max="2" width="11.42578125" style="8"/>
    <col min="3" max="3" width="12.140625" style="8" bestFit="1" customWidth="1"/>
    <col min="4" max="15" width="11.42578125" style="8"/>
  </cols>
  <sheetData>
    <row r="1" spans="1:16" ht="18.75" x14ac:dyDescent="0.3">
      <c r="A1" s="314" t="s">
        <v>38</v>
      </c>
      <c r="B1" s="314"/>
      <c r="C1" s="314"/>
      <c r="D1" s="314"/>
      <c r="E1" s="314"/>
      <c r="F1" s="314"/>
      <c r="G1" s="314"/>
      <c r="H1" s="315"/>
      <c r="I1" s="315"/>
      <c r="J1" s="315"/>
      <c r="K1" s="315"/>
      <c r="L1" s="315"/>
      <c r="M1" s="315"/>
      <c r="N1" s="315"/>
      <c r="O1" s="315"/>
      <c r="P1" s="315"/>
    </row>
    <row r="2" spans="1:16" x14ac:dyDescent="0.25">
      <c r="A2" s="316" t="s">
        <v>28</v>
      </c>
      <c r="B2" s="316"/>
      <c r="C2" s="317" t="s">
        <v>13</v>
      </c>
      <c r="D2" s="317"/>
      <c r="E2" s="317"/>
      <c r="F2" s="317"/>
      <c r="G2" s="317"/>
      <c r="H2" s="315"/>
      <c r="I2" s="315"/>
      <c r="J2" s="315"/>
      <c r="K2" s="315"/>
      <c r="L2" s="315"/>
      <c r="M2" s="315"/>
      <c r="N2" s="315"/>
      <c r="O2" s="315"/>
      <c r="P2" s="315"/>
    </row>
    <row r="3" spans="1:16" x14ac:dyDescent="0.25">
      <c r="A3" s="318" t="s">
        <v>34</v>
      </c>
      <c r="B3" s="318"/>
      <c r="C3" s="11" t="s">
        <v>30</v>
      </c>
      <c r="D3" s="53" t="s">
        <v>31</v>
      </c>
      <c r="E3" s="54" t="s">
        <v>10</v>
      </c>
      <c r="F3" s="55" t="s">
        <v>32</v>
      </c>
      <c r="G3" s="11" t="s">
        <v>25</v>
      </c>
      <c r="H3" s="315"/>
      <c r="I3" s="315"/>
      <c r="J3" s="315"/>
      <c r="K3" s="315"/>
      <c r="L3" s="315"/>
      <c r="M3" s="315"/>
      <c r="N3" s="315"/>
      <c r="O3" s="315"/>
      <c r="P3" s="315"/>
    </row>
    <row r="4" spans="1:16" x14ac:dyDescent="0.25">
      <c r="A4" s="316" t="s">
        <v>35</v>
      </c>
      <c r="B4" s="316"/>
      <c r="C4" s="317" t="s">
        <v>117</v>
      </c>
      <c r="D4" s="317"/>
      <c r="E4" s="53" t="s">
        <v>33</v>
      </c>
      <c r="F4" s="319" t="s">
        <v>67</v>
      </c>
      <c r="G4" s="319"/>
      <c r="H4" s="315"/>
      <c r="I4" s="315"/>
      <c r="J4" s="315"/>
      <c r="K4" s="315"/>
      <c r="L4" s="315"/>
      <c r="M4" s="315"/>
      <c r="N4" s="315"/>
      <c r="O4" s="315"/>
      <c r="P4" s="315"/>
    </row>
    <row r="5" spans="1:16" ht="33.75" customHeight="1" x14ac:dyDescent="0.25">
      <c r="A5" s="316" t="s">
        <v>29</v>
      </c>
      <c r="B5" s="316"/>
      <c r="C5" s="310" t="s">
        <v>23</v>
      </c>
      <c r="D5" s="310"/>
      <c r="E5" s="310"/>
      <c r="F5" s="310"/>
      <c r="G5" s="310"/>
      <c r="H5" s="315"/>
      <c r="I5" s="315"/>
      <c r="J5" s="315"/>
      <c r="K5" s="315"/>
      <c r="L5" s="315"/>
      <c r="M5" s="315"/>
      <c r="N5" s="315"/>
      <c r="O5" s="315"/>
      <c r="P5" s="315"/>
    </row>
    <row r="6" spans="1:16" x14ac:dyDescent="0.25">
      <c r="A6" s="316" t="s">
        <v>109</v>
      </c>
      <c r="B6" s="316"/>
      <c r="C6" s="321"/>
      <c r="D6" s="321"/>
      <c r="E6" s="321"/>
      <c r="F6" s="321"/>
      <c r="G6" s="321"/>
      <c r="H6" s="315"/>
      <c r="I6" s="315"/>
      <c r="J6" s="315"/>
      <c r="K6" s="315"/>
      <c r="L6" s="315"/>
      <c r="M6" s="315"/>
      <c r="N6" s="315"/>
      <c r="O6" s="315"/>
      <c r="P6" s="315"/>
    </row>
    <row r="7" spans="1:16" x14ac:dyDescent="0.25">
      <c r="A7" s="316"/>
      <c r="B7" s="316"/>
      <c r="C7" s="321"/>
      <c r="D7" s="321"/>
      <c r="E7" s="321"/>
      <c r="F7" s="321"/>
      <c r="G7" s="321"/>
      <c r="H7" s="315"/>
      <c r="I7" s="315"/>
      <c r="J7" s="315"/>
      <c r="K7" s="315"/>
      <c r="L7" s="315"/>
      <c r="M7" s="315"/>
      <c r="N7" s="315"/>
      <c r="O7" s="315"/>
      <c r="P7" s="315"/>
    </row>
    <row r="8" spans="1:16" ht="15" customHeight="1" x14ac:dyDescent="0.25">
      <c r="A8" s="311" t="s">
        <v>176</v>
      </c>
      <c r="B8" s="311"/>
      <c r="C8" s="23">
        <v>0.9</v>
      </c>
      <c r="D8" s="323" t="s">
        <v>57</v>
      </c>
      <c r="E8" s="310" t="s">
        <v>113</v>
      </c>
      <c r="F8" s="310"/>
      <c r="G8" s="310"/>
      <c r="H8" s="315"/>
      <c r="I8" s="315"/>
      <c r="J8" s="315"/>
      <c r="K8" s="315"/>
      <c r="L8" s="315"/>
      <c r="M8" s="315"/>
      <c r="N8" s="315"/>
      <c r="O8" s="315"/>
      <c r="P8" s="315"/>
    </row>
    <row r="9" spans="1:16" x14ac:dyDescent="0.25">
      <c r="A9" s="311" t="s">
        <v>37</v>
      </c>
      <c r="B9" s="311"/>
      <c r="C9" s="24">
        <v>0.9</v>
      </c>
      <c r="D9" s="323"/>
      <c r="E9" s="310"/>
      <c r="F9" s="310"/>
      <c r="G9" s="310"/>
      <c r="H9" s="315"/>
      <c r="I9" s="315"/>
      <c r="J9" s="315"/>
      <c r="K9" s="315"/>
      <c r="L9" s="315"/>
      <c r="M9" s="315"/>
      <c r="N9" s="315"/>
      <c r="O9" s="315"/>
      <c r="P9" s="315"/>
    </row>
    <row r="10" spans="1:16" x14ac:dyDescent="0.25">
      <c r="A10" s="312" t="s">
        <v>179</v>
      </c>
      <c r="B10" s="312"/>
      <c r="C10" s="63" t="s">
        <v>178</v>
      </c>
      <c r="D10" s="323"/>
      <c r="E10" s="310"/>
      <c r="F10" s="310"/>
      <c r="G10" s="310"/>
      <c r="H10" s="315"/>
      <c r="I10" s="315"/>
      <c r="J10" s="315"/>
      <c r="K10" s="315"/>
      <c r="L10" s="315"/>
      <c r="M10" s="315"/>
      <c r="N10" s="315"/>
      <c r="O10" s="315"/>
      <c r="P10" s="315"/>
    </row>
    <row r="11" spans="1:16" ht="15" customHeight="1" x14ac:dyDescent="0.25">
      <c r="A11" s="313"/>
      <c r="B11" s="296" t="s">
        <v>207</v>
      </c>
      <c r="C11" s="296"/>
      <c r="D11" s="296"/>
      <c r="E11" s="296"/>
      <c r="F11" s="296"/>
      <c r="G11" s="296"/>
      <c r="H11" s="315"/>
      <c r="I11" s="315"/>
      <c r="J11" s="315"/>
      <c r="K11" s="315"/>
      <c r="L11" s="315"/>
      <c r="M11" s="315"/>
      <c r="N11" s="315"/>
      <c r="O11" s="315"/>
      <c r="P11" s="315"/>
    </row>
    <row r="12" spans="1:16" x14ac:dyDescent="0.25">
      <c r="A12" s="313"/>
      <c r="B12" s="296"/>
      <c r="C12" s="296"/>
      <c r="D12" s="296"/>
      <c r="E12" s="296"/>
      <c r="F12" s="296"/>
      <c r="G12" s="296"/>
      <c r="H12" s="315"/>
      <c r="I12" s="315"/>
      <c r="J12" s="315"/>
      <c r="K12" s="315"/>
      <c r="L12" s="315"/>
      <c r="M12" s="315"/>
      <c r="N12" s="315"/>
      <c r="O12" s="315"/>
      <c r="P12" s="315"/>
    </row>
    <row r="13" spans="1:16" ht="15" customHeight="1" x14ac:dyDescent="0.25">
      <c r="A13" s="313"/>
      <c r="B13" s="296" t="s">
        <v>208</v>
      </c>
      <c r="C13" s="296"/>
      <c r="D13" s="296"/>
      <c r="E13" s="296"/>
      <c r="F13" s="296"/>
      <c r="G13" s="296"/>
      <c r="H13" s="315"/>
      <c r="I13" s="315"/>
      <c r="J13" s="315"/>
      <c r="K13" s="315"/>
      <c r="L13" s="315"/>
      <c r="M13" s="315"/>
      <c r="N13" s="315"/>
      <c r="O13" s="315"/>
      <c r="P13" s="315"/>
    </row>
    <row r="14" spans="1:16" x14ac:dyDescent="0.25">
      <c r="A14" s="313"/>
      <c r="B14" s="296"/>
      <c r="C14" s="296"/>
      <c r="D14" s="296"/>
      <c r="E14" s="296"/>
      <c r="F14" s="296"/>
      <c r="G14" s="296"/>
      <c r="H14" s="315"/>
      <c r="I14" s="315"/>
      <c r="J14" s="315"/>
      <c r="K14" s="315"/>
      <c r="L14" s="315"/>
      <c r="M14" s="315"/>
      <c r="N14" s="315"/>
      <c r="O14" s="315"/>
      <c r="P14" s="315"/>
    </row>
    <row r="15" spans="1:16" ht="15" customHeight="1" x14ac:dyDescent="0.25">
      <c r="A15" s="313"/>
      <c r="B15" s="296" t="s">
        <v>199</v>
      </c>
      <c r="C15" s="296"/>
      <c r="D15" s="296"/>
      <c r="E15" s="296"/>
      <c r="F15" s="296"/>
      <c r="G15" s="296"/>
      <c r="H15" s="315"/>
      <c r="I15" s="315"/>
      <c r="J15" s="315"/>
      <c r="K15" s="315"/>
      <c r="L15" s="315"/>
      <c r="M15" s="315"/>
      <c r="N15" s="315"/>
      <c r="O15" s="315"/>
      <c r="P15" s="315"/>
    </row>
    <row r="16" spans="1:16" x14ac:dyDescent="0.25">
      <c r="A16" s="313"/>
      <c r="B16" s="296"/>
      <c r="C16" s="296"/>
      <c r="D16" s="296"/>
      <c r="E16" s="296"/>
      <c r="F16" s="296"/>
      <c r="G16" s="296"/>
      <c r="H16" s="315"/>
      <c r="I16" s="315"/>
      <c r="J16" s="315"/>
      <c r="K16" s="315"/>
      <c r="L16" s="315"/>
      <c r="M16" s="315"/>
      <c r="N16" s="315"/>
      <c r="O16" s="315"/>
      <c r="P16" s="315"/>
    </row>
    <row r="17" spans="1:16" x14ac:dyDescent="0.25">
      <c r="D17" s="10"/>
      <c r="E17" s="10"/>
      <c r="F17" s="10"/>
      <c r="G17" s="10"/>
      <c r="H17" s="315"/>
      <c r="I17" s="315"/>
      <c r="J17" s="315"/>
      <c r="K17" s="315"/>
      <c r="L17" s="315"/>
      <c r="M17" s="315"/>
      <c r="N17" s="315"/>
      <c r="O17" s="315"/>
      <c r="P17" s="315"/>
    </row>
    <row r="18" spans="1:16" x14ac:dyDescent="0.25">
      <c r="C18" s="9"/>
      <c r="D18" s="10"/>
      <c r="E18" s="10"/>
      <c r="F18" s="10"/>
      <c r="G18" s="10"/>
    </row>
    <row r="19" spans="1:16" x14ac:dyDescent="0.25">
      <c r="A19" s="321" t="s">
        <v>41</v>
      </c>
      <c r="B19" s="321"/>
      <c r="C19" s="321"/>
      <c r="D19" s="321"/>
      <c r="E19" s="321"/>
      <c r="F19" s="321"/>
      <c r="G19" s="321"/>
      <c r="H19" s="321"/>
      <c r="I19" s="321"/>
      <c r="J19" s="321"/>
      <c r="K19" s="321"/>
      <c r="L19" s="321"/>
      <c r="M19" s="321"/>
      <c r="N19" s="321"/>
      <c r="O19" s="321"/>
      <c r="P19" s="321"/>
    </row>
    <row r="20" spans="1:16" ht="34.5" customHeight="1" x14ac:dyDescent="0.25">
      <c r="A20" s="2">
        <v>2012</v>
      </c>
      <c r="B20" s="7" t="s">
        <v>180</v>
      </c>
      <c r="C20" s="2" t="s">
        <v>42</v>
      </c>
      <c r="D20" s="2" t="s">
        <v>43</v>
      </c>
      <c r="E20" s="2" t="s">
        <v>44</v>
      </c>
      <c r="F20" s="2" t="s">
        <v>45</v>
      </c>
      <c r="G20" s="2" t="s">
        <v>46</v>
      </c>
      <c r="H20" s="2" t="s">
        <v>47</v>
      </c>
      <c r="I20" s="2" t="s">
        <v>48</v>
      </c>
      <c r="J20" s="2" t="s">
        <v>49</v>
      </c>
      <c r="K20" s="2" t="s">
        <v>50</v>
      </c>
      <c r="L20" s="2" t="s">
        <v>51</v>
      </c>
      <c r="M20" s="2" t="s">
        <v>52</v>
      </c>
      <c r="N20" s="2" t="s">
        <v>53</v>
      </c>
      <c r="O20" s="7" t="s">
        <v>55</v>
      </c>
      <c r="P20" s="7" t="s">
        <v>56</v>
      </c>
    </row>
    <row r="21" spans="1:16" x14ac:dyDescent="0.25">
      <c r="A21" s="1" t="s">
        <v>26</v>
      </c>
      <c r="B21" s="25" t="str">
        <f>+C10</f>
        <v>ND</v>
      </c>
      <c r="C21" s="26">
        <v>0.99</v>
      </c>
      <c r="D21" s="26">
        <v>0.98</v>
      </c>
      <c r="E21" s="26">
        <v>1</v>
      </c>
      <c r="F21" s="26">
        <v>0.95</v>
      </c>
      <c r="G21" s="26">
        <v>1</v>
      </c>
      <c r="H21" s="26">
        <v>0.99</v>
      </c>
      <c r="I21" s="26">
        <v>0.97</v>
      </c>
      <c r="J21" s="26">
        <v>0.8</v>
      </c>
      <c r="K21" s="26">
        <v>0.98</v>
      </c>
      <c r="L21" s="26">
        <v>0.89</v>
      </c>
      <c r="M21" s="26">
        <v>0.99</v>
      </c>
      <c r="N21" s="26">
        <v>1</v>
      </c>
      <c r="O21" s="25">
        <f>+C9</f>
        <v>0.9</v>
      </c>
      <c r="P21" s="25">
        <f>+C8</f>
        <v>0.9</v>
      </c>
    </row>
  </sheetData>
  <sheetProtection selectLockedCells="1"/>
  <mergeCells count="22">
    <mergeCell ref="A19:P19"/>
    <mergeCell ref="A9:B9"/>
    <mergeCell ref="A10:B10"/>
    <mergeCell ref="A11:A16"/>
    <mergeCell ref="B11:G12"/>
    <mergeCell ref="B13:G14"/>
    <mergeCell ref="B15:G16"/>
    <mergeCell ref="A1:G1"/>
    <mergeCell ref="H1:P17"/>
    <mergeCell ref="A2:B2"/>
    <mergeCell ref="C2:G2"/>
    <mergeCell ref="A3:B3"/>
    <mergeCell ref="A4:B4"/>
    <mergeCell ref="C4:D4"/>
    <mergeCell ref="F4:G4"/>
    <mergeCell ref="A5:B5"/>
    <mergeCell ref="C5:G5"/>
    <mergeCell ref="A6:B7"/>
    <mergeCell ref="C6:G7"/>
    <mergeCell ref="A8:B8"/>
    <mergeCell ref="D8:D10"/>
    <mergeCell ref="E8:G1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P53"/>
  <sheetViews>
    <sheetView showGridLines="0" topLeftCell="B20" zoomScale="115" zoomScaleNormal="115" workbookViewId="0">
      <selection activeCell="N40" sqref="N40"/>
    </sheetView>
  </sheetViews>
  <sheetFormatPr baseColWidth="10" defaultRowHeight="15" x14ac:dyDescent="0.25"/>
  <cols>
    <col min="1" max="2" width="11.42578125" style="89"/>
    <col min="3" max="3" width="14.7109375" style="89" customWidth="1"/>
    <col min="4" max="15" width="11.42578125" style="89"/>
  </cols>
  <sheetData>
    <row r="1" spans="1:16" ht="18.75" x14ac:dyDescent="0.3">
      <c r="A1" s="314" t="s">
        <v>38</v>
      </c>
      <c r="B1" s="314"/>
      <c r="C1" s="314"/>
      <c r="D1" s="314"/>
      <c r="E1" s="314"/>
      <c r="F1" s="314"/>
      <c r="G1" s="314"/>
      <c r="H1" s="315"/>
      <c r="I1" s="315"/>
      <c r="J1" s="315"/>
      <c r="K1" s="315"/>
      <c r="L1" s="315"/>
      <c r="M1" s="315"/>
      <c r="N1" s="315"/>
      <c r="O1" s="315"/>
      <c r="P1" s="315"/>
    </row>
    <row r="2" spans="1:16" x14ac:dyDescent="0.25">
      <c r="A2" s="316" t="s">
        <v>28</v>
      </c>
      <c r="B2" s="316"/>
      <c r="C2" s="317" t="s">
        <v>246</v>
      </c>
      <c r="D2" s="317"/>
      <c r="E2" s="317"/>
      <c r="F2" s="317"/>
      <c r="G2" s="317"/>
      <c r="H2" s="315"/>
      <c r="I2" s="315"/>
      <c r="J2" s="315"/>
      <c r="K2" s="315"/>
      <c r="L2" s="315"/>
      <c r="M2" s="315"/>
      <c r="N2" s="315"/>
      <c r="O2" s="315"/>
      <c r="P2" s="315"/>
    </row>
    <row r="3" spans="1:16" x14ac:dyDescent="0.25">
      <c r="A3" s="318" t="s">
        <v>34</v>
      </c>
      <c r="B3" s="318"/>
      <c r="C3" s="92" t="s">
        <v>68</v>
      </c>
      <c r="D3" s="135" t="s">
        <v>31</v>
      </c>
      <c r="E3" s="132" t="s">
        <v>10</v>
      </c>
      <c r="F3" s="137" t="s">
        <v>32</v>
      </c>
      <c r="G3" s="92" t="s">
        <v>25</v>
      </c>
      <c r="H3" s="315"/>
      <c r="I3" s="315"/>
      <c r="J3" s="315"/>
      <c r="K3" s="315"/>
      <c r="L3" s="315"/>
      <c r="M3" s="315"/>
      <c r="N3" s="315"/>
      <c r="O3" s="315"/>
      <c r="P3" s="315"/>
    </row>
    <row r="4" spans="1:16" x14ac:dyDescent="0.25">
      <c r="A4" s="316" t="s">
        <v>35</v>
      </c>
      <c r="B4" s="316"/>
      <c r="C4" s="317" t="s">
        <v>247</v>
      </c>
      <c r="D4" s="317"/>
      <c r="E4" s="135" t="s">
        <v>33</v>
      </c>
      <c r="F4" s="319" t="s">
        <v>26</v>
      </c>
      <c r="G4" s="319"/>
      <c r="H4" s="315"/>
      <c r="I4" s="315"/>
      <c r="J4" s="315"/>
      <c r="K4" s="315"/>
      <c r="L4" s="315"/>
      <c r="M4" s="315"/>
      <c r="N4" s="315"/>
      <c r="O4" s="315"/>
      <c r="P4" s="315"/>
    </row>
    <row r="5" spans="1:16" ht="54" customHeight="1" x14ac:dyDescent="0.25">
      <c r="A5" s="316" t="s">
        <v>29</v>
      </c>
      <c r="B5" s="316"/>
      <c r="C5" s="310" t="s">
        <v>248</v>
      </c>
      <c r="D5" s="310"/>
      <c r="E5" s="310"/>
      <c r="F5" s="310"/>
      <c r="G5" s="310"/>
      <c r="H5" s="315"/>
      <c r="I5" s="315"/>
      <c r="J5" s="315"/>
      <c r="K5" s="315"/>
      <c r="L5" s="315"/>
      <c r="M5" s="315"/>
      <c r="N5" s="315"/>
      <c r="O5" s="315"/>
      <c r="P5" s="315"/>
    </row>
    <row r="6" spans="1:16" ht="19.5" customHeight="1" x14ac:dyDescent="0.25">
      <c r="A6" s="316" t="s">
        <v>36</v>
      </c>
      <c r="B6" s="316"/>
      <c r="C6" s="321"/>
      <c r="D6" s="321"/>
      <c r="E6" s="321"/>
      <c r="F6" s="321"/>
      <c r="G6" s="321"/>
      <c r="H6" s="315"/>
      <c r="I6" s="315"/>
      <c r="J6" s="315"/>
      <c r="K6" s="315"/>
      <c r="L6" s="315"/>
      <c r="M6" s="315"/>
      <c r="N6" s="315"/>
      <c r="O6" s="315"/>
      <c r="P6" s="315"/>
    </row>
    <row r="7" spans="1:16" ht="19.5" customHeight="1" x14ac:dyDescent="0.25">
      <c r="A7" s="316"/>
      <c r="B7" s="316"/>
      <c r="C7" s="321"/>
      <c r="D7" s="321"/>
      <c r="E7" s="321"/>
      <c r="F7" s="321"/>
      <c r="G7" s="321"/>
      <c r="H7" s="315"/>
      <c r="I7" s="315"/>
      <c r="J7" s="315"/>
      <c r="K7" s="315"/>
      <c r="L7" s="315"/>
      <c r="M7" s="315"/>
      <c r="N7" s="315"/>
      <c r="O7" s="315"/>
      <c r="P7" s="315"/>
    </row>
    <row r="8" spans="1:16" ht="15" customHeight="1" x14ac:dyDescent="0.25">
      <c r="A8" s="311" t="s">
        <v>176</v>
      </c>
      <c r="B8" s="311"/>
      <c r="C8" s="56">
        <v>0.9</v>
      </c>
      <c r="D8" s="323" t="s">
        <v>57</v>
      </c>
      <c r="E8" s="310" t="s">
        <v>249</v>
      </c>
      <c r="F8" s="310"/>
      <c r="G8" s="310"/>
      <c r="H8" s="315"/>
      <c r="I8" s="315"/>
      <c r="J8" s="315"/>
      <c r="K8" s="315"/>
      <c r="L8" s="315"/>
      <c r="M8" s="315"/>
      <c r="N8" s="315"/>
      <c r="O8" s="315"/>
      <c r="P8" s="315"/>
    </row>
    <row r="9" spans="1:16" x14ac:dyDescent="0.25">
      <c r="A9" s="311" t="s">
        <v>37</v>
      </c>
      <c r="B9" s="311"/>
      <c r="C9" s="56">
        <v>0.9</v>
      </c>
      <c r="D9" s="323"/>
      <c r="E9" s="310"/>
      <c r="F9" s="310"/>
      <c r="G9" s="310"/>
      <c r="H9" s="315"/>
      <c r="I9" s="315"/>
      <c r="J9" s="315"/>
      <c r="K9" s="315"/>
      <c r="L9" s="315"/>
      <c r="M9" s="315"/>
      <c r="N9" s="315"/>
      <c r="O9" s="315"/>
      <c r="P9" s="315"/>
    </row>
    <row r="10" spans="1:16" x14ac:dyDescent="0.25">
      <c r="A10" s="312" t="s">
        <v>179</v>
      </c>
      <c r="B10" s="312"/>
      <c r="C10" s="56">
        <v>0.9</v>
      </c>
      <c r="D10" s="323"/>
      <c r="E10" s="310"/>
      <c r="F10" s="310"/>
      <c r="G10" s="310"/>
      <c r="H10" s="315"/>
      <c r="I10" s="315"/>
      <c r="J10" s="315"/>
      <c r="K10" s="315"/>
      <c r="L10" s="315"/>
      <c r="M10" s="315"/>
      <c r="N10" s="315"/>
      <c r="O10" s="315"/>
      <c r="P10" s="315"/>
    </row>
    <row r="11" spans="1:16" ht="15" customHeight="1" x14ac:dyDescent="0.25">
      <c r="A11" s="313"/>
      <c r="B11" s="300" t="s">
        <v>415</v>
      </c>
      <c r="C11" s="296"/>
      <c r="D11" s="296"/>
      <c r="E11" s="296"/>
      <c r="F11" s="296"/>
      <c r="G11" s="296"/>
      <c r="H11" s="315"/>
      <c r="I11" s="315"/>
      <c r="J11" s="315"/>
      <c r="K11" s="315"/>
      <c r="L11" s="315"/>
      <c r="M11" s="315"/>
      <c r="N11" s="315"/>
      <c r="O11" s="315"/>
      <c r="P11" s="315"/>
    </row>
    <row r="12" spans="1:16" x14ac:dyDescent="0.25">
      <c r="A12" s="313"/>
      <c r="B12" s="296"/>
      <c r="C12" s="296"/>
      <c r="D12" s="296"/>
      <c r="E12" s="296"/>
      <c r="F12" s="296"/>
      <c r="G12" s="296"/>
      <c r="H12" s="315"/>
      <c r="I12" s="315"/>
      <c r="J12" s="315"/>
      <c r="K12" s="315"/>
      <c r="L12" s="315"/>
      <c r="M12" s="315"/>
      <c r="N12" s="315"/>
      <c r="O12" s="315"/>
      <c r="P12" s="315"/>
    </row>
    <row r="13" spans="1:16" ht="15" customHeight="1" x14ac:dyDescent="0.25">
      <c r="A13" s="313"/>
      <c r="B13" s="320" t="s">
        <v>208</v>
      </c>
      <c r="C13" s="320"/>
      <c r="D13" s="320"/>
      <c r="E13" s="320"/>
      <c r="F13" s="320"/>
      <c r="G13" s="320"/>
      <c r="H13" s="315"/>
      <c r="I13" s="315"/>
      <c r="J13" s="315"/>
      <c r="K13" s="315"/>
      <c r="L13" s="315"/>
      <c r="M13" s="315"/>
      <c r="N13" s="315"/>
      <c r="O13" s="315"/>
      <c r="P13" s="315"/>
    </row>
    <row r="14" spans="1:16" x14ac:dyDescent="0.25">
      <c r="A14" s="313"/>
      <c r="B14" s="320"/>
      <c r="C14" s="320"/>
      <c r="D14" s="320"/>
      <c r="E14" s="320"/>
      <c r="F14" s="320"/>
      <c r="G14" s="320"/>
      <c r="H14" s="315"/>
      <c r="I14" s="315"/>
      <c r="J14" s="315"/>
      <c r="K14" s="315"/>
      <c r="L14" s="315"/>
      <c r="M14" s="315"/>
      <c r="N14" s="315"/>
      <c r="O14" s="315"/>
      <c r="P14" s="315"/>
    </row>
    <row r="15" spans="1:16" ht="15" customHeight="1" x14ac:dyDescent="0.25">
      <c r="A15" s="313"/>
      <c r="B15" s="296" t="s">
        <v>199</v>
      </c>
      <c r="C15" s="296"/>
      <c r="D15" s="296"/>
      <c r="E15" s="296"/>
      <c r="F15" s="296"/>
      <c r="G15" s="296"/>
      <c r="H15" s="315"/>
      <c r="I15" s="315"/>
      <c r="J15" s="315"/>
      <c r="K15" s="315"/>
      <c r="L15" s="315"/>
      <c r="M15" s="315"/>
      <c r="N15" s="315"/>
      <c r="O15" s="315"/>
      <c r="P15" s="315"/>
    </row>
    <row r="16" spans="1:16" x14ac:dyDescent="0.25">
      <c r="A16" s="313"/>
      <c r="B16" s="296"/>
      <c r="C16" s="296"/>
      <c r="D16" s="296"/>
      <c r="E16" s="296"/>
      <c r="F16" s="296"/>
      <c r="G16" s="296"/>
      <c r="H16" s="315"/>
      <c r="I16" s="315"/>
      <c r="J16" s="315"/>
      <c r="K16" s="315"/>
      <c r="L16" s="315"/>
      <c r="M16" s="315"/>
      <c r="N16" s="315"/>
      <c r="O16" s="315"/>
      <c r="P16" s="315"/>
    </row>
    <row r="17" spans="1:16" ht="18.75" x14ac:dyDescent="0.3">
      <c r="A17" s="314" t="s">
        <v>440</v>
      </c>
      <c r="B17" s="314"/>
      <c r="C17" s="314"/>
      <c r="D17" s="314"/>
      <c r="E17" s="314"/>
      <c r="F17" s="314"/>
      <c r="G17" s="314"/>
      <c r="H17" s="315"/>
      <c r="I17" s="315"/>
      <c r="J17" s="315"/>
      <c r="K17" s="315"/>
      <c r="L17" s="315"/>
      <c r="M17" s="315"/>
      <c r="N17" s="315"/>
      <c r="O17" s="315"/>
      <c r="P17" s="315"/>
    </row>
    <row r="18" spans="1:16" x14ac:dyDescent="0.25">
      <c r="A18" s="152"/>
      <c r="B18" s="9"/>
      <c r="C18" s="9"/>
      <c r="D18" s="52"/>
      <c r="E18" s="52"/>
      <c r="F18" s="52"/>
      <c r="G18" s="154"/>
      <c r="H18" s="131"/>
      <c r="I18" s="131"/>
      <c r="J18" s="131"/>
      <c r="K18" s="131"/>
      <c r="L18" s="131"/>
      <c r="M18" s="131"/>
      <c r="N18" s="131"/>
      <c r="O18" s="131"/>
      <c r="P18" s="131"/>
    </row>
    <row r="19" spans="1:16" x14ac:dyDescent="0.25">
      <c r="A19" s="152"/>
      <c r="B19" s="9"/>
      <c r="C19" s="9"/>
      <c r="D19" s="52"/>
      <c r="E19" s="52"/>
      <c r="F19" s="52"/>
      <c r="G19" s="154"/>
      <c r="H19" s="131"/>
      <c r="I19" s="131"/>
      <c r="J19" s="131"/>
      <c r="K19" s="131"/>
      <c r="L19" s="131"/>
      <c r="M19" s="131"/>
      <c r="N19" s="131"/>
      <c r="O19" s="131"/>
      <c r="P19" s="131"/>
    </row>
    <row r="20" spans="1:16" x14ac:dyDescent="0.25">
      <c r="A20" s="152"/>
      <c r="B20" s="9"/>
      <c r="C20" s="9"/>
      <c r="D20" s="52"/>
      <c r="E20" s="52"/>
      <c r="F20" s="52"/>
      <c r="G20" s="154"/>
      <c r="H20" s="131"/>
      <c r="I20" s="131"/>
      <c r="J20" s="131"/>
      <c r="K20" s="131"/>
      <c r="L20" s="131"/>
      <c r="M20" s="131"/>
      <c r="N20" s="131"/>
      <c r="O20" s="131"/>
      <c r="P20" s="131"/>
    </row>
    <row r="21" spans="1:16" x14ac:dyDescent="0.25">
      <c r="A21" s="152"/>
      <c r="B21" s="9"/>
      <c r="C21" s="9"/>
      <c r="D21" s="52"/>
      <c r="E21" s="52"/>
      <c r="F21" s="52"/>
      <c r="G21" s="154"/>
      <c r="H21" s="131"/>
      <c r="I21" s="131"/>
      <c r="J21" s="131"/>
      <c r="K21" s="131"/>
      <c r="L21" s="131"/>
      <c r="M21" s="131"/>
      <c r="N21" s="131"/>
      <c r="O21" s="131"/>
      <c r="P21" s="131"/>
    </row>
    <row r="22" spans="1:16" x14ac:dyDescent="0.25">
      <c r="A22" s="152"/>
      <c r="B22" s="9"/>
      <c r="C22" s="9"/>
      <c r="D22" s="52"/>
      <c r="E22" s="52"/>
      <c r="F22" s="52"/>
      <c r="G22" s="154"/>
      <c r="H22" s="131"/>
      <c r="I22" s="131"/>
      <c r="J22" s="131"/>
      <c r="K22" s="131"/>
      <c r="L22" s="131"/>
      <c r="M22" s="131"/>
      <c r="N22" s="131"/>
      <c r="O22" s="131"/>
      <c r="P22" s="131"/>
    </row>
    <row r="23" spans="1:16" x14ac:dyDescent="0.25">
      <c r="A23" s="152"/>
      <c r="B23" s="9"/>
      <c r="C23" s="9"/>
      <c r="D23" s="52"/>
      <c r="E23" s="52"/>
      <c r="F23" s="52"/>
      <c r="G23" s="154"/>
      <c r="H23" s="131"/>
      <c r="I23" s="131"/>
      <c r="J23" s="131"/>
      <c r="K23" s="131"/>
      <c r="L23" s="131"/>
      <c r="M23" s="131"/>
      <c r="N23" s="131"/>
      <c r="O23" s="131"/>
      <c r="P23" s="131"/>
    </row>
    <row r="24" spans="1:16" x14ac:dyDescent="0.25">
      <c r="A24" s="152"/>
      <c r="B24" s="9"/>
      <c r="C24" s="9"/>
      <c r="D24" s="52"/>
      <c r="E24" s="52"/>
      <c r="F24" s="52"/>
      <c r="G24" s="154"/>
      <c r="H24" s="131"/>
      <c r="I24" s="131"/>
      <c r="J24" s="131"/>
      <c r="K24" s="131"/>
      <c r="L24" s="131"/>
      <c r="M24" s="131"/>
      <c r="N24" s="131"/>
      <c r="O24" s="131"/>
      <c r="P24" s="131"/>
    </row>
    <row r="25" spans="1:16" x14ac:dyDescent="0.25">
      <c r="A25" s="152"/>
      <c r="B25" s="9"/>
      <c r="C25" s="9"/>
      <c r="D25" s="52"/>
      <c r="E25" s="52"/>
      <c r="F25" s="52"/>
      <c r="G25" s="154"/>
      <c r="H25" s="131"/>
      <c r="I25" s="131"/>
      <c r="J25" s="131"/>
      <c r="K25" s="131"/>
      <c r="L25" s="131"/>
      <c r="M25" s="131"/>
      <c r="N25" s="131"/>
      <c r="O25" s="131"/>
      <c r="P25" s="131"/>
    </row>
    <row r="26" spans="1:16" x14ac:dyDescent="0.25">
      <c r="A26" s="152"/>
      <c r="B26" s="9"/>
      <c r="C26" s="9"/>
      <c r="D26" s="52"/>
      <c r="E26" s="52"/>
      <c r="F26" s="52"/>
      <c r="G26" s="154"/>
      <c r="H26" s="131"/>
      <c r="I26" s="131"/>
      <c r="J26" s="131"/>
      <c r="K26" s="131"/>
      <c r="L26" s="131"/>
      <c r="M26" s="131"/>
      <c r="N26" s="131"/>
      <c r="O26" s="131"/>
      <c r="P26" s="131"/>
    </row>
    <row r="27" spans="1:16" x14ac:dyDescent="0.25">
      <c r="A27" s="152"/>
      <c r="B27" s="9"/>
      <c r="C27" s="9"/>
      <c r="D27" s="52"/>
      <c r="E27" s="52"/>
      <c r="F27" s="52"/>
      <c r="G27" s="154"/>
      <c r="H27" s="131"/>
      <c r="I27" s="131"/>
      <c r="J27" s="131"/>
      <c r="K27" s="131"/>
      <c r="L27" s="131"/>
      <c r="M27" s="131"/>
      <c r="N27" s="131"/>
      <c r="O27" s="131"/>
      <c r="P27" s="131"/>
    </row>
    <row r="28" spans="1:16" x14ac:dyDescent="0.25">
      <c r="A28" s="152"/>
      <c r="B28" s="9"/>
      <c r="C28" s="9"/>
      <c r="D28" s="52"/>
      <c r="E28" s="52"/>
      <c r="F28" s="52"/>
      <c r="G28" s="154"/>
      <c r="H28" s="131"/>
      <c r="I28" s="131"/>
      <c r="J28" s="131"/>
      <c r="K28" s="131"/>
      <c r="L28" s="131"/>
      <c r="M28" s="131"/>
      <c r="N28" s="131"/>
      <c r="O28" s="131"/>
      <c r="P28" s="131"/>
    </row>
    <row r="29" spans="1:16" x14ac:dyDescent="0.25">
      <c r="A29" s="152"/>
      <c r="B29" s="9"/>
      <c r="C29" s="9"/>
      <c r="D29" s="52"/>
      <c r="E29" s="52"/>
      <c r="F29" s="52"/>
      <c r="G29" s="154"/>
      <c r="H29" s="131"/>
      <c r="I29" s="131"/>
      <c r="J29" s="131"/>
      <c r="K29" s="131"/>
      <c r="L29" s="131"/>
      <c r="M29" s="131"/>
      <c r="N29" s="131"/>
      <c r="O29" s="131"/>
      <c r="P29" s="131"/>
    </row>
    <row r="30" spans="1:16" x14ac:dyDescent="0.25">
      <c r="A30" s="152"/>
      <c r="B30" s="9"/>
      <c r="C30" s="9"/>
      <c r="D30" s="52"/>
      <c r="E30" s="52"/>
      <c r="F30" s="52"/>
      <c r="G30" s="154"/>
      <c r="H30" s="131"/>
      <c r="I30" s="131"/>
      <c r="J30" s="131"/>
      <c r="K30" s="131"/>
      <c r="L30" s="131"/>
      <c r="M30" s="131"/>
      <c r="N30" s="131"/>
      <c r="O30" s="131"/>
      <c r="P30" s="131"/>
    </row>
    <row r="31" spans="1:16" x14ac:dyDescent="0.25">
      <c r="A31" s="152"/>
      <c r="B31" s="9"/>
      <c r="C31" s="9"/>
      <c r="D31" s="52"/>
      <c r="E31" s="52"/>
      <c r="F31" s="52"/>
      <c r="G31" s="154"/>
      <c r="H31" s="131"/>
      <c r="I31" s="131"/>
      <c r="J31" s="131"/>
      <c r="K31" s="131"/>
      <c r="L31" s="131"/>
      <c r="M31" s="131"/>
      <c r="N31" s="131"/>
      <c r="O31" s="131"/>
      <c r="P31" s="131"/>
    </row>
    <row r="32" spans="1:16" x14ac:dyDescent="0.25">
      <c r="A32" s="152"/>
      <c r="B32" s="9"/>
      <c r="C32" s="9"/>
      <c r="D32" s="52"/>
      <c r="E32" s="52"/>
      <c r="F32" s="52"/>
      <c r="G32" s="154"/>
      <c r="H32" s="131"/>
      <c r="I32" s="131"/>
      <c r="J32" s="131"/>
      <c r="K32" s="131"/>
      <c r="L32" s="131"/>
      <c r="M32" s="131"/>
      <c r="N32" s="131"/>
      <c r="O32" s="131"/>
      <c r="P32" s="131"/>
    </row>
    <row r="33" spans="1:16" x14ac:dyDescent="0.25">
      <c r="A33" s="152"/>
      <c r="B33" s="9"/>
      <c r="C33" s="9"/>
      <c r="D33" s="52"/>
      <c r="E33" s="52"/>
      <c r="F33" s="52"/>
      <c r="G33" s="154"/>
      <c r="H33" s="131"/>
      <c r="I33" s="131"/>
      <c r="J33" s="131"/>
      <c r="K33" s="131"/>
      <c r="L33" s="131"/>
      <c r="M33" s="131"/>
      <c r="N33" s="131"/>
      <c r="O33" s="131"/>
      <c r="P33" s="131"/>
    </row>
    <row r="34" spans="1:16" x14ac:dyDescent="0.25">
      <c r="A34" s="101"/>
      <c r="B34" s="139"/>
      <c r="C34" s="139"/>
      <c r="D34" s="155"/>
      <c r="E34" s="155"/>
      <c r="F34" s="155"/>
      <c r="G34" s="156"/>
      <c r="H34" s="131"/>
      <c r="I34" s="131"/>
      <c r="J34" s="131"/>
      <c r="K34" s="131"/>
      <c r="L34" s="131"/>
      <c r="M34" s="131"/>
      <c r="N34" s="131"/>
      <c r="O34" s="131"/>
      <c r="P34" s="131"/>
    </row>
    <row r="35" spans="1:16" x14ac:dyDescent="0.25">
      <c r="A35" s="131"/>
      <c r="B35" s="131"/>
      <c r="C35" s="131"/>
      <c r="D35" s="52"/>
      <c r="E35" s="52"/>
      <c r="F35" s="52"/>
      <c r="G35" s="52"/>
      <c r="H35" s="131"/>
      <c r="I35" s="131"/>
      <c r="J35" s="131"/>
      <c r="K35" s="131"/>
      <c r="L35" s="131"/>
      <c r="M35" s="131"/>
      <c r="N35" s="131"/>
      <c r="O35" s="131"/>
      <c r="P35" s="131"/>
    </row>
    <row r="36" spans="1:16" x14ac:dyDescent="0.25">
      <c r="B36" s="351" t="s">
        <v>41</v>
      </c>
      <c r="C36" s="326"/>
      <c r="D36" s="326"/>
      <c r="E36" s="326"/>
      <c r="F36" s="326"/>
      <c r="G36" s="326"/>
      <c r="H36" s="326"/>
      <c r="I36" s="326"/>
      <c r="J36" s="326"/>
      <c r="K36" s="326"/>
      <c r="L36" s="326"/>
      <c r="M36" s="326"/>
      <c r="N36" s="326"/>
      <c r="O36" s="326"/>
      <c r="P36" s="327"/>
    </row>
    <row r="37" spans="1:16" ht="14.25" customHeight="1" x14ac:dyDescent="0.25">
      <c r="A37" s="141"/>
      <c r="B37" s="136" t="s">
        <v>54</v>
      </c>
      <c r="C37" s="135" t="s">
        <v>42</v>
      </c>
      <c r="D37" s="135" t="s">
        <v>43</v>
      </c>
      <c r="E37" s="135" t="s">
        <v>44</v>
      </c>
      <c r="F37" s="135" t="s">
        <v>45</v>
      </c>
      <c r="G37" s="135" t="s">
        <v>46</v>
      </c>
      <c r="H37" s="135" t="s">
        <v>47</v>
      </c>
      <c r="I37" s="135" t="s">
        <v>48</v>
      </c>
      <c r="J37" s="135" t="s">
        <v>49</v>
      </c>
      <c r="K37" s="135" t="s">
        <v>50</v>
      </c>
      <c r="L37" s="135" t="s">
        <v>51</v>
      </c>
      <c r="M37" s="135" t="s">
        <v>52</v>
      </c>
      <c r="N37" s="135" t="s">
        <v>53</v>
      </c>
      <c r="O37" s="136" t="s">
        <v>311</v>
      </c>
      <c r="P37" s="136" t="s">
        <v>56</v>
      </c>
    </row>
    <row r="38" spans="1:16" ht="14.25" customHeight="1" x14ac:dyDescent="0.25">
      <c r="A38" s="133" t="s">
        <v>441</v>
      </c>
      <c r="B38" s="160"/>
      <c r="C38" s="168">
        <v>0.9</v>
      </c>
      <c r="D38" s="168">
        <v>0.9</v>
      </c>
      <c r="E38" s="168">
        <v>0.9</v>
      </c>
      <c r="F38" s="168">
        <v>0.9</v>
      </c>
      <c r="G38" s="168">
        <v>0.9</v>
      </c>
      <c r="H38" s="168">
        <v>0.9</v>
      </c>
      <c r="I38" s="168">
        <v>0.9</v>
      </c>
      <c r="J38" s="168">
        <v>0.9</v>
      </c>
      <c r="K38" s="168">
        <v>0.9</v>
      </c>
      <c r="L38" s="168">
        <v>0.9</v>
      </c>
      <c r="M38" s="168">
        <v>0.9</v>
      </c>
      <c r="N38" s="168">
        <v>0.9</v>
      </c>
      <c r="O38" s="160"/>
      <c r="P38" s="160"/>
    </row>
    <row r="39" spans="1:16" ht="14.25" customHeight="1" x14ac:dyDescent="0.25">
      <c r="A39" s="133" t="s">
        <v>442</v>
      </c>
      <c r="B39" s="160"/>
      <c r="C39" s="168">
        <v>0.85</v>
      </c>
      <c r="D39" s="168">
        <v>0.85</v>
      </c>
      <c r="E39" s="168">
        <v>0.85</v>
      </c>
      <c r="F39" s="168">
        <v>0.85</v>
      </c>
      <c r="G39" s="168">
        <v>0.85</v>
      </c>
      <c r="H39" s="168">
        <v>0.85</v>
      </c>
      <c r="I39" s="168">
        <v>0.85</v>
      </c>
      <c r="J39" s="168">
        <v>0.85</v>
      </c>
      <c r="K39" s="168">
        <v>0.85</v>
      </c>
      <c r="L39" s="168">
        <v>0.85</v>
      </c>
      <c r="M39" s="168">
        <v>0.85</v>
      </c>
      <c r="N39" s="168">
        <v>0.85</v>
      </c>
      <c r="O39" s="160"/>
      <c r="P39" s="160"/>
    </row>
    <row r="40" spans="1:16" ht="14.25" customHeight="1" x14ac:dyDescent="0.25">
      <c r="A40" s="88" t="s">
        <v>26</v>
      </c>
      <c r="B40" s="45">
        <v>0.9</v>
      </c>
      <c r="C40" s="171">
        <f t="shared" ref="C40:N40" si="0">+C43</f>
        <v>0.85573095597135818</v>
      </c>
      <c r="D40" s="172">
        <f t="shared" si="0"/>
        <v>0.81601165531430053</v>
      </c>
      <c r="E40" s="172">
        <f t="shared" si="0"/>
        <v>0.79377718531779151</v>
      </c>
      <c r="F40" s="173">
        <f t="shared" si="0"/>
        <v>0.90987628060212411</v>
      </c>
      <c r="G40" s="173">
        <f t="shared" si="0"/>
        <v>0.92385370985379467</v>
      </c>
      <c r="H40" s="171">
        <f t="shared" si="0"/>
        <v>0.86639772205169219</v>
      </c>
      <c r="I40" s="172">
        <f t="shared" si="0"/>
        <v>0.8135696104197524</v>
      </c>
      <c r="J40" s="172">
        <f t="shared" si="0"/>
        <v>0.77940872991417287</v>
      </c>
      <c r="K40" s="172">
        <f t="shared" si="0"/>
        <v>0.74736844173534256</v>
      </c>
      <c r="L40" s="172">
        <f t="shared" si="0"/>
        <v>0.68444185707080563</v>
      </c>
      <c r="M40" s="173">
        <f t="shared" si="0"/>
        <v>0.93836334593576887</v>
      </c>
      <c r="N40" s="173">
        <f t="shared" si="0"/>
        <v>0.93852890363814789</v>
      </c>
      <c r="O40" s="169">
        <v>0.93899999999999995</v>
      </c>
      <c r="P40" s="170">
        <v>0.9</v>
      </c>
    </row>
    <row r="41" spans="1:16" x14ac:dyDescent="0.25">
      <c r="O41" s="77"/>
    </row>
    <row r="42" spans="1:16" ht="30" x14ac:dyDescent="0.25">
      <c r="B42" s="78" t="s">
        <v>250</v>
      </c>
      <c r="C42" s="90" t="s">
        <v>42</v>
      </c>
      <c r="D42" s="90" t="s">
        <v>43</v>
      </c>
      <c r="E42" s="90" t="s">
        <v>44</v>
      </c>
      <c r="F42" s="90" t="s">
        <v>45</v>
      </c>
      <c r="G42" s="90" t="s">
        <v>46</v>
      </c>
      <c r="H42" s="90" t="s">
        <v>47</v>
      </c>
      <c r="I42" s="90" t="s">
        <v>48</v>
      </c>
      <c r="J42" s="90" t="s">
        <v>49</v>
      </c>
      <c r="K42" s="90" t="s">
        <v>50</v>
      </c>
      <c r="L42" s="90" t="s">
        <v>51</v>
      </c>
      <c r="M42" s="90" t="s">
        <v>52</v>
      </c>
      <c r="N42" s="90" t="s">
        <v>53</v>
      </c>
      <c r="O42" s="77"/>
    </row>
    <row r="43" spans="1:16" x14ac:dyDescent="0.25">
      <c r="B43" s="88" t="s">
        <v>251</v>
      </c>
      <c r="C43" s="79">
        <f t="shared" ref="C43:N43" si="1">+C49/C53</f>
        <v>0.85573095597135818</v>
      </c>
      <c r="D43" s="79">
        <f t="shared" si="1"/>
        <v>0.81601165531430053</v>
      </c>
      <c r="E43" s="79">
        <f t="shared" si="1"/>
        <v>0.79377718531779151</v>
      </c>
      <c r="F43" s="79">
        <f t="shared" si="1"/>
        <v>0.90987628060212411</v>
      </c>
      <c r="G43" s="79">
        <f t="shared" si="1"/>
        <v>0.92385370985379467</v>
      </c>
      <c r="H43" s="79">
        <f t="shared" si="1"/>
        <v>0.86639772205169219</v>
      </c>
      <c r="I43" s="79">
        <f t="shared" si="1"/>
        <v>0.8135696104197524</v>
      </c>
      <c r="J43" s="79">
        <f t="shared" si="1"/>
        <v>0.77940872991417287</v>
      </c>
      <c r="K43" s="79">
        <f t="shared" si="1"/>
        <v>0.74736844173534256</v>
      </c>
      <c r="L43" s="79">
        <f t="shared" si="1"/>
        <v>0.68444185707080563</v>
      </c>
      <c r="M43" s="79">
        <f t="shared" si="1"/>
        <v>0.93836334593576887</v>
      </c>
      <c r="N43" s="79">
        <f t="shared" si="1"/>
        <v>0.93852890363814789</v>
      </c>
      <c r="O43" s="77"/>
    </row>
    <row r="44" spans="1:16" x14ac:dyDescent="0.25">
      <c r="B44" s="88" t="s">
        <v>252</v>
      </c>
      <c r="C44" s="79">
        <f t="shared" ref="C44:N44" si="2">+C50/C53</f>
        <v>2.8439450931280898E-2</v>
      </c>
      <c r="D44" s="79">
        <f t="shared" si="2"/>
        <v>0.11244206983660088</v>
      </c>
      <c r="E44" s="79">
        <f t="shared" si="2"/>
        <v>0.13741016660055916</v>
      </c>
      <c r="F44" s="79">
        <f t="shared" si="2"/>
        <v>3.2129843532804687E-2</v>
      </c>
      <c r="G44" s="79">
        <f t="shared" si="2"/>
        <v>4.2539623554875901E-2</v>
      </c>
      <c r="H44" s="79">
        <f t="shared" si="2"/>
        <v>6.8605555075700556E-2</v>
      </c>
      <c r="I44" s="79">
        <f t="shared" si="2"/>
        <v>0.12924885841816044</v>
      </c>
      <c r="J44" s="79">
        <f t="shared" si="2"/>
        <v>0.13763936406590307</v>
      </c>
      <c r="K44" s="79">
        <f t="shared" si="2"/>
        <v>0.13469000196976968</v>
      </c>
      <c r="L44" s="79">
        <f t="shared" si="2"/>
        <v>0.17356618809489693</v>
      </c>
      <c r="M44" s="79">
        <f t="shared" si="2"/>
        <v>1.4163974068784438E-2</v>
      </c>
      <c r="N44" s="79">
        <f t="shared" si="2"/>
        <v>2.1728512552980542E-2</v>
      </c>
      <c r="O44" s="77"/>
    </row>
    <row r="45" spans="1:16" x14ac:dyDescent="0.25">
      <c r="B45" s="88" t="s">
        <v>253</v>
      </c>
      <c r="C45" s="79">
        <f t="shared" ref="C45:N45" si="3">+C51/C53</f>
        <v>3.05063414034547E-2</v>
      </c>
      <c r="D45" s="79">
        <f t="shared" si="3"/>
        <v>8.1079498568361694E-3</v>
      </c>
      <c r="E45" s="79">
        <f t="shared" si="3"/>
        <v>9.5860708730258586E-3</v>
      </c>
      <c r="F45" s="79">
        <f t="shared" si="3"/>
        <v>1.923473047375477E-2</v>
      </c>
      <c r="G45" s="79">
        <f t="shared" si="3"/>
        <v>9.4975904852484423E-3</v>
      </c>
      <c r="H45" s="79">
        <f t="shared" si="3"/>
        <v>2.0505696201459742E-2</v>
      </c>
      <c r="I45" s="79">
        <f t="shared" si="3"/>
        <v>9.4561927154309111E-3</v>
      </c>
      <c r="J45" s="79">
        <f t="shared" si="3"/>
        <v>3.7291866500994364E-2</v>
      </c>
      <c r="K45" s="79">
        <f t="shared" si="3"/>
        <v>5.501429188253492E-2</v>
      </c>
      <c r="L45" s="79">
        <f t="shared" si="3"/>
        <v>2.2894045387129133E-2</v>
      </c>
      <c r="M45" s="79">
        <f t="shared" si="3"/>
        <v>1.7796633663897609E-3</v>
      </c>
      <c r="N45" s="79">
        <f t="shared" si="3"/>
        <v>1.2227196762555333E-3</v>
      </c>
      <c r="O45" s="77"/>
    </row>
    <row r="46" spans="1:16" x14ac:dyDescent="0.25">
      <c r="B46" s="88" t="s">
        <v>254</v>
      </c>
      <c r="C46" s="79">
        <f t="shared" ref="C46:N46" si="4">+C52/C53</f>
        <v>8.5323251693906033E-2</v>
      </c>
      <c r="D46" s="79">
        <f t="shared" si="4"/>
        <v>6.3438324992262651E-2</v>
      </c>
      <c r="E46" s="79">
        <f t="shared" si="4"/>
        <v>5.922657720862351E-2</v>
      </c>
      <c r="F46" s="79">
        <f t="shared" si="4"/>
        <v>3.8759145391316398E-2</v>
      </c>
      <c r="G46" s="79">
        <f t="shared" si="4"/>
        <v>2.4109076106081206E-2</v>
      </c>
      <c r="H46" s="79">
        <f t="shared" si="4"/>
        <v>4.4491026671147474E-2</v>
      </c>
      <c r="I46" s="79">
        <f t="shared" si="4"/>
        <v>4.7725338446656183E-2</v>
      </c>
      <c r="J46" s="79">
        <f t="shared" si="4"/>
        <v>4.5660039518929788E-2</v>
      </c>
      <c r="K46" s="79">
        <f t="shared" si="4"/>
        <v>6.2927264412352857E-2</v>
      </c>
      <c r="L46" s="79">
        <f t="shared" si="4"/>
        <v>0.1190979094471683</v>
      </c>
      <c r="M46" s="79">
        <f t="shared" si="4"/>
        <v>4.5693016629056962E-2</v>
      </c>
      <c r="N46" s="79">
        <f t="shared" si="4"/>
        <v>3.8519864132616058E-2</v>
      </c>
      <c r="O46" s="77"/>
    </row>
    <row r="47" spans="1:16" x14ac:dyDescent="0.25">
      <c r="O47" s="77"/>
    </row>
    <row r="48" spans="1:16" ht="30" x14ac:dyDescent="0.25">
      <c r="B48" s="78" t="s">
        <v>250</v>
      </c>
      <c r="C48" s="90" t="s">
        <v>42</v>
      </c>
      <c r="D48" s="90" t="s">
        <v>43</v>
      </c>
      <c r="E48" s="90" t="s">
        <v>44</v>
      </c>
      <c r="F48" s="90" t="s">
        <v>45</v>
      </c>
      <c r="G48" s="90" t="s">
        <v>46</v>
      </c>
      <c r="H48" s="90" t="s">
        <v>47</v>
      </c>
      <c r="I48" s="90" t="s">
        <v>48</v>
      </c>
      <c r="J48" s="90" t="s">
        <v>49</v>
      </c>
      <c r="K48" s="90" t="s">
        <v>50</v>
      </c>
      <c r="L48" s="90" t="s">
        <v>51</v>
      </c>
      <c r="M48" s="90" t="s">
        <v>52</v>
      </c>
      <c r="N48" s="90" t="s">
        <v>53</v>
      </c>
      <c r="O48" s="77"/>
    </row>
    <row r="49" spans="1:15" x14ac:dyDescent="0.25">
      <c r="B49" s="88" t="s">
        <v>251</v>
      </c>
      <c r="C49" s="80">
        <v>19214.599999999999</v>
      </c>
      <c r="D49" s="80">
        <v>22437.439999999999</v>
      </c>
      <c r="E49" s="80">
        <v>24795.21</v>
      </c>
      <c r="F49" s="80">
        <v>45983.1</v>
      </c>
      <c r="G49" s="80">
        <v>70307.539999999994</v>
      </c>
      <c r="H49" s="80">
        <v>35809.89</v>
      </c>
      <c r="I49" s="80">
        <v>37367</v>
      </c>
      <c r="J49" s="80">
        <v>30479.02</v>
      </c>
      <c r="K49" s="80">
        <v>30429.42</v>
      </c>
      <c r="L49" s="80">
        <v>20586.43</v>
      </c>
      <c r="M49" s="80">
        <v>73448.73</v>
      </c>
      <c r="N49" s="80">
        <v>64890.78</v>
      </c>
    </row>
    <row r="50" spans="1:15" x14ac:dyDescent="0.25">
      <c r="B50" s="88" t="s">
        <v>252</v>
      </c>
      <c r="C50" s="80">
        <v>638.58000000000004</v>
      </c>
      <c r="D50" s="80">
        <v>3091.76</v>
      </c>
      <c r="E50" s="80">
        <v>4292.28</v>
      </c>
      <c r="F50" s="80">
        <v>1623.77</v>
      </c>
      <c r="G50" s="80">
        <v>3237.37</v>
      </c>
      <c r="H50" s="80">
        <v>2835.6</v>
      </c>
      <c r="I50" s="80">
        <v>5936.36</v>
      </c>
      <c r="J50" s="80">
        <v>5382.43</v>
      </c>
      <c r="K50" s="80">
        <v>5483.96</v>
      </c>
      <c r="L50" s="80">
        <v>5220.47</v>
      </c>
      <c r="M50" s="80">
        <v>1108.6600000000001</v>
      </c>
      <c r="N50" s="80">
        <v>1502.33</v>
      </c>
      <c r="O50" s="77"/>
    </row>
    <row r="51" spans="1:15" x14ac:dyDescent="0.25">
      <c r="B51" s="88" t="s">
        <v>253</v>
      </c>
      <c r="C51" s="80">
        <v>684.99</v>
      </c>
      <c r="D51" s="80">
        <v>222.94</v>
      </c>
      <c r="E51" s="80">
        <v>299.44</v>
      </c>
      <c r="F51" s="80">
        <v>972.08</v>
      </c>
      <c r="G51" s="80">
        <v>722.79</v>
      </c>
      <c r="H51" s="80">
        <v>847.54</v>
      </c>
      <c r="I51" s="80">
        <v>434.32</v>
      </c>
      <c r="J51" s="80">
        <v>1458.31</v>
      </c>
      <c r="K51" s="80">
        <v>2239.9299999999998</v>
      </c>
      <c r="L51" s="80">
        <v>688.6</v>
      </c>
      <c r="M51" s="80">
        <v>139.30000000000001</v>
      </c>
      <c r="N51" s="80">
        <v>84.54</v>
      </c>
      <c r="O51" s="77"/>
    </row>
    <row r="52" spans="1:15" x14ac:dyDescent="0.25">
      <c r="A52"/>
      <c r="B52" s="88" t="s">
        <v>254</v>
      </c>
      <c r="C52" s="80">
        <f>7033.47-5117.62</f>
        <v>1915.8500000000004</v>
      </c>
      <c r="D52" s="80">
        <f>6861.95-5117.62</f>
        <v>1744.33</v>
      </c>
      <c r="E52" s="80">
        <f>6967.68-5117.62</f>
        <v>1850.0600000000004</v>
      </c>
      <c r="F52" s="80">
        <f>7076.42-5117.62</f>
        <v>1958.8000000000002</v>
      </c>
      <c r="G52" s="80">
        <f>6952.38-5117.62</f>
        <v>1834.7600000000002</v>
      </c>
      <c r="H52" s="80">
        <f>6956.52-5117.62</f>
        <v>1838.9000000000005</v>
      </c>
      <c r="I52" s="80">
        <f>7309.63-5117.62</f>
        <v>2192.0100000000002</v>
      </c>
      <c r="J52" s="80">
        <f>6903.17-5117.62</f>
        <v>1785.5500000000002</v>
      </c>
      <c r="K52" s="80">
        <f>7679.73-5117.62</f>
        <v>2562.1099999999997</v>
      </c>
      <c r="L52" s="80">
        <f>8699.81-5117.62</f>
        <v>3582.1899999999996</v>
      </c>
      <c r="M52" s="80">
        <f>8694.16-5117.62</f>
        <v>3576.54</v>
      </c>
      <c r="N52" s="80">
        <f>7780.92-5117.62</f>
        <v>2663.3</v>
      </c>
      <c r="O52" s="77"/>
    </row>
    <row r="53" spans="1:15" x14ac:dyDescent="0.25">
      <c r="A53"/>
      <c r="B53" s="88" t="s">
        <v>255</v>
      </c>
      <c r="C53" s="88">
        <f t="shared" ref="C53:N53" si="5">SUM(C49:C52)</f>
        <v>22454.020000000004</v>
      </c>
      <c r="D53" s="88">
        <f t="shared" si="5"/>
        <v>27496.469999999994</v>
      </c>
      <c r="E53" s="88">
        <f t="shared" si="5"/>
        <v>31236.989999999998</v>
      </c>
      <c r="F53" s="88">
        <f t="shared" si="5"/>
        <v>50537.75</v>
      </c>
      <c r="G53" s="88">
        <f t="shared" si="5"/>
        <v>76102.459999999977</v>
      </c>
      <c r="H53" s="88">
        <f t="shared" si="5"/>
        <v>41331.93</v>
      </c>
      <c r="I53" s="88">
        <f t="shared" si="5"/>
        <v>45929.69</v>
      </c>
      <c r="J53" s="88">
        <f t="shared" si="5"/>
        <v>39105.31</v>
      </c>
      <c r="K53" s="88">
        <f t="shared" si="5"/>
        <v>40715.42</v>
      </c>
      <c r="L53" s="88">
        <f t="shared" si="5"/>
        <v>30077.69</v>
      </c>
      <c r="M53" s="88">
        <f t="shared" si="5"/>
        <v>78273.23</v>
      </c>
      <c r="N53" s="88">
        <f t="shared" si="5"/>
        <v>69140.95</v>
      </c>
    </row>
  </sheetData>
  <sheetProtection selectLockedCells="1"/>
  <mergeCells count="23">
    <mergeCell ref="A1:G1"/>
    <mergeCell ref="H1:P17"/>
    <mergeCell ref="A2:B2"/>
    <mergeCell ref="C2:G2"/>
    <mergeCell ref="A3:B3"/>
    <mergeCell ref="A4:B4"/>
    <mergeCell ref="C4:D4"/>
    <mergeCell ref="F4:G4"/>
    <mergeCell ref="A5:B5"/>
    <mergeCell ref="C5:G5"/>
    <mergeCell ref="A6:B7"/>
    <mergeCell ref="C6:G7"/>
    <mergeCell ref="A8:B8"/>
    <mergeCell ref="D8:D10"/>
    <mergeCell ref="E8:G10"/>
    <mergeCell ref="A9:B9"/>
    <mergeCell ref="A17:G17"/>
    <mergeCell ref="B36:P36"/>
    <mergeCell ref="A10:B10"/>
    <mergeCell ref="A11:A16"/>
    <mergeCell ref="B11:G12"/>
    <mergeCell ref="B13:G14"/>
    <mergeCell ref="B15:G16"/>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P44"/>
  <sheetViews>
    <sheetView showGridLines="0" topLeftCell="A6" zoomScale="60" zoomScaleNormal="60" workbookViewId="0">
      <selection activeCell="N41" sqref="N41"/>
    </sheetView>
  </sheetViews>
  <sheetFormatPr baseColWidth="10" defaultRowHeight="15" x14ac:dyDescent="0.25"/>
  <cols>
    <col min="1" max="15" width="11.42578125" style="8"/>
  </cols>
  <sheetData>
    <row r="1" spans="1:16" ht="18.75" x14ac:dyDescent="0.3">
      <c r="A1" s="314" t="s">
        <v>38</v>
      </c>
      <c r="B1" s="314"/>
      <c r="C1" s="314"/>
      <c r="D1" s="314"/>
      <c r="E1" s="314"/>
      <c r="F1" s="314"/>
      <c r="G1" s="314"/>
      <c r="H1" s="315"/>
      <c r="I1" s="315"/>
      <c r="J1" s="315"/>
      <c r="K1" s="315"/>
      <c r="L1" s="315"/>
      <c r="M1" s="315"/>
      <c r="N1" s="315"/>
      <c r="O1" s="315"/>
      <c r="P1" s="315"/>
    </row>
    <row r="2" spans="1:16" x14ac:dyDescent="0.25">
      <c r="A2" s="316" t="s">
        <v>28</v>
      </c>
      <c r="B2" s="316"/>
      <c r="C2" s="317" t="s">
        <v>259</v>
      </c>
      <c r="D2" s="317"/>
      <c r="E2" s="317"/>
      <c r="F2" s="317"/>
      <c r="G2" s="317"/>
      <c r="H2" s="315"/>
      <c r="I2" s="315"/>
      <c r="J2" s="315"/>
      <c r="K2" s="315"/>
      <c r="L2" s="315"/>
      <c r="M2" s="315"/>
      <c r="N2" s="315"/>
      <c r="O2" s="315"/>
      <c r="P2" s="315"/>
    </row>
    <row r="3" spans="1:16" x14ac:dyDescent="0.25">
      <c r="A3" s="352" t="s">
        <v>34</v>
      </c>
      <c r="B3" s="352"/>
      <c r="C3" s="92" t="s">
        <v>82</v>
      </c>
      <c r="D3" s="135" t="s">
        <v>31</v>
      </c>
      <c r="E3" s="132" t="s">
        <v>10</v>
      </c>
      <c r="F3" s="137" t="s">
        <v>32</v>
      </c>
      <c r="G3" s="92" t="s">
        <v>25</v>
      </c>
      <c r="H3" s="315"/>
      <c r="I3" s="315"/>
      <c r="J3" s="315"/>
      <c r="K3" s="315"/>
      <c r="L3" s="315"/>
      <c r="M3" s="315"/>
      <c r="N3" s="315"/>
      <c r="O3" s="315"/>
      <c r="P3" s="315"/>
    </row>
    <row r="4" spans="1:16" x14ac:dyDescent="0.25">
      <c r="A4" s="316" t="s">
        <v>35</v>
      </c>
      <c r="B4" s="316"/>
      <c r="C4" s="317" t="s">
        <v>258</v>
      </c>
      <c r="D4" s="317"/>
      <c r="E4" s="174" t="s">
        <v>33</v>
      </c>
      <c r="F4" s="319" t="s">
        <v>26</v>
      </c>
      <c r="G4" s="319"/>
      <c r="H4" s="315"/>
      <c r="I4" s="315"/>
      <c r="J4" s="315"/>
      <c r="K4" s="315"/>
      <c r="L4" s="315"/>
      <c r="M4" s="315"/>
      <c r="N4" s="315"/>
      <c r="O4" s="315"/>
      <c r="P4" s="315"/>
    </row>
    <row r="5" spans="1:16" ht="34.5" customHeight="1" x14ac:dyDescent="0.25">
      <c r="A5" s="316" t="s">
        <v>29</v>
      </c>
      <c r="B5" s="316"/>
      <c r="C5" s="310" t="s">
        <v>108</v>
      </c>
      <c r="D5" s="310"/>
      <c r="E5" s="310"/>
      <c r="F5" s="310"/>
      <c r="G5" s="310"/>
      <c r="H5" s="315"/>
      <c r="I5" s="315"/>
      <c r="J5" s="315"/>
      <c r="K5" s="315"/>
      <c r="L5" s="315"/>
      <c r="M5" s="315"/>
      <c r="N5" s="315"/>
      <c r="O5" s="315"/>
      <c r="P5" s="315"/>
    </row>
    <row r="6" spans="1:16" x14ac:dyDescent="0.25">
      <c r="A6" s="316" t="s">
        <v>109</v>
      </c>
      <c r="B6" s="316"/>
      <c r="C6" s="321"/>
      <c r="D6" s="321"/>
      <c r="E6" s="321"/>
      <c r="F6" s="321"/>
      <c r="G6" s="321"/>
      <c r="H6" s="315"/>
      <c r="I6" s="315"/>
      <c r="J6" s="315"/>
      <c r="K6" s="315"/>
      <c r="L6" s="315"/>
      <c r="M6" s="315"/>
      <c r="N6" s="315"/>
      <c r="O6" s="315"/>
      <c r="P6" s="315"/>
    </row>
    <row r="7" spans="1:16" x14ac:dyDescent="0.25">
      <c r="A7" s="316"/>
      <c r="B7" s="316"/>
      <c r="C7" s="321"/>
      <c r="D7" s="321"/>
      <c r="E7" s="321"/>
      <c r="F7" s="321"/>
      <c r="G7" s="321"/>
      <c r="H7" s="315"/>
      <c r="I7" s="315"/>
      <c r="J7" s="315"/>
      <c r="K7" s="315"/>
      <c r="L7" s="315"/>
      <c r="M7" s="315"/>
      <c r="N7" s="315"/>
      <c r="O7" s="315"/>
      <c r="P7" s="315"/>
    </row>
    <row r="8" spans="1:16" ht="21" customHeight="1" x14ac:dyDescent="0.25">
      <c r="A8" s="311" t="s">
        <v>176</v>
      </c>
      <c r="B8" s="311"/>
      <c r="C8" s="23">
        <v>0.85</v>
      </c>
      <c r="D8" s="323" t="s">
        <v>77</v>
      </c>
      <c r="E8" s="353" t="s">
        <v>83</v>
      </c>
      <c r="F8" s="353"/>
      <c r="G8" s="353"/>
      <c r="H8" s="315"/>
      <c r="I8" s="315"/>
      <c r="J8" s="315"/>
      <c r="K8" s="315"/>
      <c r="L8" s="315"/>
      <c r="M8" s="315"/>
      <c r="N8" s="315"/>
      <c r="O8" s="315"/>
      <c r="P8" s="315"/>
    </row>
    <row r="9" spans="1:16" ht="21" customHeight="1" x14ac:dyDescent="0.25">
      <c r="A9" s="311" t="s">
        <v>37</v>
      </c>
      <c r="B9" s="311"/>
      <c r="C9" s="23">
        <v>0.85</v>
      </c>
      <c r="D9" s="323"/>
      <c r="E9" s="353"/>
      <c r="F9" s="353"/>
      <c r="G9" s="353"/>
      <c r="H9" s="315"/>
      <c r="I9" s="315"/>
      <c r="J9" s="315"/>
      <c r="K9" s="315"/>
      <c r="L9" s="315"/>
      <c r="M9" s="315"/>
      <c r="N9" s="315"/>
      <c r="O9" s="315"/>
      <c r="P9" s="315"/>
    </row>
    <row r="10" spans="1:16" ht="21" customHeight="1" x14ac:dyDescent="0.25">
      <c r="A10" s="311" t="s">
        <v>179</v>
      </c>
      <c r="B10" s="311"/>
      <c r="C10" s="63" t="s">
        <v>178</v>
      </c>
      <c r="D10" s="323"/>
      <c r="E10" s="353"/>
      <c r="F10" s="353"/>
      <c r="G10" s="353"/>
      <c r="H10" s="315"/>
      <c r="I10" s="315"/>
      <c r="J10" s="315"/>
      <c r="K10" s="315"/>
      <c r="L10" s="315"/>
      <c r="M10" s="315"/>
      <c r="N10" s="315"/>
      <c r="O10" s="315"/>
      <c r="P10" s="315"/>
    </row>
    <row r="11" spans="1:16" ht="15" customHeight="1" x14ac:dyDescent="0.25">
      <c r="A11" s="313"/>
      <c r="B11" s="296" t="s">
        <v>412</v>
      </c>
      <c r="C11" s="296"/>
      <c r="D11" s="296"/>
      <c r="E11" s="296"/>
      <c r="F11" s="296"/>
      <c r="G11" s="296"/>
      <c r="H11" s="315"/>
      <c r="I11" s="315"/>
      <c r="J11" s="315"/>
      <c r="K11" s="315"/>
      <c r="L11" s="315"/>
      <c r="M11" s="315"/>
      <c r="N11" s="315"/>
      <c r="O11" s="315"/>
      <c r="P11" s="315"/>
    </row>
    <row r="12" spans="1:16" x14ac:dyDescent="0.25">
      <c r="A12" s="313"/>
      <c r="B12" s="296"/>
      <c r="C12" s="296"/>
      <c r="D12" s="296"/>
      <c r="E12" s="296"/>
      <c r="F12" s="296"/>
      <c r="G12" s="296"/>
      <c r="H12" s="315"/>
      <c r="I12" s="315"/>
      <c r="J12" s="315"/>
      <c r="K12" s="315"/>
      <c r="L12" s="315"/>
      <c r="M12" s="315"/>
      <c r="N12" s="315"/>
      <c r="O12" s="315"/>
      <c r="P12" s="315"/>
    </row>
    <row r="13" spans="1:16" ht="15" customHeight="1" x14ac:dyDescent="0.25">
      <c r="A13" s="313"/>
      <c r="B13" s="296" t="s">
        <v>413</v>
      </c>
      <c r="C13" s="296"/>
      <c r="D13" s="296"/>
      <c r="E13" s="296"/>
      <c r="F13" s="296"/>
      <c r="G13" s="296"/>
      <c r="H13" s="315"/>
      <c r="I13" s="315"/>
      <c r="J13" s="315"/>
      <c r="K13" s="315"/>
      <c r="L13" s="315"/>
      <c r="M13" s="315"/>
      <c r="N13" s="315"/>
      <c r="O13" s="315"/>
      <c r="P13" s="315"/>
    </row>
    <row r="14" spans="1:16" x14ac:dyDescent="0.25">
      <c r="A14" s="313"/>
      <c r="B14" s="296"/>
      <c r="C14" s="296"/>
      <c r="D14" s="296"/>
      <c r="E14" s="296"/>
      <c r="F14" s="296"/>
      <c r="G14" s="296"/>
      <c r="H14" s="315"/>
      <c r="I14" s="315"/>
      <c r="J14" s="315"/>
      <c r="K14" s="315"/>
      <c r="L14" s="315"/>
      <c r="M14" s="315"/>
      <c r="N14" s="315"/>
      <c r="O14" s="315"/>
      <c r="P14" s="315"/>
    </row>
    <row r="15" spans="1:16" ht="15" customHeight="1" x14ac:dyDescent="0.25">
      <c r="A15" s="313"/>
      <c r="B15" s="296" t="s">
        <v>414</v>
      </c>
      <c r="C15" s="296"/>
      <c r="D15" s="296"/>
      <c r="E15" s="296"/>
      <c r="F15" s="296"/>
      <c r="G15" s="296"/>
      <c r="H15" s="315"/>
      <c r="I15" s="315"/>
      <c r="J15" s="315"/>
      <c r="K15" s="315"/>
      <c r="L15" s="315"/>
      <c r="M15" s="315"/>
      <c r="N15" s="315"/>
      <c r="O15" s="315"/>
      <c r="P15" s="315"/>
    </row>
    <row r="16" spans="1:16" x14ac:dyDescent="0.25">
      <c r="A16" s="313"/>
      <c r="B16" s="296"/>
      <c r="C16" s="296"/>
      <c r="D16" s="296"/>
      <c r="E16" s="296"/>
      <c r="F16" s="296"/>
      <c r="G16" s="296"/>
      <c r="H16" s="315"/>
      <c r="I16" s="315"/>
      <c r="J16" s="315"/>
      <c r="K16" s="315"/>
      <c r="L16" s="315"/>
      <c r="M16" s="315"/>
      <c r="N16" s="315"/>
      <c r="O16" s="315"/>
      <c r="P16" s="315"/>
    </row>
    <row r="17" spans="1:16" ht="18.75" x14ac:dyDescent="0.3">
      <c r="A17" s="314" t="s">
        <v>443</v>
      </c>
      <c r="B17" s="314"/>
      <c r="C17" s="314"/>
      <c r="D17" s="314"/>
      <c r="E17" s="314"/>
      <c r="F17" s="314"/>
      <c r="G17" s="314"/>
      <c r="H17" s="315"/>
      <c r="I17" s="315"/>
      <c r="J17" s="315"/>
      <c r="K17" s="315"/>
      <c r="L17" s="315"/>
      <c r="M17" s="315"/>
      <c r="N17" s="315"/>
      <c r="O17" s="315"/>
      <c r="P17" s="315"/>
    </row>
    <row r="18" spans="1:16" x14ac:dyDescent="0.25">
      <c r="A18" s="152"/>
      <c r="B18" s="9"/>
      <c r="C18" s="9"/>
      <c r="D18" s="52"/>
      <c r="E18" s="52"/>
      <c r="F18" s="52"/>
      <c r="G18" s="154"/>
      <c r="H18" s="131"/>
      <c r="I18" s="131"/>
      <c r="J18" s="131"/>
      <c r="K18" s="131"/>
      <c r="L18" s="131"/>
      <c r="M18" s="131"/>
      <c r="N18" s="131"/>
      <c r="O18" s="131"/>
      <c r="P18" s="131"/>
    </row>
    <row r="19" spans="1:16" x14ac:dyDescent="0.25">
      <c r="A19" s="152"/>
      <c r="B19" s="9"/>
      <c r="C19" s="9"/>
      <c r="D19" s="52"/>
      <c r="E19" s="52"/>
      <c r="F19" s="52"/>
      <c r="G19" s="154"/>
      <c r="H19" s="131"/>
      <c r="I19" s="131"/>
      <c r="J19" s="131"/>
      <c r="K19" s="131"/>
      <c r="L19" s="131"/>
      <c r="M19" s="131"/>
      <c r="N19" s="131"/>
      <c r="O19" s="131"/>
      <c r="P19" s="131"/>
    </row>
    <row r="20" spans="1:16" x14ac:dyDescent="0.25">
      <c r="A20" s="152"/>
      <c r="B20" s="9"/>
      <c r="C20" s="9"/>
      <c r="D20" s="52"/>
      <c r="E20" s="52"/>
      <c r="F20" s="52"/>
      <c r="G20" s="154"/>
      <c r="H20" s="131"/>
      <c r="I20" s="131"/>
      <c r="J20" s="131"/>
      <c r="K20" s="131"/>
      <c r="L20" s="131"/>
      <c r="M20" s="131"/>
      <c r="N20" s="131"/>
      <c r="O20" s="131"/>
      <c r="P20" s="131"/>
    </row>
    <row r="21" spans="1:16" x14ac:dyDescent="0.25">
      <c r="A21" s="152"/>
      <c r="B21" s="9"/>
      <c r="C21" s="9"/>
      <c r="D21" s="52"/>
      <c r="E21" s="52"/>
      <c r="F21" s="52"/>
      <c r="G21" s="154"/>
      <c r="H21" s="131"/>
      <c r="I21" s="131"/>
      <c r="J21" s="131"/>
      <c r="K21" s="131"/>
      <c r="L21" s="131"/>
      <c r="M21" s="131"/>
      <c r="N21" s="131"/>
      <c r="O21" s="131"/>
      <c r="P21" s="131"/>
    </row>
    <row r="22" spans="1:16" x14ac:dyDescent="0.25">
      <c r="A22" s="152"/>
      <c r="B22" s="9"/>
      <c r="C22" s="9"/>
      <c r="D22" s="52"/>
      <c r="E22" s="52"/>
      <c r="F22" s="52"/>
      <c r="G22" s="154"/>
      <c r="H22" s="131"/>
      <c r="I22" s="131"/>
      <c r="J22" s="131"/>
      <c r="K22" s="131"/>
      <c r="L22" s="131"/>
      <c r="M22" s="131"/>
      <c r="N22" s="131"/>
      <c r="O22" s="131"/>
      <c r="P22" s="131"/>
    </row>
    <row r="23" spans="1:16" x14ac:dyDescent="0.25">
      <c r="A23" s="152"/>
      <c r="B23" s="9"/>
      <c r="C23" s="9"/>
      <c r="D23" s="52"/>
      <c r="E23" s="52"/>
      <c r="F23" s="52"/>
      <c r="G23" s="154"/>
      <c r="H23" s="131"/>
      <c r="I23" s="131"/>
      <c r="J23" s="131"/>
      <c r="K23" s="131"/>
      <c r="L23" s="131"/>
      <c r="M23" s="131"/>
      <c r="N23" s="131"/>
      <c r="O23" s="131"/>
      <c r="P23" s="131"/>
    </row>
    <row r="24" spans="1:16" x14ac:dyDescent="0.25">
      <c r="A24" s="152"/>
      <c r="B24" s="9"/>
      <c r="C24" s="9"/>
      <c r="D24" s="52"/>
      <c r="E24" s="52"/>
      <c r="F24" s="52"/>
      <c r="G24" s="154"/>
      <c r="H24" s="131"/>
      <c r="I24" s="131"/>
      <c r="J24" s="131"/>
      <c r="K24" s="131"/>
      <c r="L24" s="131"/>
      <c r="M24" s="131"/>
      <c r="N24" s="131"/>
      <c r="O24" s="131"/>
      <c r="P24" s="131"/>
    </row>
    <row r="25" spans="1:16" x14ac:dyDescent="0.25">
      <c r="A25" s="152"/>
      <c r="B25" s="9"/>
      <c r="C25" s="9"/>
      <c r="D25" s="52"/>
      <c r="E25" s="52"/>
      <c r="F25" s="52"/>
      <c r="G25" s="154"/>
      <c r="H25" s="131"/>
      <c r="I25" s="131"/>
      <c r="J25" s="131"/>
      <c r="K25" s="131"/>
      <c r="L25" s="131"/>
      <c r="M25" s="131"/>
      <c r="N25" s="131"/>
      <c r="O25" s="131"/>
      <c r="P25" s="131"/>
    </row>
    <row r="26" spans="1:16" x14ac:dyDescent="0.25">
      <c r="A26" s="152"/>
      <c r="B26" s="9"/>
      <c r="C26" s="9"/>
      <c r="D26" s="52"/>
      <c r="E26" s="52"/>
      <c r="F26" s="52"/>
      <c r="G26" s="154"/>
      <c r="H26" s="131"/>
      <c r="I26" s="131"/>
      <c r="J26" s="131"/>
      <c r="K26" s="131"/>
      <c r="L26" s="131"/>
      <c r="M26" s="131"/>
      <c r="N26" s="131"/>
      <c r="O26" s="131"/>
      <c r="P26" s="131"/>
    </row>
    <row r="27" spans="1:16" x14ac:dyDescent="0.25">
      <c r="A27" s="152"/>
      <c r="B27" s="9"/>
      <c r="C27" s="9"/>
      <c r="D27" s="52"/>
      <c r="E27" s="52"/>
      <c r="F27" s="52"/>
      <c r="G27" s="154"/>
      <c r="H27" s="131"/>
      <c r="I27" s="131"/>
      <c r="J27" s="131"/>
      <c r="K27" s="131"/>
      <c r="L27" s="131"/>
      <c r="M27" s="131"/>
      <c r="N27" s="131"/>
      <c r="O27" s="131"/>
      <c r="P27" s="131"/>
    </row>
    <row r="28" spans="1:16" x14ac:dyDescent="0.25">
      <c r="A28" s="152"/>
      <c r="B28" s="9"/>
      <c r="C28" s="9"/>
      <c r="D28" s="52"/>
      <c r="E28" s="52"/>
      <c r="F28" s="52"/>
      <c r="G28" s="154"/>
      <c r="H28" s="131"/>
      <c r="I28" s="131"/>
      <c r="J28" s="131"/>
      <c r="K28" s="131"/>
      <c r="L28" s="131"/>
      <c r="M28" s="131"/>
      <c r="N28" s="131"/>
      <c r="O28" s="131"/>
      <c r="P28" s="131"/>
    </row>
    <row r="29" spans="1:16" x14ac:dyDescent="0.25">
      <c r="A29" s="152"/>
      <c r="B29" s="9"/>
      <c r="C29" s="9"/>
      <c r="D29" s="52"/>
      <c r="E29" s="52"/>
      <c r="F29" s="52"/>
      <c r="G29" s="154"/>
      <c r="H29" s="131"/>
      <c r="I29" s="131"/>
      <c r="J29" s="131"/>
      <c r="K29" s="131"/>
      <c r="L29" s="131"/>
      <c r="M29" s="131"/>
      <c r="N29" s="131"/>
      <c r="O29" s="131"/>
      <c r="P29" s="131"/>
    </row>
    <row r="30" spans="1:16" x14ac:dyDescent="0.25">
      <c r="A30" s="152"/>
      <c r="B30" s="9"/>
      <c r="C30" s="9"/>
      <c r="D30" s="52"/>
      <c r="E30" s="52"/>
      <c r="F30" s="52"/>
      <c r="G30" s="154"/>
      <c r="H30" s="131"/>
      <c r="I30" s="131"/>
      <c r="J30" s="131"/>
      <c r="K30" s="131"/>
      <c r="L30" s="131"/>
      <c r="M30" s="131"/>
      <c r="N30" s="131"/>
      <c r="O30" s="131"/>
      <c r="P30" s="131"/>
    </row>
    <row r="31" spans="1:16" x14ac:dyDescent="0.25">
      <c r="A31" s="152"/>
      <c r="B31" s="9"/>
      <c r="C31" s="9"/>
      <c r="D31" s="52"/>
      <c r="E31" s="52"/>
      <c r="F31" s="52"/>
      <c r="G31" s="154"/>
      <c r="H31" s="131"/>
      <c r="I31" s="131"/>
      <c r="J31" s="131"/>
      <c r="K31" s="131"/>
      <c r="L31" s="131"/>
      <c r="M31" s="131"/>
      <c r="N31" s="131"/>
      <c r="O31" s="131"/>
      <c r="P31" s="131"/>
    </row>
    <row r="32" spans="1:16" x14ac:dyDescent="0.25">
      <c r="A32" s="152"/>
      <c r="B32" s="9"/>
      <c r="C32" s="9"/>
      <c r="D32" s="52"/>
      <c r="E32" s="52"/>
      <c r="F32" s="52"/>
      <c r="G32" s="154"/>
      <c r="H32" s="131"/>
      <c r="I32" s="131"/>
      <c r="J32" s="131"/>
      <c r="K32" s="131"/>
      <c r="L32" s="131"/>
      <c r="M32" s="131"/>
      <c r="N32" s="131"/>
      <c r="O32" s="131"/>
      <c r="P32" s="131"/>
    </row>
    <row r="33" spans="1:16" x14ac:dyDescent="0.25">
      <c r="A33" s="152"/>
      <c r="B33" s="9"/>
      <c r="C33" s="9"/>
      <c r="D33" s="52"/>
      <c r="E33" s="52"/>
      <c r="F33" s="52"/>
      <c r="G33" s="154"/>
      <c r="H33" s="131"/>
      <c r="I33" s="131"/>
      <c r="J33" s="131"/>
      <c r="K33" s="131"/>
      <c r="L33" s="131"/>
      <c r="M33" s="131"/>
      <c r="N33" s="131"/>
      <c r="O33" s="131"/>
      <c r="P33" s="131"/>
    </row>
    <row r="34" spans="1:16" x14ac:dyDescent="0.25">
      <c r="A34" s="101"/>
      <c r="B34" s="139"/>
      <c r="C34" s="139"/>
      <c r="D34" s="155"/>
      <c r="E34" s="155"/>
      <c r="F34" s="155"/>
      <c r="G34" s="156"/>
      <c r="H34" s="131"/>
      <c r="I34" s="131"/>
      <c r="J34" s="131"/>
      <c r="K34" s="131"/>
      <c r="L34" s="131"/>
      <c r="M34" s="131"/>
      <c r="N34" s="131"/>
      <c r="O34" s="131"/>
      <c r="P34" s="131"/>
    </row>
    <row r="35" spans="1:16" x14ac:dyDescent="0.25">
      <c r="A35" s="131"/>
      <c r="B35" s="131"/>
      <c r="C35" s="131"/>
      <c r="D35" s="52"/>
      <c r="E35" s="52"/>
      <c r="F35" s="52"/>
      <c r="G35" s="52"/>
      <c r="H35" s="131"/>
      <c r="I35" s="131"/>
      <c r="J35" s="131"/>
      <c r="K35" s="131"/>
      <c r="L35" s="131"/>
      <c r="M35" s="131"/>
      <c r="N35" s="131"/>
      <c r="O35" s="131"/>
      <c r="P35" s="131"/>
    </row>
    <row r="36" spans="1:16" x14ac:dyDescent="0.25">
      <c r="C36" s="9"/>
      <c r="D36" s="10"/>
      <c r="E36" s="10"/>
      <c r="F36" s="10"/>
      <c r="G36" s="10"/>
    </row>
    <row r="37" spans="1:16" x14ac:dyDescent="0.25">
      <c r="B37" s="325" t="s">
        <v>41</v>
      </c>
      <c r="C37" s="326"/>
      <c r="D37" s="326"/>
      <c r="E37" s="326"/>
      <c r="F37" s="326"/>
      <c r="G37" s="326"/>
      <c r="H37" s="326"/>
      <c r="I37" s="326"/>
      <c r="J37" s="326"/>
      <c r="K37" s="326"/>
      <c r="L37" s="326"/>
      <c r="M37" s="326"/>
      <c r="N37" s="326"/>
      <c r="O37" s="326"/>
      <c r="P37" s="327"/>
    </row>
    <row r="38" spans="1:16" ht="16.5" customHeight="1" x14ac:dyDescent="0.25">
      <c r="A38" s="141"/>
      <c r="B38" s="136" t="s">
        <v>54</v>
      </c>
      <c r="C38" s="135" t="s">
        <v>42</v>
      </c>
      <c r="D38" s="135" t="s">
        <v>43</v>
      </c>
      <c r="E38" s="135" t="s">
        <v>44</v>
      </c>
      <c r="F38" s="135" t="s">
        <v>45</v>
      </c>
      <c r="G38" s="135" t="s">
        <v>46</v>
      </c>
      <c r="H38" s="135" t="s">
        <v>47</v>
      </c>
      <c r="I38" s="135" t="s">
        <v>48</v>
      </c>
      <c r="J38" s="135" t="s">
        <v>49</v>
      </c>
      <c r="K38" s="135" t="s">
        <v>50</v>
      </c>
      <c r="L38" s="135" t="s">
        <v>51</v>
      </c>
      <c r="M38" s="135" t="s">
        <v>52</v>
      </c>
      <c r="N38" s="135" t="s">
        <v>53</v>
      </c>
      <c r="O38" s="136" t="s">
        <v>311</v>
      </c>
      <c r="P38" s="136" t="s">
        <v>56</v>
      </c>
    </row>
    <row r="39" spans="1:16" ht="16.5" customHeight="1" x14ac:dyDescent="0.25">
      <c r="A39" s="133" t="s">
        <v>441</v>
      </c>
      <c r="B39" s="16"/>
      <c r="C39" s="175"/>
      <c r="D39" s="175"/>
      <c r="E39" s="175"/>
      <c r="F39" s="175"/>
      <c r="G39" s="175">
        <v>0.85</v>
      </c>
      <c r="H39" s="175">
        <v>0.85</v>
      </c>
      <c r="I39" s="175">
        <v>0.85</v>
      </c>
      <c r="J39" s="175">
        <v>0.85</v>
      </c>
      <c r="K39" s="175">
        <v>0.85</v>
      </c>
      <c r="L39" s="175">
        <v>0.85</v>
      </c>
      <c r="M39" s="175">
        <v>0.85</v>
      </c>
      <c r="N39" s="175">
        <v>0.85</v>
      </c>
      <c r="O39" s="16"/>
      <c r="P39" s="16"/>
    </row>
    <row r="40" spans="1:16" ht="16.5" customHeight="1" x14ac:dyDescent="0.25">
      <c r="A40" s="133" t="s">
        <v>442</v>
      </c>
      <c r="B40" s="16"/>
      <c r="C40" s="175"/>
      <c r="D40" s="175"/>
      <c r="E40" s="175"/>
      <c r="F40" s="175"/>
      <c r="G40" s="175">
        <v>0.8</v>
      </c>
      <c r="H40" s="175">
        <v>0.8</v>
      </c>
      <c r="I40" s="175">
        <v>0.8</v>
      </c>
      <c r="J40" s="175">
        <v>0.8</v>
      </c>
      <c r="K40" s="175">
        <v>0.8</v>
      </c>
      <c r="L40" s="175">
        <v>0.8</v>
      </c>
      <c r="M40" s="175">
        <v>0.8</v>
      </c>
      <c r="N40" s="175">
        <v>0.8</v>
      </c>
      <c r="O40" s="16"/>
      <c r="P40" s="16"/>
    </row>
    <row r="41" spans="1:16" ht="16.5" customHeight="1" x14ac:dyDescent="0.25">
      <c r="A41" s="134" t="s">
        <v>26</v>
      </c>
      <c r="B41" s="35" t="s">
        <v>178</v>
      </c>
      <c r="C41" s="35" t="s">
        <v>178</v>
      </c>
      <c r="D41" s="35" t="s">
        <v>178</v>
      </c>
      <c r="E41" s="35" t="s">
        <v>178</v>
      </c>
      <c r="F41" s="35" t="s">
        <v>178</v>
      </c>
      <c r="G41" s="179">
        <v>0.54</v>
      </c>
      <c r="H41" s="179">
        <v>0.56000000000000005</v>
      </c>
      <c r="I41" s="179" t="e">
        <f>+#REF!</f>
        <v>#REF!</v>
      </c>
      <c r="J41" s="179" t="e">
        <f>+#REF!</f>
        <v>#REF!</v>
      </c>
      <c r="K41" s="179" t="e">
        <f>+#REF!</f>
        <v>#REF!</v>
      </c>
      <c r="L41" s="181" t="e">
        <f>+#REF!</f>
        <v>#REF!</v>
      </c>
      <c r="M41" s="181" t="e">
        <f>+#REF!</f>
        <v>#REF!</v>
      </c>
      <c r="N41" s="181" t="e">
        <f>+#REF!</f>
        <v>#REF!</v>
      </c>
      <c r="O41" s="182" t="e">
        <f>+AVERAGE(I41:N41)</f>
        <v>#REF!</v>
      </c>
      <c r="P41" s="183">
        <v>0.85</v>
      </c>
    </row>
    <row r="44" spans="1:16" x14ac:dyDescent="0.25">
      <c r="A44" s="89"/>
      <c r="B44" s="89"/>
      <c r="C44" s="89"/>
      <c r="D44" s="89"/>
      <c r="E44" s="89"/>
      <c r="F44" s="89"/>
      <c r="G44" s="89"/>
      <c r="H44" s="89"/>
      <c r="I44" s="89"/>
      <c r="J44" s="89"/>
      <c r="K44" s="89"/>
      <c r="L44" s="89"/>
      <c r="M44" s="89"/>
      <c r="N44" s="89"/>
    </row>
  </sheetData>
  <sheetProtection selectLockedCells="1"/>
  <mergeCells count="23">
    <mergeCell ref="A10:B10"/>
    <mergeCell ref="A11:A16"/>
    <mergeCell ref="B11:G12"/>
    <mergeCell ref="B13:G14"/>
    <mergeCell ref="B15:G16"/>
    <mergeCell ref="E8:G10"/>
    <mergeCell ref="A9:B9"/>
    <mergeCell ref="A17:G17"/>
    <mergeCell ref="B37:P37"/>
    <mergeCell ref="A1:G1"/>
    <mergeCell ref="H1:P17"/>
    <mergeCell ref="A2:B2"/>
    <mergeCell ref="C2:G2"/>
    <mergeCell ref="A3:B3"/>
    <mergeCell ref="A4:B4"/>
    <mergeCell ref="C4:D4"/>
    <mergeCell ref="F4:G4"/>
    <mergeCell ref="A5:B5"/>
    <mergeCell ref="C5:G5"/>
    <mergeCell ref="A6:B7"/>
    <mergeCell ref="C6:G7"/>
    <mergeCell ref="A8:B8"/>
    <mergeCell ref="D8:D10"/>
  </mergeCells>
  <printOptions horizontalCentered="1" verticalCentered="1"/>
  <pageMargins left="0.70866141732283472" right="0.70866141732283472" top="0.74803149606299213" bottom="0.74803149606299213" header="0.31496062992125984" footer="0.31496062992125984"/>
  <pageSetup scale="150" orientation="landscape"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32</vt:i4>
      </vt:variant>
    </vt:vector>
  </HeadingPairs>
  <TitlesOfParts>
    <vt:vector size="32" baseType="lpstr">
      <vt:lpstr>Tablero de Control-cambiado</vt:lpstr>
      <vt:lpstr>Tabla de resultados </vt:lpstr>
      <vt:lpstr>Volumen internacionales</vt:lpstr>
      <vt:lpstr>Ventas Nacionales</vt:lpstr>
      <vt:lpstr>Costo de Producción</vt:lpstr>
      <vt:lpstr>Clientes Nuevos</vt:lpstr>
      <vt:lpstr>Cartera Vencida</vt:lpstr>
      <vt:lpstr>Cartera Vencida a 30 dias</vt:lpstr>
      <vt:lpstr>OTIF</vt:lpstr>
      <vt:lpstr>NC</vt:lpstr>
      <vt:lpstr>Reclamos</vt:lpstr>
      <vt:lpstr>Incremento en Ventas por promoc</vt:lpstr>
      <vt:lpstr>Ventas por innovaciones</vt:lpstr>
      <vt:lpstr>Fallas de inventario</vt:lpstr>
      <vt:lpstr>Stockouts</vt:lpstr>
      <vt:lpstr>Consumo de Combustible por Kilo</vt:lpstr>
      <vt:lpstr>Clientes atendidos por Ruta</vt:lpstr>
      <vt:lpstr>Tiempo medio entre Fallas</vt:lpstr>
      <vt:lpstr>Tiempo medio de reparacion</vt:lpstr>
      <vt:lpstr>Averias</vt:lpstr>
      <vt:lpstr>Costo de Averias</vt:lpstr>
      <vt:lpstr>Parametros de Procesos</vt:lpstr>
      <vt:lpstr>Cump. Plan de Produccion</vt:lpstr>
      <vt:lpstr>Rendimiento de frutas</vt:lpstr>
      <vt:lpstr>Productividad de operadores</vt:lpstr>
      <vt:lpstr>Utilizacion de la Planta</vt:lpstr>
      <vt:lpstr>Horas de Entrenamiento Op.</vt:lpstr>
      <vt:lpstr>Horas de Entrenamiento Adm.</vt:lpstr>
      <vt:lpstr>Evaluacion de desempeño</vt:lpstr>
      <vt:lpstr>Monitoreo y Auditoria</vt:lpstr>
      <vt:lpstr>Matriz de priorizacion</vt:lpstr>
      <vt:lpstr>Matriz de Responsabilidades</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Salcedo</dc:creator>
  <cp:lastModifiedBy>David</cp:lastModifiedBy>
  <cp:lastPrinted>2012-11-30T22:42:18Z</cp:lastPrinted>
  <dcterms:created xsi:type="dcterms:W3CDTF">2012-03-19T21:46:32Z</dcterms:created>
  <dcterms:modified xsi:type="dcterms:W3CDTF">2013-06-10T00:33:59Z</dcterms:modified>
</cp:coreProperties>
</file>