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90" windowHeight="93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'Hoja1'!$B$2:$Y$58</definedName>
  </definedNames>
  <calcPr fullCalcOnLoad="1"/>
</workbook>
</file>

<file path=xl/sharedStrings.xml><?xml version="1.0" encoding="utf-8"?>
<sst xmlns="http://schemas.openxmlformats.org/spreadsheetml/2006/main" count="232" uniqueCount="44">
  <si>
    <t>Zapote</t>
  </si>
  <si>
    <t>Colorado</t>
  </si>
  <si>
    <t>Chaguana</t>
  </si>
  <si>
    <t>RIO</t>
  </si>
  <si>
    <t>CUENCA</t>
  </si>
  <si>
    <t>COORDENADAS</t>
  </si>
  <si>
    <t>Vía Guayas</t>
  </si>
  <si>
    <t>SITIO DE AFORO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</si>
  <si>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</si>
  <si>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</si>
  <si>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</si>
  <si>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</si>
  <si>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</si>
  <si>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</si>
  <si>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</si>
  <si>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</si>
  <si>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</si>
  <si>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T.A.</t>
  </si>
  <si>
    <t>P.A.</t>
  </si>
  <si>
    <t>Hda V. M. Serrano</t>
  </si>
  <si>
    <t>Palo Marcado</t>
  </si>
  <si>
    <t>Santa Elena</t>
  </si>
  <si>
    <t>CONTROL DE AFOROS EN LAS CUENCAS HIDROGRAFICAS DE EL ORO</t>
  </si>
  <si>
    <t>VALORES MENSUALES REALIZADOS CON MOLINETE      1-47424           AÑO -1979</t>
  </si>
  <si>
    <t>INERHI</t>
  </si>
  <si>
    <t>AGENCIA DEAGUAS DE MACHALA</t>
  </si>
  <si>
    <t>CAUDAL  M3/SEG</t>
  </si>
  <si>
    <t>CAMARA DIGITAL</t>
  </si>
  <si>
    <t>COMPUTADORA PORTATIL HP PENTIUN IV</t>
  </si>
  <si>
    <t>UNIDAD DE CD WRITER HP</t>
  </si>
  <si>
    <t>PLOTTER HP</t>
  </si>
  <si>
    <t>VALORES MENSUALES REALIZADOS CON MOLINETE      1-47424           AÑO -1980</t>
  </si>
  <si>
    <t>Latitud</t>
  </si>
  <si>
    <t>Longitud</t>
  </si>
  <si>
    <t>Aguila</t>
  </si>
  <si>
    <t>Hda. Zoila Marquez</t>
  </si>
  <si>
    <t>La Cadena (La Unión)</t>
  </si>
  <si>
    <r>
      <t>CAUDAL 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/seg</t>
    </r>
  </si>
  <si>
    <t>Amarillo</t>
  </si>
  <si>
    <t>VALORES MENSUALES REALIZADOS CON MOLINETE      1-47424           AÑO -1978</t>
  </si>
  <si>
    <t>VALORES MENSUALES REALIZADOS CON MOLINETE      1-47424           AÑO -1.981</t>
  </si>
  <si>
    <t>VALORES MENSUALES REALIZADOS CON MOLINETE      1-47424           AÑO -1.982</t>
  </si>
  <si>
    <t>VALORES MENSUALES REALIZADOS CON MOLINETE      1-47424           AÑO -1.983</t>
  </si>
  <si>
    <t>ANEXO III-7      VALORES MENSUALES DE PRECIPITACIÓN -  HUERTAS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</si>
</sst>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0\ &quot;º&quot;"/>
    <numFmt numFmtId="179" formatCode="0\ &quot;'&quot;"/>
    <numFmt numFmtId="180" formatCode="0\ &quot;''&quot;"/>
    <numFmt numFmtId="181" formatCode="0.000"/>
    <numFmt numFmtId="182" formatCode="0.0000"/>
    <numFmt numFmtId="183" formatCode="0.00000"/>
  </numFmts>
  <fonts count="8">
    <font>
      <sz val="10"/>
      <name val="Arial"/>
      <family val="0"/>
    </font>
    <font>
      <sz val="18"/>
      <name val="Copperplate Gothic Light"/>
      <family val="2"/>
    </font>
    <font>
      <sz val="14"/>
      <name val="Copperplate Gothic Light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0" fillId="0" borderId="14" xfId="0" applyNumberFormat="1" applyBorder="1" applyAlignment="1">
      <alignment/>
    </xf>
    <xf numFmtId="180" fontId="0" fillId="0" borderId="0" xfId="0" applyNumberFormat="1" applyBorder="1" applyAlignment="1">
      <alignment/>
    </xf>
    <xf numFmtId="179" fontId="0" fillId="0" borderId="26" xfId="0" applyNumberFormat="1" applyBorder="1" applyAlignment="1">
      <alignment/>
    </xf>
    <xf numFmtId="178" fontId="0" fillId="0" borderId="27" xfId="0" applyNumberFormat="1" applyBorder="1" applyAlignment="1">
      <alignment/>
    </xf>
    <xf numFmtId="178" fontId="0" fillId="0" borderId="4" xfId="0" applyNumberFormat="1" applyBorder="1" applyAlignment="1">
      <alignment/>
    </xf>
    <xf numFmtId="179" fontId="0" fillId="0" borderId="8" xfId="0" applyNumberFormat="1" applyBorder="1" applyAlignment="1">
      <alignment/>
    </xf>
    <xf numFmtId="180" fontId="0" fillId="0" borderId="28" xfId="0" applyNumberFormat="1" applyBorder="1" applyAlignment="1">
      <alignment/>
    </xf>
    <xf numFmtId="178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80" fontId="0" fillId="0" borderId="19" xfId="0" applyNumberFormat="1" applyBorder="1" applyAlignment="1">
      <alignment/>
    </xf>
    <xf numFmtId="178" fontId="0" fillId="0" borderId="29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0" fillId="0" borderId="24" xfId="0" applyNumberFormat="1" applyBorder="1" applyAlignment="1">
      <alignment/>
    </xf>
    <xf numFmtId="178" fontId="0" fillId="0" borderId="16" xfId="0" applyNumberFormat="1" applyBorder="1" applyAlignment="1">
      <alignment/>
    </xf>
    <xf numFmtId="180" fontId="0" fillId="0" borderId="25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4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8" fontId="0" fillId="0" borderId="29" xfId="0" applyNumberFormat="1" applyFill="1" applyBorder="1" applyAlignment="1">
      <alignment/>
    </xf>
    <xf numFmtId="179" fontId="0" fillId="0" borderId="26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78" fontId="0" fillId="0" borderId="27" xfId="0" applyNumberFormat="1" applyFill="1" applyBorder="1" applyAlignment="1">
      <alignment/>
    </xf>
    <xf numFmtId="180" fontId="0" fillId="0" borderId="30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" xfId="0" applyFill="1" applyBorder="1" applyAlignment="1">
      <alignment/>
    </xf>
    <xf numFmtId="181" fontId="0" fillId="0" borderId="4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4" xfId="0" applyNumberFormat="1" applyFill="1" applyBorder="1" applyAlignment="1">
      <alignment/>
    </xf>
    <xf numFmtId="179" fontId="0" fillId="0" borderId="8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78" fontId="0" fillId="0" borderId="4" xfId="0" applyNumberFormat="1" applyFill="1" applyBorder="1" applyAlignment="1">
      <alignment/>
    </xf>
    <xf numFmtId="180" fontId="0" fillId="0" borderId="24" xfId="0" applyNumberFormat="1" applyFill="1" applyBorder="1" applyAlignment="1">
      <alignment/>
    </xf>
    <xf numFmtId="181" fontId="0" fillId="0" borderId="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16" xfId="0" applyNumberFormat="1" applyFill="1" applyBorder="1" applyAlignment="1">
      <alignment/>
    </xf>
    <xf numFmtId="179" fontId="0" fillId="0" borderId="21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81" fontId="0" fillId="0" borderId="2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0" xfId="0" applyFont="1" applyFill="1" applyBorder="1" applyAlignment="1">
      <alignment/>
    </xf>
    <xf numFmtId="181" fontId="0" fillId="0" borderId="22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104"/>
  <sheetViews>
    <sheetView tabSelected="1" zoomScale="75" zoomScaleNormal="75" workbookViewId="0" topLeftCell="A1">
      <selection activeCell="V8" sqref="V8"/>
    </sheetView>
  </sheetViews>
  <sheetFormatPr defaultColWidth="11.421875" defaultRowHeight="12.75"/>
  <cols>
    <col min="1" max="1" width="5.7109375" style="0" customWidth="1"/>
    <col min="2" max="2" width="3.8515625" style="0" customWidth="1"/>
    <col min="5" max="10" width="5.7109375" style="0" customWidth="1"/>
    <col min="11" max="11" width="19.8515625" style="0" customWidth="1"/>
    <col min="12" max="25" width="6.7109375" style="0" customWidth="1"/>
  </cols>
  <sheetData>
    <row r="2" spans="2:25" ht="15">
      <c r="B2" s="123" t="s">
        <v>43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4" spans="3:25" s="54" customFormat="1" ht="22.5" customHeight="1">
      <c r="C4" s="127" t="s">
        <v>22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</row>
    <row r="5" spans="3:25" s="54" customFormat="1" ht="9.75" customHeight="1"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3:25" s="54" customFormat="1" ht="18.75" customHeight="1">
      <c r="C6" s="128" t="s">
        <v>39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</row>
    <row r="7" spans="3:25" s="54" customFormat="1" ht="18.75" customHeight="1">
      <c r="C7" s="56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6:17" s="54" customFormat="1" ht="14.25">
      <c r="F8" s="54" t="s">
        <v>24</v>
      </c>
      <c r="K8" s="54" t="s">
        <v>25</v>
      </c>
      <c r="Q8" s="54" t="s">
        <v>37</v>
      </c>
    </row>
    <row r="9" s="54" customFormat="1" ht="13.5" thickBot="1"/>
    <row r="10" spans="2:25" s="60" customFormat="1" ht="16.5" customHeight="1" thickBot="1">
      <c r="B10" s="57"/>
      <c r="C10" s="57" t="s">
        <v>4</v>
      </c>
      <c r="D10" s="58" t="s">
        <v>3</v>
      </c>
      <c r="E10" s="129" t="s">
        <v>5</v>
      </c>
      <c r="F10" s="130"/>
      <c r="G10" s="130"/>
      <c r="H10" s="130"/>
      <c r="I10" s="130"/>
      <c r="J10" s="131"/>
      <c r="K10" s="59" t="s">
        <v>7</v>
      </c>
      <c r="L10" s="57" t="s">
        <v>8</v>
      </c>
      <c r="M10" s="57" t="s">
        <v>9</v>
      </c>
      <c r="N10" s="57" t="s">
        <v>10</v>
      </c>
      <c r="O10" s="57" t="s">
        <v>11</v>
      </c>
      <c r="P10" s="57" t="s">
        <v>10</v>
      </c>
      <c r="Q10" s="57" t="s">
        <v>12</v>
      </c>
      <c r="R10" s="57" t="s">
        <v>12</v>
      </c>
      <c r="S10" s="57" t="s">
        <v>11</v>
      </c>
      <c r="T10" s="57" t="s">
        <v>13</v>
      </c>
      <c r="U10" s="57" t="s">
        <v>14</v>
      </c>
      <c r="V10" s="57" t="s">
        <v>15</v>
      </c>
      <c r="W10" s="57" t="s">
        <v>16</v>
      </c>
      <c r="X10" s="57" t="s">
        <v>17</v>
      </c>
      <c r="Y10" s="57" t="s">
        <v>18</v>
      </c>
    </row>
    <row r="11" spans="2:25" s="68" customFormat="1" ht="12.75">
      <c r="B11" s="61"/>
      <c r="C11" s="61" t="s">
        <v>2</v>
      </c>
      <c r="D11" s="62"/>
      <c r="E11" s="132" t="s">
        <v>32</v>
      </c>
      <c r="F11" s="133"/>
      <c r="G11" s="134"/>
      <c r="H11" s="135" t="s">
        <v>33</v>
      </c>
      <c r="I11" s="133"/>
      <c r="J11" s="136"/>
      <c r="K11" s="63"/>
      <c r="L11" s="64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  <c r="Y11" s="67"/>
    </row>
    <row r="12" spans="2:25" s="54" customFormat="1" ht="12.75">
      <c r="B12" s="69">
        <v>1</v>
      </c>
      <c r="C12" s="69"/>
      <c r="D12" s="70" t="s">
        <v>0</v>
      </c>
      <c r="E12" s="71">
        <v>3</v>
      </c>
      <c r="F12" s="72">
        <v>6</v>
      </c>
      <c r="G12" s="73">
        <v>25</v>
      </c>
      <c r="H12" s="74">
        <v>79</v>
      </c>
      <c r="I12" s="72">
        <v>47</v>
      </c>
      <c r="J12" s="75">
        <v>20</v>
      </c>
      <c r="K12" s="76" t="s">
        <v>6</v>
      </c>
      <c r="L12" s="18">
        <v>0.814</v>
      </c>
      <c r="M12" s="77">
        <v>0.491</v>
      </c>
      <c r="N12" s="77">
        <v>0.539</v>
      </c>
      <c r="O12" s="78">
        <v>0.294</v>
      </c>
      <c r="P12" s="77"/>
      <c r="Q12" s="77">
        <v>0.463</v>
      </c>
      <c r="R12" s="77">
        <v>0.264</v>
      </c>
      <c r="S12" s="77">
        <v>0.194</v>
      </c>
      <c r="T12" s="78">
        <v>0.34</v>
      </c>
      <c r="U12" s="77">
        <v>0.297</v>
      </c>
      <c r="V12" s="77"/>
      <c r="W12" s="77"/>
      <c r="X12" s="79">
        <v>3.696</v>
      </c>
      <c r="Y12" s="80">
        <v>0.41</v>
      </c>
    </row>
    <row r="13" spans="2:25" s="54" customFormat="1" ht="12.75">
      <c r="B13" s="69">
        <v>2</v>
      </c>
      <c r="C13" s="69"/>
      <c r="D13" s="70" t="s">
        <v>1</v>
      </c>
      <c r="E13" s="81">
        <v>3</v>
      </c>
      <c r="F13" s="82">
        <v>6</v>
      </c>
      <c r="G13" s="83">
        <v>30</v>
      </c>
      <c r="H13" s="84">
        <v>79</v>
      </c>
      <c r="I13" s="82">
        <v>45</v>
      </c>
      <c r="J13" s="85">
        <v>55</v>
      </c>
      <c r="K13" s="76" t="s">
        <v>19</v>
      </c>
      <c r="L13" s="18">
        <v>0.421</v>
      </c>
      <c r="M13" s="77">
        <v>0.319</v>
      </c>
      <c r="N13" s="77">
        <v>0.731</v>
      </c>
      <c r="O13" s="77">
        <v>0.88</v>
      </c>
      <c r="P13" s="77">
        <v>0.556</v>
      </c>
      <c r="Q13" s="77"/>
      <c r="R13" s="77">
        <v>0.398</v>
      </c>
      <c r="S13" s="77">
        <v>0.24</v>
      </c>
      <c r="T13" s="77">
        <v>0.252</v>
      </c>
      <c r="U13" s="77">
        <v>0.284</v>
      </c>
      <c r="V13" s="77"/>
      <c r="W13" s="77"/>
      <c r="X13" s="79">
        <v>4.081</v>
      </c>
      <c r="Y13" s="80">
        <v>0.453</v>
      </c>
    </row>
    <row r="14" spans="2:26" s="54" customFormat="1" ht="12.75">
      <c r="B14" s="69">
        <v>3</v>
      </c>
      <c r="C14" s="69"/>
      <c r="D14" s="70" t="s">
        <v>38</v>
      </c>
      <c r="E14" s="81">
        <v>3</v>
      </c>
      <c r="F14" s="82">
        <v>7</v>
      </c>
      <c r="G14" s="83">
        <v>0</v>
      </c>
      <c r="H14" s="84">
        <v>79</v>
      </c>
      <c r="I14" s="82">
        <v>46</v>
      </c>
      <c r="J14" s="85">
        <v>10</v>
      </c>
      <c r="K14" s="76" t="s">
        <v>19</v>
      </c>
      <c r="L14" s="86">
        <v>0.82</v>
      </c>
      <c r="M14" s="78">
        <v>0.42</v>
      </c>
      <c r="N14" s="77">
        <v>0.731</v>
      </c>
      <c r="O14" s="77"/>
      <c r="P14" s="77"/>
      <c r="Q14" s="77"/>
      <c r="R14" s="77">
        <v>0.524</v>
      </c>
      <c r="S14" s="77">
        <v>0.179</v>
      </c>
      <c r="T14" s="77">
        <v>0.235</v>
      </c>
      <c r="U14" s="77">
        <v>0.253</v>
      </c>
      <c r="V14" s="77"/>
      <c r="W14" s="77"/>
      <c r="X14" s="79">
        <v>3.162</v>
      </c>
      <c r="Y14" s="80">
        <v>0.452</v>
      </c>
      <c r="Z14" s="87"/>
    </row>
    <row r="15" spans="2:25" s="54" customFormat="1" ht="12.75">
      <c r="B15" s="69">
        <v>4</v>
      </c>
      <c r="C15" s="69"/>
      <c r="D15" s="70" t="s">
        <v>2</v>
      </c>
      <c r="E15" s="81">
        <v>3</v>
      </c>
      <c r="F15" s="82">
        <v>7</v>
      </c>
      <c r="G15" s="83">
        <v>48</v>
      </c>
      <c r="H15" s="84">
        <v>79</v>
      </c>
      <c r="I15" s="82">
        <v>48</v>
      </c>
      <c r="J15" s="85">
        <v>15</v>
      </c>
      <c r="K15" s="76" t="s">
        <v>6</v>
      </c>
      <c r="L15" s="18">
        <v>2.074</v>
      </c>
      <c r="M15" s="77">
        <v>1.788</v>
      </c>
      <c r="N15" s="77">
        <v>3.018</v>
      </c>
      <c r="O15" s="77">
        <v>2.467</v>
      </c>
      <c r="P15" s="77"/>
      <c r="Q15" s="77"/>
      <c r="R15" s="77">
        <v>0.41</v>
      </c>
      <c r="S15" s="77">
        <v>0.567</v>
      </c>
      <c r="T15" s="77">
        <v>0.346</v>
      </c>
      <c r="U15" s="77">
        <v>0.481</v>
      </c>
      <c r="V15" s="77"/>
      <c r="W15" s="77"/>
      <c r="X15" s="79">
        <v>11.151</v>
      </c>
      <c r="Y15" s="80">
        <v>1.394</v>
      </c>
    </row>
    <row r="16" spans="2:25" s="54" customFormat="1" ht="12.75">
      <c r="B16" s="69">
        <v>5</v>
      </c>
      <c r="C16" s="69"/>
      <c r="D16" s="70" t="s">
        <v>2</v>
      </c>
      <c r="E16" s="81">
        <v>3</v>
      </c>
      <c r="F16" s="82">
        <v>11</v>
      </c>
      <c r="G16" s="83">
        <v>5</v>
      </c>
      <c r="H16" s="84">
        <v>79</v>
      </c>
      <c r="I16" s="82">
        <v>42</v>
      </c>
      <c r="J16" s="85">
        <v>30</v>
      </c>
      <c r="K16" s="76" t="s">
        <v>20</v>
      </c>
      <c r="L16" s="18"/>
      <c r="M16" s="77"/>
      <c r="N16" s="77"/>
      <c r="O16" s="77"/>
      <c r="P16" s="77"/>
      <c r="Q16" s="77"/>
      <c r="R16" s="77"/>
      <c r="S16" s="77"/>
      <c r="T16" s="77">
        <v>0.346</v>
      </c>
      <c r="U16" s="77">
        <v>0.156</v>
      </c>
      <c r="V16" s="77"/>
      <c r="W16" s="77"/>
      <c r="X16" s="79"/>
      <c r="Y16" s="80"/>
    </row>
    <row r="17" spans="2:25" s="54" customFormat="1" ht="12.75">
      <c r="B17" s="69">
        <v>6</v>
      </c>
      <c r="C17" s="69"/>
      <c r="D17" s="70" t="s">
        <v>2</v>
      </c>
      <c r="E17" s="81">
        <v>3</v>
      </c>
      <c r="F17" s="82">
        <v>13</v>
      </c>
      <c r="G17" s="83">
        <v>10</v>
      </c>
      <c r="H17" s="84">
        <v>79</v>
      </c>
      <c r="I17" s="82">
        <v>43</v>
      </c>
      <c r="J17" s="85">
        <v>0</v>
      </c>
      <c r="K17" s="76" t="s">
        <v>21</v>
      </c>
      <c r="L17" s="18"/>
      <c r="M17" s="77"/>
      <c r="N17" s="77"/>
      <c r="O17" s="77"/>
      <c r="P17" s="77"/>
      <c r="Q17" s="77"/>
      <c r="R17" s="77"/>
      <c r="S17" s="77">
        <v>0.472</v>
      </c>
      <c r="T17" s="77">
        <v>0.139</v>
      </c>
      <c r="U17" s="77">
        <v>0.464</v>
      </c>
      <c r="V17" s="77"/>
      <c r="W17" s="77"/>
      <c r="X17" s="79"/>
      <c r="Y17" s="80"/>
    </row>
    <row r="18" spans="2:25" s="54" customFormat="1" ht="12.75">
      <c r="B18" s="69">
        <v>7</v>
      </c>
      <c r="C18" s="69"/>
      <c r="D18" s="70" t="s">
        <v>34</v>
      </c>
      <c r="E18" s="81">
        <v>3</v>
      </c>
      <c r="F18" s="82">
        <v>12</v>
      </c>
      <c r="G18" s="83">
        <v>47</v>
      </c>
      <c r="H18" s="84">
        <v>79</v>
      </c>
      <c r="I18" s="82">
        <v>43</v>
      </c>
      <c r="J18" s="85">
        <v>55</v>
      </c>
      <c r="K18" s="76" t="s">
        <v>35</v>
      </c>
      <c r="L18" s="18"/>
      <c r="M18" s="77"/>
      <c r="N18" s="77"/>
      <c r="O18" s="77"/>
      <c r="P18" s="77"/>
      <c r="Q18" s="77">
        <v>0.096</v>
      </c>
      <c r="R18" s="77"/>
      <c r="S18" s="77"/>
      <c r="T18" s="77"/>
      <c r="U18" s="77">
        <v>0.215</v>
      </c>
      <c r="V18" s="77"/>
      <c r="W18" s="77"/>
      <c r="X18" s="79"/>
      <c r="Y18" s="80"/>
    </row>
    <row r="19" spans="2:25" s="54" customFormat="1" ht="13.5" thickBot="1">
      <c r="B19" s="88">
        <v>8</v>
      </c>
      <c r="C19" s="88"/>
      <c r="D19" s="89" t="s">
        <v>2</v>
      </c>
      <c r="E19" s="90">
        <v>3</v>
      </c>
      <c r="F19" s="91">
        <v>13</v>
      </c>
      <c r="G19" s="92">
        <v>35</v>
      </c>
      <c r="H19" s="93">
        <v>79</v>
      </c>
      <c r="I19" s="91">
        <v>44</v>
      </c>
      <c r="J19" s="94">
        <v>15</v>
      </c>
      <c r="K19" s="95" t="s">
        <v>36</v>
      </c>
      <c r="L19" s="96"/>
      <c r="M19" s="97"/>
      <c r="N19" s="97"/>
      <c r="O19" s="97"/>
      <c r="P19" s="97"/>
      <c r="Q19" s="97"/>
      <c r="R19" s="97"/>
      <c r="S19" s="97"/>
      <c r="T19" s="98">
        <v>0.45</v>
      </c>
      <c r="U19" s="97"/>
      <c r="V19" s="97"/>
      <c r="W19" s="97"/>
      <c r="X19" s="99"/>
      <c r="Y19" s="100"/>
    </row>
    <row r="20" s="54" customFormat="1" ht="12.75"/>
    <row r="21" s="54" customFormat="1" ht="12.75"/>
    <row r="22" spans="5:8" s="54" customFormat="1" ht="12.75">
      <c r="E22" s="18"/>
      <c r="F22" s="101"/>
      <c r="G22" s="18"/>
      <c r="H22" s="18"/>
    </row>
    <row r="23" spans="3:25" ht="23.25">
      <c r="C23" s="111" t="s">
        <v>22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</row>
    <row r="24" spans="3:25" ht="23.2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3:25" ht="18">
      <c r="C25" s="110" t="s">
        <v>23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</row>
    <row r="26" spans="3:25" ht="23.25"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6:17" ht="14.25">
      <c r="F27" t="s">
        <v>24</v>
      </c>
      <c r="K27" t="s">
        <v>25</v>
      </c>
      <c r="Q27" t="s">
        <v>37</v>
      </c>
    </row>
    <row r="28" ht="13.5" thickBot="1"/>
    <row r="29" spans="2:25" ht="13.5" thickBot="1">
      <c r="B29" s="3"/>
      <c r="C29" s="3" t="s">
        <v>4</v>
      </c>
      <c r="D29" s="19" t="s">
        <v>3</v>
      </c>
      <c r="E29" s="124" t="s">
        <v>5</v>
      </c>
      <c r="F29" s="125"/>
      <c r="G29" s="125"/>
      <c r="H29" s="125"/>
      <c r="I29" s="125"/>
      <c r="J29" s="126"/>
      <c r="K29" s="30" t="s">
        <v>7</v>
      </c>
      <c r="L29" s="3" t="s">
        <v>8</v>
      </c>
      <c r="M29" s="3" t="s">
        <v>9</v>
      </c>
      <c r="N29" s="3" t="s">
        <v>10</v>
      </c>
      <c r="O29" s="3" t="s">
        <v>11</v>
      </c>
      <c r="P29" s="3" t="s">
        <v>10</v>
      </c>
      <c r="Q29" s="3" t="s">
        <v>12</v>
      </c>
      <c r="R29" s="3" t="s">
        <v>12</v>
      </c>
      <c r="S29" s="3" t="s">
        <v>11</v>
      </c>
      <c r="T29" s="3" t="s">
        <v>13</v>
      </c>
      <c r="U29" s="3" t="s">
        <v>14</v>
      </c>
      <c r="V29" s="3" t="s">
        <v>15</v>
      </c>
      <c r="W29" s="3" t="s">
        <v>16</v>
      </c>
      <c r="X29" s="3" t="s">
        <v>17</v>
      </c>
      <c r="Y29" s="3" t="s">
        <v>18</v>
      </c>
    </row>
    <row r="30" spans="2:25" ht="12.75">
      <c r="B30" s="12"/>
      <c r="C30" s="12" t="s">
        <v>2</v>
      </c>
      <c r="D30" s="23"/>
      <c r="E30" s="113" t="s">
        <v>32</v>
      </c>
      <c r="F30" s="114"/>
      <c r="G30" s="115"/>
      <c r="H30" s="121" t="s">
        <v>33</v>
      </c>
      <c r="I30" s="114"/>
      <c r="J30" s="122"/>
      <c r="K30" s="24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10"/>
      <c r="Y30" s="15"/>
    </row>
    <row r="31" spans="2:25" ht="12.75">
      <c r="B31" s="13">
        <v>1</v>
      </c>
      <c r="C31" s="13"/>
      <c r="D31" s="20" t="s">
        <v>0</v>
      </c>
      <c r="E31" s="43">
        <v>3</v>
      </c>
      <c r="F31" s="35">
        <v>6</v>
      </c>
      <c r="G31" s="39">
        <v>25</v>
      </c>
      <c r="H31" s="36">
        <v>79</v>
      </c>
      <c r="I31" s="35">
        <v>47</v>
      </c>
      <c r="J31" s="44">
        <v>20</v>
      </c>
      <c r="K31" s="31" t="s">
        <v>6</v>
      </c>
      <c r="L31" s="6">
        <v>0.814</v>
      </c>
      <c r="M31" s="7">
        <v>0.491</v>
      </c>
      <c r="N31" s="7">
        <v>0.539</v>
      </c>
      <c r="O31" s="49">
        <v>0.294</v>
      </c>
      <c r="P31" s="7"/>
      <c r="Q31" s="7">
        <v>0.463</v>
      </c>
      <c r="R31" s="7">
        <v>0.264</v>
      </c>
      <c r="S31" s="7">
        <v>0.194</v>
      </c>
      <c r="T31" s="49">
        <v>0.34</v>
      </c>
      <c r="U31" s="7">
        <v>0.297</v>
      </c>
      <c r="V31" s="7"/>
      <c r="W31" s="7"/>
      <c r="X31" s="11">
        <f>SUM(L31:W31)</f>
        <v>3.696</v>
      </c>
      <c r="Y31" s="50">
        <f>X31/9</f>
        <v>0.4106666666666667</v>
      </c>
    </row>
    <row r="32" spans="2:25" ht="12.75">
      <c r="B32" s="13">
        <v>2</v>
      </c>
      <c r="C32" s="13"/>
      <c r="D32" s="20" t="s">
        <v>1</v>
      </c>
      <c r="E32" s="33">
        <v>3</v>
      </c>
      <c r="F32" s="38">
        <v>6</v>
      </c>
      <c r="G32" s="34">
        <v>30</v>
      </c>
      <c r="H32" s="37">
        <v>79</v>
      </c>
      <c r="I32" s="38">
        <v>45</v>
      </c>
      <c r="J32" s="45">
        <v>55</v>
      </c>
      <c r="K32" s="31" t="s">
        <v>19</v>
      </c>
      <c r="L32" s="6">
        <v>0.421</v>
      </c>
      <c r="M32" s="7">
        <v>0.319</v>
      </c>
      <c r="N32" s="7">
        <v>0.731</v>
      </c>
      <c r="O32" s="7">
        <v>0.88</v>
      </c>
      <c r="P32" s="7">
        <v>0.556</v>
      </c>
      <c r="Q32" s="7"/>
      <c r="R32" s="7">
        <v>0.398</v>
      </c>
      <c r="S32" s="7">
        <v>0.24</v>
      </c>
      <c r="T32" s="7">
        <v>0.252</v>
      </c>
      <c r="U32" s="7">
        <v>0.284</v>
      </c>
      <c r="V32" s="7"/>
      <c r="W32" s="7"/>
      <c r="X32" s="11">
        <f aca="true" t="shared" si="0" ref="X32:X37">SUM(L32:W32)</f>
        <v>4.0809999999999995</v>
      </c>
      <c r="Y32" s="50">
        <f>X32/9</f>
        <v>0.4534444444444444</v>
      </c>
    </row>
    <row r="33" spans="2:25" ht="12.75">
      <c r="B33" s="13">
        <v>3</v>
      </c>
      <c r="C33" s="13"/>
      <c r="D33" s="20" t="s">
        <v>38</v>
      </c>
      <c r="E33" s="33">
        <v>3</v>
      </c>
      <c r="F33" s="38">
        <v>7</v>
      </c>
      <c r="G33" s="34">
        <v>0</v>
      </c>
      <c r="H33" s="37">
        <v>79</v>
      </c>
      <c r="I33" s="38">
        <v>46</v>
      </c>
      <c r="J33" s="45">
        <v>10</v>
      </c>
      <c r="K33" s="31" t="s">
        <v>19</v>
      </c>
      <c r="L33" s="53">
        <v>0.82</v>
      </c>
      <c r="M33" s="49">
        <v>0.42</v>
      </c>
      <c r="N33" s="7">
        <v>0.731</v>
      </c>
      <c r="O33" s="7"/>
      <c r="P33" s="7"/>
      <c r="Q33" s="7"/>
      <c r="R33" s="7">
        <v>0.524</v>
      </c>
      <c r="S33" s="7">
        <v>0.179</v>
      </c>
      <c r="T33" s="7">
        <v>0.235</v>
      </c>
      <c r="U33" s="7">
        <v>0.253</v>
      </c>
      <c r="V33" s="7"/>
      <c r="W33" s="7"/>
      <c r="X33" s="11">
        <f t="shared" si="0"/>
        <v>3.162</v>
      </c>
      <c r="Y33" s="50">
        <f>X33/7</f>
        <v>0.4517142857142857</v>
      </c>
    </row>
    <row r="34" spans="2:25" ht="12.75">
      <c r="B34" s="13">
        <v>4</v>
      </c>
      <c r="C34" s="13"/>
      <c r="D34" s="20" t="s">
        <v>2</v>
      </c>
      <c r="E34" s="33">
        <v>3</v>
      </c>
      <c r="F34" s="38">
        <v>7</v>
      </c>
      <c r="G34" s="34">
        <v>48</v>
      </c>
      <c r="H34" s="37">
        <v>79</v>
      </c>
      <c r="I34" s="38">
        <v>48</v>
      </c>
      <c r="J34" s="45">
        <v>15</v>
      </c>
      <c r="K34" s="31" t="s">
        <v>6</v>
      </c>
      <c r="L34" s="6">
        <v>2.074</v>
      </c>
      <c r="M34" s="7">
        <v>1.788</v>
      </c>
      <c r="N34" s="7">
        <v>3.018</v>
      </c>
      <c r="O34" s="7">
        <v>2.467</v>
      </c>
      <c r="P34" s="7"/>
      <c r="Q34" s="7"/>
      <c r="R34" s="7">
        <v>0.41</v>
      </c>
      <c r="S34" s="7">
        <v>0.567</v>
      </c>
      <c r="T34" s="7">
        <v>0.346</v>
      </c>
      <c r="U34" s="7">
        <v>0.481</v>
      </c>
      <c r="V34" s="7"/>
      <c r="W34" s="7"/>
      <c r="X34" s="11">
        <f t="shared" si="0"/>
        <v>11.151</v>
      </c>
      <c r="Y34" s="50">
        <f>X34/8</f>
        <v>1.393875</v>
      </c>
    </row>
    <row r="35" spans="2:25" ht="12.75">
      <c r="B35" s="13">
        <v>5</v>
      </c>
      <c r="C35" s="13"/>
      <c r="D35" s="20" t="s">
        <v>2</v>
      </c>
      <c r="E35" s="33">
        <v>3</v>
      </c>
      <c r="F35" s="38">
        <v>11</v>
      </c>
      <c r="G35" s="34">
        <v>5</v>
      </c>
      <c r="H35" s="37">
        <v>79</v>
      </c>
      <c r="I35" s="38">
        <v>42</v>
      </c>
      <c r="J35" s="45">
        <v>30</v>
      </c>
      <c r="K35" s="31" t="s">
        <v>20</v>
      </c>
      <c r="L35" s="6"/>
      <c r="M35" s="7"/>
      <c r="N35" s="7"/>
      <c r="O35" s="7"/>
      <c r="P35" s="7"/>
      <c r="Q35" s="7"/>
      <c r="R35" s="7"/>
      <c r="S35" s="7"/>
      <c r="T35" s="7">
        <v>0.346</v>
      </c>
      <c r="U35" s="7">
        <v>0.156</v>
      </c>
      <c r="V35" s="7"/>
      <c r="W35" s="7"/>
      <c r="X35" s="11">
        <f t="shared" si="0"/>
        <v>0.502</v>
      </c>
      <c r="Y35" s="50">
        <f>X35/2</f>
        <v>0.251</v>
      </c>
    </row>
    <row r="36" spans="2:25" ht="12.75">
      <c r="B36" s="13">
        <v>6</v>
      </c>
      <c r="C36" s="13"/>
      <c r="D36" s="20" t="s">
        <v>2</v>
      </c>
      <c r="E36" s="33">
        <v>3</v>
      </c>
      <c r="F36" s="38">
        <v>13</v>
      </c>
      <c r="G36" s="34">
        <v>10</v>
      </c>
      <c r="H36" s="37">
        <v>79</v>
      </c>
      <c r="I36" s="38">
        <v>43</v>
      </c>
      <c r="J36" s="45">
        <v>0</v>
      </c>
      <c r="K36" s="31" t="s">
        <v>21</v>
      </c>
      <c r="L36" s="6"/>
      <c r="M36" s="7"/>
      <c r="N36" s="7"/>
      <c r="O36" s="7"/>
      <c r="P36" s="7"/>
      <c r="Q36" s="7"/>
      <c r="R36" s="7"/>
      <c r="S36" s="7">
        <v>0.472</v>
      </c>
      <c r="T36" s="7">
        <v>0.139</v>
      </c>
      <c r="U36" s="7">
        <v>0.464</v>
      </c>
      <c r="V36" s="7"/>
      <c r="W36" s="7"/>
      <c r="X36" s="11">
        <f t="shared" si="0"/>
        <v>1.075</v>
      </c>
      <c r="Y36" s="50">
        <f>X36/3</f>
        <v>0.35833333333333334</v>
      </c>
    </row>
    <row r="37" spans="2:25" ht="12.75">
      <c r="B37" s="13">
        <v>7</v>
      </c>
      <c r="C37" s="13"/>
      <c r="D37" s="20" t="s">
        <v>34</v>
      </c>
      <c r="E37" s="33">
        <v>3</v>
      </c>
      <c r="F37" s="38">
        <v>12</v>
      </c>
      <c r="G37" s="34">
        <v>47</v>
      </c>
      <c r="H37" s="37">
        <v>79</v>
      </c>
      <c r="I37" s="38">
        <v>43</v>
      </c>
      <c r="J37" s="45">
        <v>55</v>
      </c>
      <c r="K37" s="31" t="s">
        <v>35</v>
      </c>
      <c r="L37" s="6"/>
      <c r="M37" s="7"/>
      <c r="N37" s="7"/>
      <c r="O37" s="7"/>
      <c r="P37" s="7"/>
      <c r="Q37" s="7">
        <v>0.096</v>
      </c>
      <c r="R37" s="7"/>
      <c r="S37" s="7"/>
      <c r="T37" s="7"/>
      <c r="U37" s="7">
        <v>0.215</v>
      </c>
      <c r="V37" s="7"/>
      <c r="W37" s="7"/>
      <c r="X37" s="11">
        <f t="shared" si="0"/>
        <v>0.311</v>
      </c>
      <c r="Y37" s="50">
        <f>X37/2</f>
        <v>0.1555</v>
      </c>
    </row>
    <row r="38" spans="2:25" ht="13.5" thickBot="1">
      <c r="B38" s="21">
        <v>8</v>
      </c>
      <c r="C38" s="21"/>
      <c r="D38" s="22" t="s">
        <v>2</v>
      </c>
      <c r="E38" s="46">
        <v>3</v>
      </c>
      <c r="F38" s="41">
        <v>13</v>
      </c>
      <c r="G38" s="42">
        <v>35</v>
      </c>
      <c r="H38" s="40">
        <v>79</v>
      </c>
      <c r="I38" s="41">
        <v>44</v>
      </c>
      <c r="J38" s="47">
        <v>15</v>
      </c>
      <c r="K38" s="32" t="s">
        <v>36</v>
      </c>
      <c r="L38" s="25"/>
      <c r="M38" s="26"/>
      <c r="N38" s="26"/>
      <c r="O38" s="26"/>
      <c r="P38" s="26"/>
      <c r="Q38" s="26"/>
      <c r="R38" s="26"/>
      <c r="S38" s="26"/>
      <c r="T38" s="48">
        <v>0.45</v>
      </c>
      <c r="U38" s="26"/>
      <c r="V38" s="26"/>
      <c r="W38" s="26"/>
      <c r="X38" s="28">
        <f>SUM(L38:W38)</f>
        <v>0.45</v>
      </c>
      <c r="Y38" s="29">
        <f>X38/1</f>
        <v>0.45</v>
      </c>
    </row>
    <row r="41" spans="5:8" ht="12.75">
      <c r="E41" s="6"/>
      <c r="F41" s="17"/>
      <c r="G41" s="6"/>
      <c r="H41" s="6"/>
    </row>
    <row r="42" spans="3:25" ht="23.25">
      <c r="C42" s="111" t="s">
        <v>22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</row>
    <row r="43" spans="3:25" ht="23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3:25" ht="23.25">
      <c r="C44" s="110" t="s">
        <v>31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</row>
    <row r="45" spans="3:25" ht="23.25"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6:17" ht="14.25">
      <c r="F46" t="s">
        <v>24</v>
      </c>
      <c r="K46" t="s">
        <v>25</v>
      </c>
      <c r="Q46" t="s">
        <v>37</v>
      </c>
    </row>
    <row r="47" ht="13.5" thickBot="1"/>
    <row r="48" spans="2:25" ht="13.5" thickBot="1">
      <c r="B48" s="3"/>
      <c r="C48" s="3" t="s">
        <v>4</v>
      </c>
      <c r="D48" s="3" t="s">
        <v>3</v>
      </c>
      <c r="E48" s="112" t="s">
        <v>5</v>
      </c>
      <c r="F48" s="112"/>
      <c r="G48" s="112"/>
      <c r="H48" s="112"/>
      <c r="I48" s="112"/>
      <c r="J48" s="112"/>
      <c r="K48" s="3" t="s">
        <v>7</v>
      </c>
      <c r="L48" s="3" t="s">
        <v>8</v>
      </c>
      <c r="M48" s="3" t="s">
        <v>9</v>
      </c>
      <c r="N48" s="3" t="s">
        <v>10</v>
      </c>
      <c r="O48" s="3" t="s">
        <v>11</v>
      </c>
      <c r="P48" s="3" t="s">
        <v>10</v>
      </c>
      <c r="Q48" s="3" t="s">
        <v>12</v>
      </c>
      <c r="R48" s="3" t="s">
        <v>12</v>
      </c>
      <c r="S48" s="3" t="s">
        <v>11</v>
      </c>
      <c r="T48" s="3" t="s">
        <v>13</v>
      </c>
      <c r="U48" s="3" t="s">
        <v>14</v>
      </c>
      <c r="V48" s="3" t="s">
        <v>15</v>
      </c>
      <c r="W48" s="3" t="s">
        <v>16</v>
      </c>
      <c r="X48" s="3" t="s">
        <v>17</v>
      </c>
      <c r="Y48" s="3" t="s">
        <v>18</v>
      </c>
    </row>
    <row r="49" spans="2:25" ht="12.75">
      <c r="B49" s="12"/>
      <c r="C49" s="12" t="s">
        <v>2</v>
      </c>
      <c r="D49" s="12"/>
      <c r="E49" s="116" t="s">
        <v>32</v>
      </c>
      <c r="F49" s="117"/>
      <c r="G49" s="118"/>
      <c r="H49" s="119" t="s">
        <v>33</v>
      </c>
      <c r="I49" s="117"/>
      <c r="J49" s="120"/>
      <c r="K49" s="12"/>
      <c r="L49" s="5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0"/>
      <c r="Y49" s="15"/>
    </row>
    <row r="50" spans="2:25" ht="12.75">
      <c r="B50" s="13">
        <v>1</v>
      </c>
      <c r="C50" s="13"/>
      <c r="D50" s="13" t="s">
        <v>0</v>
      </c>
      <c r="E50" s="43">
        <v>3</v>
      </c>
      <c r="F50" s="35">
        <v>6</v>
      </c>
      <c r="G50" s="39">
        <v>25</v>
      </c>
      <c r="H50" s="36">
        <v>79</v>
      </c>
      <c r="I50" s="35">
        <v>47</v>
      </c>
      <c r="J50" s="44">
        <v>20</v>
      </c>
      <c r="K50" s="14" t="s">
        <v>6</v>
      </c>
      <c r="L50" s="18">
        <v>0.073</v>
      </c>
      <c r="M50" s="7"/>
      <c r="N50" s="7"/>
      <c r="O50" s="7">
        <v>1.161</v>
      </c>
      <c r="P50" s="7">
        <v>0.756</v>
      </c>
      <c r="Q50" s="7">
        <v>0.503</v>
      </c>
      <c r="R50" s="7">
        <v>0.876</v>
      </c>
      <c r="S50" s="7">
        <v>0.661</v>
      </c>
      <c r="T50" s="7">
        <v>0.385</v>
      </c>
      <c r="U50" s="7">
        <v>0.286</v>
      </c>
      <c r="V50" s="7">
        <v>0.527</v>
      </c>
      <c r="W50" s="7">
        <v>0.868</v>
      </c>
      <c r="X50" s="11">
        <f>SUM(L50:W50)</f>
        <v>6.095999999999999</v>
      </c>
      <c r="Y50" s="50">
        <f>X50/10</f>
        <v>0.6095999999999999</v>
      </c>
    </row>
    <row r="51" spans="2:25" ht="12.75">
      <c r="B51" s="13">
        <v>2</v>
      </c>
      <c r="C51" s="13"/>
      <c r="D51" s="13" t="s">
        <v>1</v>
      </c>
      <c r="E51" s="33">
        <v>3</v>
      </c>
      <c r="F51" s="38">
        <v>6</v>
      </c>
      <c r="G51" s="34">
        <v>30</v>
      </c>
      <c r="H51" s="37">
        <v>79</v>
      </c>
      <c r="I51" s="38">
        <v>45</v>
      </c>
      <c r="J51" s="45">
        <v>55</v>
      </c>
      <c r="K51" s="14" t="s">
        <v>19</v>
      </c>
      <c r="L51" s="18">
        <v>0.114</v>
      </c>
      <c r="M51" s="7">
        <v>0.798</v>
      </c>
      <c r="N51" s="7">
        <v>0.213</v>
      </c>
      <c r="O51" s="7">
        <v>1.813</v>
      </c>
      <c r="P51" s="7">
        <v>1.161</v>
      </c>
      <c r="Q51" s="7">
        <v>0.478</v>
      </c>
      <c r="R51" s="7">
        <v>0.703</v>
      </c>
      <c r="S51" s="7">
        <v>0.421</v>
      </c>
      <c r="T51" s="7"/>
      <c r="U51" s="7"/>
      <c r="V51" s="7"/>
      <c r="W51" s="7"/>
      <c r="X51" s="11">
        <f aca="true" t="shared" si="1" ref="X51:X56">SUM(L51:W51)</f>
        <v>5.7010000000000005</v>
      </c>
      <c r="Y51" s="50">
        <f>X51/8</f>
        <v>0.7126250000000001</v>
      </c>
    </row>
    <row r="52" spans="2:25" ht="12.75">
      <c r="B52" s="13">
        <v>3</v>
      </c>
      <c r="C52" s="13"/>
      <c r="D52" s="20" t="s">
        <v>38</v>
      </c>
      <c r="E52" s="33">
        <v>3</v>
      </c>
      <c r="F52" s="38">
        <v>7</v>
      </c>
      <c r="G52" s="34">
        <v>0</v>
      </c>
      <c r="H52" s="37">
        <v>79</v>
      </c>
      <c r="I52" s="38">
        <v>46</v>
      </c>
      <c r="J52" s="45">
        <v>10</v>
      </c>
      <c r="K52" s="31" t="s">
        <v>19</v>
      </c>
      <c r="L52" s="18">
        <v>0.124</v>
      </c>
      <c r="M52" s="7">
        <v>0.347</v>
      </c>
      <c r="N52" s="7">
        <v>0.209</v>
      </c>
      <c r="O52" s="7">
        <v>1.518</v>
      </c>
      <c r="P52" s="7">
        <v>1.278</v>
      </c>
      <c r="Q52" s="7">
        <v>0.746</v>
      </c>
      <c r="R52" s="7">
        <v>0.392</v>
      </c>
      <c r="S52" s="7">
        <v>0.392</v>
      </c>
      <c r="T52" s="7"/>
      <c r="U52" s="7"/>
      <c r="V52" s="7"/>
      <c r="W52" s="7"/>
      <c r="X52" s="11">
        <f t="shared" si="1"/>
        <v>5.006</v>
      </c>
      <c r="Y52" s="50">
        <f>X52/8</f>
        <v>0.62575</v>
      </c>
    </row>
    <row r="53" spans="2:25" ht="12.75">
      <c r="B53" s="13">
        <v>4</v>
      </c>
      <c r="C53" s="13"/>
      <c r="D53" s="13" t="s">
        <v>2</v>
      </c>
      <c r="E53" s="33">
        <v>3</v>
      </c>
      <c r="F53" s="38">
        <v>7</v>
      </c>
      <c r="G53" s="34">
        <v>48</v>
      </c>
      <c r="H53" s="37">
        <v>79</v>
      </c>
      <c r="I53" s="38">
        <v>48</v>
      </c>
      <c r="J53" s="45">
        <v>15</v>
      </c>
      <c r="K53" s="14" t="s">
        <v>6</v>
      </c>
      <c r="L53" s="18">
        <v>0.024</v>
      </c>
      <c r="M53" s="7">
        <v>1.092</v>
      </c>
      <c r="N53" s="7">
        <v>0.273</v>
      </c>
      <c r="O53" s="7">
        <v>6.439</v>
      </c>
      <c r="P53" s="7">
        <v>2.721</v>
      </c>
      <c r="Q53" s="49">
        <v>1.57</v>
      </c>
      <c r="R53" s="7">
        <v>1.671</v>
      </c>
      <c r="S53" s="49">
        <v>0.8</v>
      </c>
      <c r="T53" s="7">
        <v>0.748</v>
      </c>
      <c r="U53" s="7">
        <v>0.842</v>
      </c>
      <c r="V53" s="7">
        <v>3.822</v>
      </c>
      <c r="W53" s="7">
        <v>1.173</v>
      </c>
      <c r="X53" s="11">
        <f t="shared" si="1"/>
        <v>21.174999999999997</v>
      </c>
      <c r="Y53" s="50">
        <f>X53/12</f>
        <v>1.7645833333333332</v>
      </c>
    </row>
    <row r="54" spans="2:25" ht="12.75">
      <c r="B54" s="13">
        <v>5</v>
      </c>
      <c r="C54" s="13"/>
      <c r="D54" s="13" t="s">
        <v>2</v>
      </c>
      <c r="E54" s="33">
        <v>3</v>
      </c>
      <c r="F54" s="38">
        <v>11</v>
      </c>
      <c r="G54" s="34">
        <v>5</v>
      </c>
      <c r="H54" s="37">
        <v>79</v>
      </c>
      <c r="I54" s="38">
        <v>42</v>
      </c>
      <c r="J54" s="45">
        <v>30</v>
      </c>
      <c r="K54" s="14" t="s">
        <v>20</v>
      </c>
      <c r="L54" s="6"/>
      <c r="M54" s="49">
        <v>0.82</v>
      </c>
      <c r="N54" s="49">
        <v>1.2</v>
      </c>
      <c r="O54" s="7"/>
      <c r="P54" s="7"/>
      <c r="Q54" s="7"/>
      <c r="R54" s="7">
        <v>1.141</v>
      </c>
      <c r="S54" s="7">
        <v>2.295</v>
      </c>
      <c r="T54" s="7"/>
      <c r="U54" s="7"/>
      <c r="V54" s="7">
        <v>1.201</v>
      </c>
      <c r="W54" s="7">
        <v>0.977</v>
      </c>
      <c r="X54" s="11">
        <f t="shared" si="1"/>
        <v>7.634</v>
      </c>
      <c r="Y54" s="50">
        <f>X54/6</f>
        <v>1.2723333333333333</v>
      </c>
    </row>
    <row r="55" spans="2:25" ht="12.75">
      <c r="B55" s="13">
        <v>6</v>
      </c>
      <c r="C55" s="13"/>
      <c r="D55" s="13" t="s">
        <v>2</v>
      </c>
      <c r="E55" s="33">
        <v>3</v>
      </c>
      <c r="F55" s="38">
        <v>13</v>
      </c>
      <c r="G55" s="34">
        <v>10</v>
      </c>
      <c r="H55" s="37">
        <v>79</v>
      </c>
      <c r="I55" s="38">
        <v>43</v>
      </c>
      <c r="J55" s="45">
        <v>0</v>
      </c>
      <c r="K55" s="14" t="s">
        <v>21</v>
      </c>
      <c r="L55" s="6">
        <v>0.585</v>
      </c>
      <c r="M55" s="7">
        <v>0.603</v>
      </c>
      <c r="N55" s="49">
        <v>0.52</v>
      </c>
      <c r="O55" s="7">
        <v>3.694</v>
      </c>
      <c r="P55" s="7">
        <v>1.377</v>
      </c>
      <c r="Q55" s="7">
        <v>1.906</v>
      </c>
      <c r="R55" s="7">
        <v>1.228</v>
      </c>
      <c r="S55" s="7">
        <v>1.023</v>
      </c>
      <c r="T55" s="7"/>
      <c r="U55" s="7">
        <v>0.537</v>
      </c>
      <c r="V55" s="7">
        <v>0.499</v>
      </c>
      <c r="W55" s="7">
        <v>0.474</v>
      </c>
      <c r="X55" s="11">
        <f t="shared" si="1"/>
        <v>12.446000000000002</v>
      </c>
      <c r="Y55" s="50">
        <f>X55/11</f>
        <v>1.1314545454545455</v>
      </c>
    </row>
    <row r="56" spans="2:25" ht="12.75">
      <c r="B56" s="13">
        <v>7</v>
      </c>
      <c r="C56" s="13"/>
      <c r="D56" s="13" t="s">
        <v>34</v>
      </c>
      <c r="E56" s="33">
        <v>3</v>
      </c>
      <c r="F56" s="38">
        <v>12</v>
      </c>
      <c r="G56" s="34">
        <v>47</v>
      </c>
      <c r="H56" s="37">
        <v>79</v>
      </c>
      <c r="I56" s="38">
        <v>43</v>
      </c>
      <c r="J56" s="45">
        <v>55</v>
      </c>
      <c r="K56" s="14" t="s">
        <v>35</v>
      </c>
      <c r="L56" s="6"/>
      <c r="M56" s="7"/>
      <c r="N56" s="7"/>
      <c r="O56" s="7">
        <v>0.421</v>
      </c>
      <c r="P56" s="7">
        <v>0.155</v>
      </c>
      <c r="Q56" s="7">
        <v>0.254</v>
      </c>
      <c r="R56" s="7">
        <v>0.143</v>
      </c>
      <c r="S56" s="7">
        <v>0.287</v>
      </c>
      <c r="T56" s="7"/>
      <c r="U56" s="7">
        <v>0.169</v>
      </c>
      <c r="V56" s="7">
        <v>0.222</v>
      </c>
      <c r="W56" s="7">
        <v>0.188</v>
      </c>
      <c r="X56" s="11">
        <f t="shared" si="1"/>
        <v>1.839</v>
      </c>
      <c r="Y56" s="50">
        <f>X56/8</f>
        <v>0.229875</v>
      </c>
    </row>
    <row r="57" spans="2:25" ht="13.5" thickBot="1">
      <c r="B57" s="21">
        <v>8</v>
      </c>
      <c r="C57" s="21"/>
      <c r="D57" s="21" t="s">
        <v>2</v>
      </c>
      <c r="E57" s="46">
        <v>3</v>
      </c>
      <c r="F57" s="41">
        <v>13</v>
      </c>
      <c r="G57" s="42">
        <v>35</v>
      </c>
      <c r="H57" s="40">
        <v>79</v>
      </c>
      <c r="I57" s="41">
        <v>44</v>
      </c>
      <c r="J57" s="47">
        <v>15</v>
      </c>
      <c r="K57" s="27" t="s">
        <v>36</v>
      </c>
      <c r="L57" s="25"/>
      <c r="M57" s="26"/>
      <c r="N57" s="26"/>
      <c r="O57" s="26">
        <v>2.904</v>
      </c>
      <c r="P57" s="48">
        <v>2.44</v>
      </c>
      <c r="Q57" s="26">
        <v>1.256</v>
      </c>
      <c r="R57" s="26">
        <v>1.609</v>
      </c>
      <c r="S57" s="26">
        <v>0.282</v>
      </c>
      <c r="T57" s="26"/>
      <c r="U57" s="26">
        <v>0.898</v>
      </c>
      <c r="V57" s="26">
        <v>0.627</v>
      </c>
      <c r="W57" s="26">
        <v>0.727</v>
      </c>
      <c r="X57" s="51">
        <f>SUM(L57:W57)</f>
        <v>10.743</v>
      </c>
      <c r="Y57" s="102">
        <f>X57/8</f>
        <v>1.342875</v>
      </c>
    </row>
    <row r="59" spans="2:25" ht="15">
      <c r="B59" s="123" t="s">
        <v>43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</row>
    <row r="60" ht="12.75">
      <c r="Y60" s="52"/>
    </row>
    <row r="61" spans="3:25" ht="23.25" hidden="1">
      <c r="C61" s="111" t="s">
        <v>22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</row>
    <row r="62" spans="3:25" ht="23.25" hidden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3:25" ht="23.25" hidden="1">
      <c r="C63" s="110" t="s">
        <v>40</v>
      </c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</row>
    <row r="64" spans="3:25" ht="23.25" hidden="1"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6:17" ht="12.75" hidden="1">
      <c r="F65" t="s">
        <v>24</v>
      </c>
      <c r="K65" t="s">
        <v>25</v>
      </c>
      <c r="Q65" t="s">
        <v>26</v>
      </c>
    </row>
    <row r="66" ht="13.5" hidden="1" thickBot="1"/>
    <row r="67" spans="2:25" ht="13.5" hidden="1" thickBot="1">
      <c r="B67" s="3"/>
      <c r="C67" s="3" t="s">
        <v>4</v>
      </c>
      <c r="D67" s="3" t="s">
        <v>3</v>
      </c>
      <c r="E67" s="112" t="s">
        <v>5</v>
      </c>
      <c r="F67" s="112"/>
      <c r="G67" s="112"/>
      <c r="H67" s="112"/>
      <c r="I67" s="112"/>
      <c r="J67" s="112"/>
      <c r="K67" s="3" t="s">
        <v>7</v>
      </c>
      <c r="L67" s="3" t="s">
        <v>8</v>
      </c>
      <c r="M67" s="3" t="s">
        <v>9</v>
      </c>
      <c r="N67" s="3" t="s">
        <v>10</v>
      </c>
      <c r="O67" s="3" t="s">
        <v>11</v>
      </c>
      <c r="P67" s="3" t="s">
        <v>10</v>
      </c>
      <c r="Q67" s="3" t="s">
        <v>12</v>
      </c>
      <c r="R67" s="3" t="s">
        <v>12</v>
      </c>
      <c r="S67" s="3" t="s">
        <v>11</v>
      </c>
      <c r="T67" s="3" t="s">
        <v>13</v>
      </c>
      <c r="U67" s="3" t="s">
        <v>14</v>
      </c>
      <c r="V67" s="3" t="s">
        <v>15</v>
      </c>
      <c r="W67" s="3" t="s">
        <v>16</v>
      </c>
      <c r="X67" s="3" t="s">
        <v>17</v>
      </c>
      <c r="Y67" s="3" t="s">
        <v>18</v>
      </c>
    </row>
    <row r="68" spans="2:25" ht="12.75" hidden="1">
      <c r="B68" s="12"/>
      <c r="C68" s="12" t="s">
        <v>2</v>
      </c>
      <c r="D68" s="12"/>
      <c r="E68" s="5"/>
      <c r="F68" s="4"/>
      <c r="G68" s="4"/>
      <c r="H68" s="8"/>
      <c r="I68" s="4"/>
      <c r="J68" s="4"/>
      <c r="K68" s="12"/>
      <c r="L68" s="5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10"/>
      <c r="Y68" s="15"/>
    </row>
    <row r="69" spans="2:25" ht="12.75" hidden="1">
      <c r="B69" s="13">
        <v>1</v>
      </c>
      <c r="C69" s="13"/>
      <c r="D69" s="13" t="s">
        <v>0</v>
      </c>
      <c r="E69" s="6">
        <v>3</v>
      </c>
      <c r="F69" s="7">
        <v>6</v>
      </c>
      <c r="G69" s="7">
        <v>25</v>
      </c>
      <c r="H69" s="9">
        <v>79</v>
      </c>
      <c r="I69" s="7">
        <v>47</v>
      </c>
      <c r="J69" s="7">
        <v>20</v>
      </c>
      <c r="K69" s="14" t="s">
        <v>6</v>
      </c>
      <c r="L69" s="18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11"/>
      <c r="Y69" s="16"/>
    </row>
    <row r="70" spans="2:25" ht="12.75" hidden="1">
      <c r="B70" s="13">
        <v>2</v>
      </c>
      <c r="C70" s="13"/>
      <c r="D70" s="13" t="s">
        <v>1</v>
      </c>
      <c r="E70" s="6">
        <v>3</v>
      </c>
      <c r="F70" s="7">
        <v>6</v>
      </c>
      <c r="G70" s="7">
        <v>30</v>
      </c>
      <c r="H70" s="9">
        <v>79</v>
      </c>
      <c r="I70" s="7">
        <v>45</v>
      </c>
      <c r="J70" s="7">
        <v>55</v>
      </c>
      <c r="K70" s="14" t="s">
        <v>19</v>
      </c>
      <c r="L70" s="18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1"/>
      <c r="Y70" s="16"/>
    </row>
    <row r="71" spans="2:25" ht="12.75" hidden="1">
      <c r="B71" s="13">
        <v>3</v>
      </c>
      <c r="C71" s="13"/>
      <c r="D71" s="13" t="s">
        <v>2</v>
      </c>
      <c r="E71" s="6">
        <v>3</v>
      </c>
      <c r="F71" s="7">
        <v>7</v>
      </c>
      <c r="G71" s="7">
        <v>48</v>
      </c>
      <c r="H71" s="9">
        <v>79</v>
      </c>
      <c r="I71" s="7">
        <v>48</v>
      </c>
      <c r="J71" s="7">
        <v>15</v>
      </c>
      <c r="K71" s="14" t="s">
        <v>6</v>
      </c>
      <c r="L71" s="18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1"/>
      <c r="Y71" s="16"/>
    </row>
    <row r="72" spans="2:25" ht="12.75" hidden="1">
      <c r="B72" s="13">
        <v>4</v>
      </c>
      <c r="C72" s="13"/>
      <c r="D72" s="13" t="s">
        <v>2</v>
      </c>
      <c r="E72" s="6">
        <v>3</v>
      </c>
      <c r="F72" s="7">
        <v>11</v>
      </c>
      <c r="G72" s="7">
        <v>5</v>
      </c>
      <c r="H72" s="9">
        <v>79</v>
      </c>
      <c r="I72" s="7">
        <v>42</v>
      </c>
      <c r="J72" s="7">
        <v>30</v>
      </c>
      <c r="K72" s="14" t="s">
        <v>20</v>
      </c>
      <c r="L72" s="6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1"/>
      <c r="Y72" s="16"/>
    </row>
    <row r="73" spans="2:25" ht="13.5" hidden="1" thickBot="1">
      <c r="B73" s="21">
        <v>5</v>
      </c>
      <c r="C73" s="21"/>
      <c r="D73" s="21" t="s">
        <v>2</v>
      </c>
      <c r="E73" s="25">
        <v>3</v>
      </c>
      <c r="F73" s="26">
        <v>13</v>
      </c>
      <c r="G73" s="26">
        <v>10</v>
      </c>
      <c r="H73" s="104">
        <v>79</v>
      </c>
      <c r="I73" s="26">
        <v>43</v>
      </c>
      <c r="J73" s="26">
        <v>0</v>
      </c>
      <c r="K73" s="27" t="s">
        <v>21</v>
      </c>
      <c r="L73" s="25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8"/>
      <c r="Y73" s="29"/>
    </row>
    <row r="74" spans="2:25" ht="12.75" hidden="1">
      <c r="B74" s="103"/>
      <c r="C74" s="103"/>
      <c r="D74" s="10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2:25" ht="12.75" hidden="1">
      <c r="B75" s="103"/>
      <c r="C75" s="103"/>
      <c r="D75" s="10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2:25" ht="12.75" hidden="1">
      <c r="B76" s="103"/>
      <c r="C76" s="103"/>
      <c r="D76" s="10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3:25" ht="23.25">
      <c r="C77" s="111" t="s">
        <v>22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</row>
    <row r="78" spans="3:25" ht="23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3:25" ht="23.25">
      <c r="C79" s="110" t="s">
        <v>41</v>
      </c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</row>
    <row r="80" spans="3:25" ht="23.25"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6:17" ht="12.75">
      <c r="F81" t="s">
        <v>24</v>
      </c>
      <c r="K81" t="s">
        <v>25</v>
      </c>
      <c r="Q81" t="s">
        <v>26</v>
      </c>
    </row>
    <row r="82" ht="13.5" thickBot="1"/>
    <row r="83" spans="2:25" ht="13.5" thickBot="1">
      <c r="B83" s="3"/>
      <c r="C83" s="3" t="s">
        <v>4</v>
      </c>
      <c r="D83" s="3" t="s">
        <v>3</v>
      </c>
      <c r="E83" s="112" t="s">
        <v>5</v>
      </c>
      <c r="F83" s="112"/>
      <c r="G83" s="112"/>
      <c r="H83" s="112"/>
      <c r="I83" s="112"/>
      <c r="J83" s="112"/>
      <c r="K83" s="3" t="s">
        <v>7</v>
      </c>
      <c r="L83" s="3" t="s">
        <v>8</v>
      </c>
      <c r="M83" s="3" t="s">
        <v>9</v>
      </c>
      <c r="N83" s="3" t="s">
        <v>10</v>
      </c>
      <c r="O83" s="3" t="s">
        <v>11</v>
      </c>
      <c r="P83" s="3" t="s">
        <v>10</v>
      </c>
      <c r="Q83" s="3" t="s">
        <v>12</v>
      </c>
      <c r="R83" s="3" t="s">
        <v>12</v>
      </c>
      <c r="S83" s="3" t="s">
        <v>11</v>
      </c>
      <c r="T83" s="3" t="s">
        <v>13</v>
      </c>
      <c r="U83" s="3" t="s">
        <v>14</v>
      </c>
      <c r="V83" s="3" t="s">
        <v>15</v>
      </c>
      <c r="W83" s="3" t="s">
        <v>16</v>
      </c>
      <c r="X83" s="3" t="s">
        <v>17</v>
      </c>
      <c r="Y83" s="3" t="s">
        <v>18</v>
      </c>
    </row>
    <row r="84" spans="2:25" ht="12.75">
      <c r="B84" s="12"/>
      <c r="C84" s="12" t="s">
        <v>2</v>
      </c>
      <c r="D84" s="12"/>
      <c r="E84" s="5"/>
      <c r="F84" s="4"/>
      <c r="G84" s="4"/>
      <c r="H84" s="8"/>
      <c r="I84" s="4"/>
      <c r="J84" s="4"/>
      <c r="K84" s="12"/>
      <c r="L84" s="8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5"/>
    </row>
    <row r="85" spans="2:25" ht="12.75">
      <c r="B85" s="13">
        <v>1</v>
      </c>
      <c r="C85" s="13"/>
      <c r="D85" s="13" t="s">
        <v>0</v>
      </c>
      <c r="E85" s="6">
        <v>3</v>
      </c>
      <c r="F85" s="7">
        <v>6</v>
      </c>
      <c r="G85" s="7">
        <v>25</v>
      </c>
      <c r="H85" s="9">
        <v>79</v>
      </c>
      <c r="I85" s="7">
        <v>47</v>
      </c>
      <c r="J85" s="7">
        <v>20</v>
      </c>
      <c r="K85" s="14" t="s">
        <v>6</v>
      </c>
      <c r="L85" s="105">
        <v>0.594</v>
      </c>
      <c r="M85" s="106">
        <v>0.376</v>
      </c>
      <c r="N85" s="11"/>
      <c r="O85" s="11"/>
      <c r="P85" s="106">
        <v>0.224</v>
      </c>
      <c r="Q85" s="106">
        <v>0.27</v>
      </c>
      <c r="R85" s="106">
        <v>0.316</v>
      </c>
      <c r="S85" s="106">
        <v>0.24</v>
      </c>
      <c r="T85" s="106">
        <v>0.145</v>
      </c>
      <c r="U85" s="11"/>
      <c r="V85" s="106">
        <v>1.183</v>
      </c>
      <c r="W85" s="11"/>
      <c r="X85" s="11"/>
      <c r="Y85" s="16"/>
    </row>
    <row r="86" spans="2:25" ht="12.75">
      <c r="B86" s="13">
        <v>2</v>
      </c>
      <c r="C86" s="13"/>
      <c r="D86" s="13" t="s">
        <v>1</v>
      </c>
      <c r="E86" s="6">
        <v>3</v>
      </c>
      <c r="F86" s="7">
        <v>6</v>
      </c>
      <c r="G86" s="7">
        <v>30</v>
      </c>
      <c r="H86" s="9">
        <v>79</v>
      </c>
      <c r="I86" s="7">
        <v>45</v>
      </c>
      <c r="J86" s="7">
        <v>55</v>
      </c>
      <c r="K86" s="14" t="s">
        <v>19</v>
      </c>
      <c r="L86" s="105">
        <v>0.278</v>
      </c>
      <c r="M86" s="11"/>
      <c r="N86" s="11"/>
      <c r="O86" s="11"/>
      <c r="P86" s="106">
        <v>0.162</v>
      </c>
      <c r="Q86" s="106">
        <v>0.159</v>
      </c>
      <c r="R86" s="106">
        <v>0.159</v>
      </c>
      <c r="S86" s="106">
        <v>0.116</v>
      </c>
      <c r="T86" s="106">
        <v>0.04</v>
      </c>
      <c r="U86" s="106">
        <v>0.171</v>
      </c>
      <c r="V86" s="106">
        <v>0.143</v>
      </c>
      <c r="W86" s="11"/>
      <c r="X86" s="11"/>
      <c r="Y86" s="16"/>
    </row>
    <row r="87" spans="2:25" ht="12.75">
      <c r="B87" s="13">
        <v>3</v>
      </c>
      <c r="C87" s="13"/>
      <c r="D87" s="13" t="s">
        <v>2</v>
      </c>
      <c r="E87" s="6">
        <v>3</v>
      </c>
      <c r="F87" s="7">
        <v>7</v>
      </c>
      <c r="G87" s="7">
        <v>48</v>
      </c>
      <c r="H87" s="9">
        <v>79</v>
      </c>
      <c r="I87" s="7">
        <v>48</v>
      </c>
      <c r="J87" s="7">
        <v>15</v>
      </c>
      <c r="K87" s="14" t="s">
        <v>6</v>
      </c>
      <c r="L87" s="105">
        <v>0.762</v>
      </c>
      <c r="M87" s="11"/>
      <c r="N87" s="11"/>
      <c r="O87" s="11"/>
      <c r="P87" s="106">
        <v>0.521</v>
      </c>
      <c r="Q87" s="106">
        <v>0.672</v>
      </c>
      <c r="R87" s="106">
        <v>0.619</v>
      </c>
      <c r="S87" s="106">
        <v>0.571</v>
      </c>
      <c r="T87" s="106">
        <v>0.3</v>
      </c>
      <c r="U87" s="106">
        <v>0.267</v>
      </c>
      <c r="V87" s="109">
        <v>2.28</v>
      </c>
      <c r="W87" s="11"/>
      <c r="X87" s="11"/>
      <c r="Y87" s="16"/>
    </row>
    <row r="88" spans="2:25" ht="12.75">
      <c r="B88" s="13">
        <v>4</v>
      </c>
      <c r="C88" s="13"/>
      <c r="D88" s="13" t="s">
        <v>2</v>
      </c>
      <c r="E88" s="6">
        <v>3</v>
      </c>
      <c r="F88" s="7">
        <v>11</v>
      </c>
      <c r="G88" s="7">
        <v>5</v>
      </c>
      <c r="H88" s="9">
        <v>79</v>
      </c>
      <c r="I88" s="7">
        <v>42</v>
      </c>
      <c r="J88" s="7">
        <v>30</v>
      </c>
      <c r="K88" s="14" t="s">
        <v>20</v>
      </c>
      <c r="L88" s="105">
        <v>0.597</v>
      </c>
      <c r="M88" s="11"/>
      <c r="N88" s="11"/>
      <c r="O88" s="11"/>
      <c r="P88" s="106">
        <v>0.752</v>
      </c>
      <c r="Q88" s="11"/>
      <c r="R88" s="106">
        <v>0.4</v>
      </c>
      <c r="S88" s="106">
        <v>0.49</v>
      </c>
      <c r="T88" s="106">
        <v>0.945</v>
      </c>
      <c r="U88" s="106">
        <v>0.378</v>
      </c>
      <c r="V88" s="106">
        <v>1.497</v>
      </c>
      <c r="W88" s="11"/>
      <c r="X88" s="11"/>
      <c r="Y88" s="16"/>
    </row>
    <row r="89" spans="2:25" ht="12.75">
      <c r="B89" s="13">
        <v>5</v>
      </c>
      <c r="C89" s="13"/>
      <c r="D89" s="13" t="s">
        <v>2</v>
      </c>
      <c r="E89" s="18">
        <v>3</v>
      </c>
      <c r="F89" s="7">
        <v>13</v>
      </c>
      <c r="G89" s="7">
        <v>10</v>
      </c>
      <c r="H89" s="9">
        <v>79</v>
      </c>
      <c r="I89" s="7">
        <v>43</v>
      </c>
      <c r="J89" s="7">
        <v>0</v>
      </c>
      <c r="K89" s="14" t="s">
        <v>21</v>
      </c>
      <c r="L89" s="105">
        <v>0.372</v>
      </c>
      <c r="M89" s="11"/>
      <c r="N89" s="11"/>
      <c r="O89" s="11"/>
      <c r="P89" s="106">
        <v>0.602</v>
      </c>
      <c r="Q89" s="11"/>
      <c r="R89" s="106">
        <v>0.524</v>
      </c>
      <c r="S89" s="106">
        <v>0.461</v>
      </c>
      <c r="T89" s="106">
        <v>0.153</v>
      </c>
      <c r="U89" s="106">
        <v>0.161</v>
      </c>
      <c r="V89" s="109">
        <v>1.204</v>
      </c>
      <c r="W89" s="11"/>
      <c r="X89" s="11"/>
      <c r="Y89" s="16"/>
    </row>
    <row r="90" spans="2:25" ht="13.5" thickBot="1">
      <c r="B90" s="21">
        <v>6</v>
      </c>
      <c r="C90" s="21"/>
      <c r="D90" s="21" t="s">
        <v>2</v>
      </c>
      <c r="E90" s="25"/>
      <c r="F90" s="26"/>
      <c r="G90" s="26"/>
      <c r="H90" s="104"/>
      <c r="I90" s="26"/>
      <c r="J90" s="26"/>
      <c r="K90" s="27" t="s">
        <v>36</v>
      </c>
      <c r="L90" s="107">
        <v>0.05</v>
      </c>
      <c r="M90" s="28"/>
      <c r="N90" s="28"/>
      <c r="O90" s="28"/>
      <c r="P90" s="108">
        <v>0.112</v>
      </c>
      <c r="Q90" s="28"/>
      <c r="R90" s="108">
        <v>0.043</v>
      </c>
      <c r="S90" s="108">
        <v>0.064</v>
      </c>
      <c r="T90" s="108">
        <v>0.038</v>
      </c>
      <c r="U90" s="108">
        <v>0.11</v>
      </c>
      <c r="V90" s="108">
        <v>1.563</v>
      </c>
      <c r="W90" s="28"/>
      <c r="X90" s="28"/>
      <c r="Y90" s="29"/>
    </row>
    <row r="91" spans="2:25" ht="12.75">
      <c r="B91" s="103"/>
      <c r="C91" s="103"/>
      <c r="D91" s="103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2:25" ht="12.75">
      <c r="B92" s="103"/>
      <c r="C92" s="103"/>
      <c r="D92" s="103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4" spans="3:25" ht="23.25">
      <c r="C94" s="111" t="s">
        <v>22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</row>
    <row r="95" spans="3:25" ht="23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3:25" ht="23.25">
      <c r="C96" s="110" t="s">
        <v>42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</row>
    <row r="97" spans="3:25" ht="23.25"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6:17" ht="12.75">
      <c r="F98" t="s">
        <v>24</v>
      </c>
      <c r="K98" t="s">
        <v>25</v>
      </c>
      <c r="Q98" t="s">
        <v>26</v>
      </c>
    </row>
    <row r="99" ht="13.5" thickBot="1"/>
    <row r="100" spans="2:25" ht="13.5" thickBot="1">
      <c r="B100" s="3"/>
      <c r="C100" s="3" t="s">
        <v>4</v>
      </c>
      <c r="D100" s="3" t="s">
        <v>3</v>
      </c>
      <c r="E100" s="112" t="s">
        <v>5</v>
      </c>
      <c r="F100" s="112"/>
      <c r="G100" s="112"/>
      <c r="H100" s="112"/>
      <c r="I100" s="112"/>
      <c r="J100" s="112"/>
      <c r="K100" s="3" t="s">
        <v>7</v>
      </c>
      <c r="L100" s="3" t="s">
        <v>8</v>
      </c>
      <c r="M100" s="3" t="s">
        <v>9</v>
      </c>
      <c r="N100" s="3" t="s">
        <v>10</v>
      </c>
      <c r="O100" s="3" t="s">
        <v>11</v>
      </c>
      <c r="P100" s="3" t="s">
        <v>10</v>
      </c>
      <c r="Q100" s="3" t="s">
        <v>12</v>
      </c>
      <c r="R100" s="3" t="s">
        <v>12</v>
      </c>
      <c r="S100" s="3" t="s">
        <v>11</v>
      </c>
      <c r="T100" s="3" t="s">
        <v>13</v>
      </c>
      <c r="U100" s="3" t="s">
        <v>14</v>
      </c>
      <c r="V100" s="3" t="s">
        <v>15</v>
      </c>
      <c r="W100" s="3" t="s">
        <v>16</v>
      </c>
      <c r="X100" s="3" t="s">
        <v>17</v>
      </c>
      <c r="Y100" s="3" t="s">
        <v>18</v>
      </c>
    </row>
    <row r="101" spans="2:25" ht="12.75">
      <c r="B101" s="12"/>
      <c r="C101" s="12" t="s">
        <v>2</v>
      </c>
      <c r="D101" s="12"/>
      <c r="E101" s="5"/>
      <c r="F101" s="4"/>
      <c r="G101" s="4"/>
      <c r="H101" s="8"/>
      <c r="I101" s="4"/>
      <c r="J101" s="4"/>
      <c r="K101" s="12"/>
      <c r="L101" s="8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5"/>
    </row>
    <row r="102" spans="2:25" ht="12.75">
      <c r="B102" s="13">
        <v>1</v>
      </c>
      <c r="C102" s="13"/>
      <c r="D102" s="13" t="s">
        <v>0</v>
      </c>
      <c r="E102" s="6">
        <v>3</v>
      </c>
      <c r="F102" s="7">
        <v>6</v>
      </c>
      <c r="G102" s="7">
        <v>25</v>
      </c>
      <c r="H102" s="9">
        <v>79</v>
      </c>
      <c r="I102" s="7">
        <v>47</v>
      </c>
      <c r="J102" s="7">
        <v>20</v>
      </c>
      <c r="K102" s="14" t="s">
        <v>6</v>
      </c>
      <c r="L102" s="105">
        <v>1.329</v>
      </c>
      <c r="M102" s="106">
        <v>0.801</v>
      </c>
      <c r="N102" s="106">
        <v>1.711</v>
      </c>
      <c r="O102" s="106">
        <v>4.481</v>
      </c>
      <c r="P102" s="106">
        <v>1.97</v>
      </c>
      <c r="Q102" s="106">
        <v>1.175</v>
      </c>
      <c r="R102" s="106">
        <v>1.479</v>
      </c>
      <c r="S102" s="106">
        <v>0.904</v>
      </c>
      <c r="T102" s="106">
        <v>0.89</v>
      </c>
      <c r="U102" s="106">
        <v>1.036</v>
      </c>
      <c r="V102" s="106">
        <v>0.69</v>
      </c>
      <c r="W102" s="106">
        <v>0.47</v>
      </c>
      <c r="X102" s="11"/>
      <c r="Y102" s="16"/>
    </row>
    <row r="103" spans="2:25" ht="12.75">
      <c r="B103" s="13">
        <v>2</v>
      </c>
      <c r="C103" s="13"/>
      <c r="D103" s="13" t="s">
        <v>1</v>
      </c>
      <c r="E103" s="6">
        <v>3</v>
      </c>
      <c r="F103" s="7">
        <v>6</v>
      </c>
      <c r="G103" s="7">
        <v>30</v>
      </c>
      <c r="H103" s="9">
        <v>79</v>
      </c>
      <c r="I103" s="7">
        <v>45</v>
      </c>
      <c r="J103" s="7">
        <v>55</v>
      </c>
      <c r="K103" s="14" t="s">
        <v>19</v>
      </c>
      <c r="L103" s="105">
        <v>0.786</v>
      </c>
      <c r="M103" s="106">
        <v>0.551</v>
      </c>
      <c r="N103" s="106">
        <v>1.123</v>
      </c>
      <c r="O103" s="106">
        <v>2.728</v>
      </c>
      <c r="P103" s="106">
        <v>5.963</v>
      </c>
      <c r="Q103" s="106">
        <v>0.666</v>
      </c>
      <c r="R103" s="106">
        <v>0.627</v>
      </c>
      <c r="S103" s="106">
        <v>0.371</v>
      </c>
      <c r="T103" s="106">
        <v>0.407</v>
      </c>
      <c r="U103" s="106">
        <v>0.453</v>
      </c>
      <c r="V103" s="106">
        <v>0.275</v>
      </c>
      <c r="W103" s="106">
        <v>0.268</v>
      </c>
      <c r="X103" s="11"/>
      <c r="Y103" s="16"/>
    </row>
    <row r="104" spans="2:25" ht="13.5" thickBot="1">
      <c r="B104" s="21">
        <v>6</v>
      </c>
      <c r="C104" s="21"/>
      <c r="D104" s="21" t="s">
        <v>2</v>
      </c>
      <c r="E104" s="25"/>
      <c r="F104" s="26"/>
      <c r="G104" s="26"/>
      <c r="H104" s="104"/>
      <c r="I104" s="26"/>
      <c r="J104" s="26"/>
      <c r="K104" s="27" t="s">
        <v>36</v>
      </c>
      <c r="L104" s="107">
        <v>1.87</v>
      </c>
      <c r="M104" s="108">
        <v>0.819</v>
      </c>
      <c r="N104" s="108">
        <v>3.558</v>
      </c>
      <c r="O104" s="108">
        <v>4.61</v>
      </c>
      <c r="P104" s="108">
        <v>4.698</v>
      </c>
      <c r="Q104" s="108">
        <v>1.318</v>
      </c>
      <c r="R104" s="108">
        <v>1.222</v>
      </c>
      <c r="S104" s="108">
        <v>1.135</v>
      </c>
      <c r="T104" s="108">
        <v>0.586</v>
      </c>
      <c r="U104" s="108">
        <v>0.62</v>
      </c>
      <c r="V104" s="108">
        <v>0.373</v>
      </c>
      <c r="W104" s="108">
        <v>0.256</v>
      </c>
      <c r="X104" s="28"/>
      <c r="Y104" s="29"/>
    </row>
  </sheetData>
  <mergeCells count="26">
    <mergeCell ref="B2:Y2"/>
    <mergeCell ref="B59:Y59"/>
    <mergeCell ref="E29:J29"/>
    <mergeCell ref="C23:Y23"/>
    <mergeCell ref="C25:Y25"/>
    <mergeCell ref="C4:Y4"/>
    <mergeCell ref="C6:Y6"/>
    <mergeCell ref="E10:J10"/>
    <mergeCell ref="E11:G11"/>
    <mergeCell ref="H11:J11"/>
    <mergeCell ref="C42:Y42"/>
    <mergeCell ref="E30:G30"/>
    <mergeCell ref="E67:J67"/>
    <mergeCell ref="C44:Y44"/>
    <mergeCell ref="E48:J48"/>
    <mergeCell ref="C61:Y61"/>
    <mergeCell ref="C63:Y63"/>
    <mergeCell ref="E49:G49"/>
    <mergeCell ref="H49:J49"/>
    <mergeCell ref="H30:J30"/>
    <mergeCell ref="C96:Y96"/>
    <mergeCell ref="E100:J100"/>
    <mergeCell ref="C77:Y77"/>
    <mergeCell ref="C79:Y79"/>
    <mergeCell ref="E83:J83"/>
    <mergeCell ref="C94:Y94"/>
  </mergeCells>
  <printOptions horizontalCentered="1"/>
  <pageMargins left="1.5748031496062993" right="1.25" top="1.2" bottom="0.92" header="0" footer="0"/>
  <pageSetup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5"/>
  <sheetViews>
    <sheetView workbookViewId="0" topLeftCell="A1">
      <selection activeCell="C13" sqref="C13"/>
    </sheetView>
  </sheetViews>
  <sheetFormatPr defaultColWidth="11.421875" defaultRowHeight="12.75"/>
  <sheetData>
    <row r="2" ht="12.75">
      <c r="B2" t="s">
        <v>27</v>
      </c>
    </row>
    <row r="3" ht="12.75">
      <c r="B3" t="s">
        <v>28</v>
      </c>
    </row>
    <row r="4" ht="12.75">
      <c r="B4" t="s">
        <v>29</v>
      </c>
    </row>
    <row r="5" ht="12.75">
      <c r="B5" t="s">
        <v>30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LAB. TELEDETECCION Y GIS</dc:creator>
  <cp:keywords/>
  <dc:description/>
  <cp:lastModifiedBy>JIMMY BONINI</cp:lastModifiedBy>
  <cp:lastPrinted>2003-12-20T01:39:04Z</cp:lastPrinted>
  <dcterms:created xsi:type="dcterms:W3CDTF">2002-02-27T16:26:53Z</dcterms:created>
  <dcterms:modified xsi:type="dcterms:W3CDTF">2003-12-22T17:23:20Z</dcterms:modified>
  <cp:category/>
  <cp:version/>
  <cp:contentType/>
  <cp:contentStatus/>
</cp:coreProperties>
</file>