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Hoja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<sst xmlns="http://schemas.openxmlformats.org/spreadsheetml/2006/main" count="189" uniqueCount="38">
  <si>
    <t>TABLE TO COMPUTE NODE COORDINATES</t>
  </si>
  <si>
    <t>FOR RIGID FRAME WITHOUT STRENGHT DEGRADATION</t>
  </si>
  <si>
    <t>INPUT DATA</t>
  </si>
  <si>
    <t>Buidling dimensions</t>
  </si>
  <si>
    <t>L =</t>
  </si>
  <si>
    <t>in.</t>
  </si>
  <si>
    <t>s =</t>
  </si>
  <si>
    <t>Vigas</t>
  </si>
  <si>
    <t>Columnas</t>
  </si>
  <si>
    <t>Piso</t>
  </si>
  <si>
    <t>Sección</t>
  </si>
  <si>
    <r>
      <t>d</t>
    </r>
    <r>
      <rPr>
        <b/>
        <vertAlign val="subscript"/>
        <sz val="10"/>
        <rFont val="Arial"/>
        <family val="2"/>
      </rPr>
      <t>b</t>
    </r>
    <r>
      <rPr>
        <b/>
        <sz val="10"/>
        <rFont val="Arial"/>
        <family val="2"/>
      </rPr>
      <t xml:space="preserve"> </t>
    </r>
  </si>
  <si>
    <t>Section</t>
  </si>
  <si>
    <r>
      <t>d</t>
    </r>
    <r>
      <rPr>
        <b/>
        <vertAlign val="subscript"/>
        <sz val="10"/>
        <rFont val="Arial"/>
        <family val="2"/>
      </rPr>
      <t>c</t>
    </r>
    <r>
      <rPr>
        <b/>
        <sz val="10"/>
        <rFont val="Arial"/>
        <family val="2"/>
      </rPr>
      <t xml:space="preserve"> </t>
    </r>
  </si>
  <si>
    <r>
      <t>h</t>
    </r>
    <r>
      <rPr>
        <b/>
        <sz val="10"/>
        <rFont val="Arial"/>
        <family val="2"/>
      </rPr>
      <t xml:space="preserve"> </t>
    </r>
  </si>
  <si>
    <t>in</t>
  </si>
  <si>
    <t>ft</t>
  </si>
  <si>
    <t>HSS450X450X2.5</t>
  </si>
  <si>
    <t>HSS500X500X2.5</t>
  </si>
  <si>
    <t>HSS550X550X3</t>
  </si>
  <si>
    <t>Coordinates for first bay</t>
  </si>
  <si>
    <t>Story</t>
  </si>
  <si>
    <r>
      <t>X</t>
    </r>
    <r>
      <rPr>
        <b/>
        <vertAlign val="subscript"/>
        <sz val="10"/>
        <rFont val="Arial"/>
        <family val="2"/>
      </rPr>
      <t>12</t>
    </r>
  </si>
  <si>
    <r>
      <t>X</t>
    </r>
    <r>
      <rPr>
        <b/>
        <vertAlign val="subscript"/>
        <sz val="10"/>
        <rFont val="Arial"/>
        <family val="2"/>
      </rPr>
      <t>16</t>
    </r>
  </si>
  <si>
    <r>
      <t>Y</t>
    </r>
    <r>
      <rPr>
        <b/>
        <vertAlign val="subscript"/>
        <sz val="10"/>
        <rFont val="Arial"/>
        <family val="2"/>
      </rPr>
      <t>a</t>
    </r>
  </si>
  <si>
    <r>
      <t>Y</t>
    </r>
    <r>
      <rPr>
        <b/>
        <vertAlign val="subscript"/>
        <sz val="10"/>
        <rFont val="Arial"/>
        <family val="2"/>
      </rPr>
      <t>b</t>
    </r>
  </si>
  <si>
    <r>
      <t>Y</t>
    </r>
    <r>
      <rPr>
        <b/>
        <vertAlign val="subscript"/>
        <sz val="10"/>
        <rFont val="Arial"/>
        <family val="2"/>
      </rPr>
      <t>c</t>
    </r>
  </si>
  <si>
    <r>
      <t>Y</t>
    </r>
    <r>
      <rPr>
        <b/>
        <vertAlign val="subscript"/>
        <sz val="10"/>
        <rFont val="Arial"/>
        <family val="2"/>
      </rPr>
      <t>d</t>
    </r>
  </si>
  <si>
    <r>
      <t>Y</t>
    </r>
    <r>
      <rPr>
        <b/>
        <vertAlign val="subscript"/>
        <sz val="10"/>
        <rFont val="Arial"/>
        <family val="2"/>
      </rPr>
      <t>e</t>
    </r>
  </si>
  <si>
    <r>
      <t>t</t>
    </r>
    <r>
      <rPr>
        <b/>
        <vertAlign val="subscript"/>
        <sz val="10"/>
        <rFont val="Arial"/>
        <family val="2"/>
      </rPr>
      <t>f</t>
    </r>
    <r>
      <rPr>
        <b/>
        <sz val="10"/>
        <rFont val="Arial"/>
        <family val="2"/>
      </rPr>
      <t xml:space="preserve"> </t>
    </r>
  </si>
  <si>
    <r>
      <t>d</t>
    </r>
    <r>
      <rPr>
        <b/>
        <vertAlign val="subscript"/>
        <sz val="10"/>
        <rFont val="Arial"/>
        <family val="2"/>
      </rPr>
      <t>w</t>
    </r>
    <r>
      <rPr>
        <b/>
        <sz val="10"/>
        <rFont val="Arial"/>
        <family val="2"/>
      </rPr>
      <t xml:space="preserve"> </t>
    </r>
  </si>
  <si>
    <t>Coordinates for second bay</t>
  </si>
  <si>
    <t>Coordinates for third bay</t>
  </si>
  <si>
    <t>Coordinates for fourth bay</t>
  </si>
  <si>
    <t>Coordinates for fifth bay</t>
  </si>
  <si>
    <t>Coordinates for sixth bay</t>
  </si>
  <si>
    <r>
      <t>b</t>
    </r>
    <r>
      <rPr>
        <b/>
        <vertAlign val="subscript"/>
        <sz val="10"/>
        <rFont val="Arial"/>
        <family val="2"/>
      </rPr>
      <t>f</t>
    </r>
    <r>
      <rPr>
        <b/>
        <sz val="10"/>
        <rFont val="Arial"/>
        <family val="2"/>
      </rPr>
      <t xml:space="preserve"> </t>
    </r>
  </si>
  <si>
    <r>
      <t>t</t>
    </r>
    <r>
      <rPr>
        <b/>
        <vertAlign val="subscript"/>
        <sz val="10"/>
        <rFont val="Arial"/>
        <family val="2"/>
      </rPr>
      <t>w</t>
    </r>
    <r>
      <rPr>
        <b/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</si>
</sst>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"/>
  </numFmts>
  <fonts count="4">
    <font>
      <sz val="10"/>
      <name val="Arial"/>
      <family val="0"/>
    </font>
    <font>
      <b/>
      <sz val="10"/>
      <name val="Arial"/>
      <family val="0"/>
    </font>
    <font>
      <b/>
      <vertAlign val="subscript"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/>
    </xf>
    <xf numFmtId="2" fontId="0" fillId="3" borderId="4" xfId="0" applyNumberFormat="1" applyFill="1" applyBorder="1" applyAlignment="1">
      <alignment horizontal="center"/>
    </xf>
    <xf numFmtId="2" fontId="0" fillId="3" borderId="12" xfId="0" applyNumberForma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cciones%20equivalen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odecoor%20(andre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da corrida"/>
      <sheetName val="Despues de estudiar exc."/>
    </sheetNames>
    <sheetDataSet>
      <sheetData sheetId="1">
        <row r="4">
          <cell r="A4" t="str">
            <v>W200X640</v>
          </cell>
        </row>
        <row r="5">
          <cell r="C5">
            <v>20</v>
          </cell>
        </row>
        <row r="6">
          <cell r="C6">
            <v>2</v>
          </cell>
        </row>
        <row r="7">
          <cell r="C7">
            <v>60</v>
          </cell>
        </row>
        <row r="8">
          <cell r="C8">
            <v>1</v>
          </cell>
        </row>
        <row r="11">
          <cell r="C11">
            <v>64</v>
          </cell>
        </row>
        <row r="12">
          <cell r="C12">
            <v>3380</v>
          </cell>
        </row>
        <row r="17">
          <cell r="A17" t="str">
            <v>W200X644</v>
          </cell>
        </row>
        <row r="19">
          <cell r="C19">
            <v>2.2</v>
          </cell>
        </row>
        <row r="24">
          <cell r="C24">
            <v>64.4</v>
          </cell>
        </row>
        <row r="25">
          <cell r="C25">
            <v>3636.8</v>
          </cell>
        </row>
        <row r="30">
          <cell r="A30" t="str">
            <v>W200X650</v>
          </cell>
        </row>
        <row r="32">
          <cell r="C32">
            <v>2.5</v>
          </cell>
        </row>
        <row r="37">
          <cell r="C37">
            <v>65</v>
          </cell>
        </row>
        <row r="38">
          <cell r="C38">
            <v>4025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gid"/>
    </sheetNames>
    <sheetDataSet>
      <sheetData sheetId="0">
        <row r="29">
          <cell r="D29">
            <v>-702.7427821522309</v>
          </cell>
          <cell r="H29">
            <v>-377.257217847769</v>
          </cell>
          <cell r="N29">
            <v>960</v>
          </cell>
        </row>
        <row r="30">
          <cell r="D30">
            <v>-702.7427821522309</v>
          </cell>
          <cell r="H30">
            <v>-377.257217847769</v>
          </cell>
          <cell r="N30">
            <v>804</v>
          </cell>
        </row>
        <row r="31">
          <cell r="D31">
            <v>-701.7060367454068</v>
          </cell>
          <cell r="H31">
            <v>-378.29396325459317</v>
          </cell>
          <cell r="N31">
            <v>648</v>
          </cell>
        </row>
        <row r="32">
          <cell r="D32">
            <v>-701.7060367454068</v>
          </cell>
          <cell r="H32">
            <v>-378.29396325459317</v>
          </cell>
          <cell r="N32">
            <v>492</v>
          </cell>
        </row>
        <row r="33">
          <cell r="D33">
            <v>-700.6430446194225</v>
          </cell>
          <cell r="H33">
            <v>-379.3569553805774</v>
          </cell>
          <cell r="N33">
            <v>336</v>
          </cell>
        </row>
        <row r="34">
          <cell r="D34">
            <v>-700.6430446194225</v>
          </cell>
          <cell r="H34">
            <v>-379.3569553805774</v>
          </cell>
          <cell r="N34">
            <v>180</v>
          </cell>
        </row>
        <row r="42">
          <cell r="D42">
            <v>-342.742782152231</v>
          </cell>
          <cell r="H42">
            <v>-17.257217847769027</v>
          </cell>
        </row>
        <row r="43">
          <cell r="D43">
            <v>-342.742782152231</v>
          </cell>
          <cell r="H43">
            <v>-17.257217847769027</v>
          </cell>
        </row>
        <row r="44">
          <cell r="D44">
            <v>-341.70603674540683</v>
          </cell>
          <cell r="H44">
            <v>-18.293963254593177</v>
          </cell>
        </row>
        <row r="45">
          <cell r="D45">
            <v>-341.70603674540683</v>
          </cell>
          <cell r="H45">
            <v>-18.293963254593177</v>
          </cell>
        </row>
        <row r="46">
          <cell r="D46">
            <v>-340.6430446194226</v>
          </cell>
          <cell r="H46">
            <v>-19.35695538057743</v>
          </cell>
        </row>
        <row r="47">
          <cell r="D47">
            <v>-340.6430446194226</v>
          </cell>
          <cell r="H47">
            <v>-19.35695538057743</v>
          </cell>
        </row>
        <row r="58">
          <cell r="D58">
            <v>17.257217847769027</v>
          </cell>
          <cell r="H58">
            <v>342.742782152231</v>
          </cell>
        </row>
        <row r="59">
          <cell r="D59">
            <v>17.257217847769027</v>
          </cell>
          <cell r="H59">
            <v>342.742782152231</v>
          </cell>
        </row>
        <row r="60">
          <cell r="D60">
            <v>18.293963254593177</v>
          </cell>
          <cell r="H60">
            <v>341.70603674540683</v>
          </cell>
        </row>
        <row r="61">
          <cell r="D61">
            <v>18.293963254593177</v>
          </cell>
          <cell r="H61">
            <v>341.70603674540683</v>
          </cell>
        </row>
        <row r="62">
          <cell r="D62">
            <v>19.35695538057743</v>
          </cell>
          <cell r="H62">
            <v>340.6430446194226</v>
          </cell>
        </row>
        <row r="63">
          <cell r="D63">
            <v>19.35695538057743</v>
          </cell>
          <cell r="H63">
            <v>340.6430446194226</v>
          </cell>
        </row>
        <row r="71">
          <cell r="D71">
            <v>377.257217847769</v>
          </cell>
          <cell r="H71">
            <v>702.7427821522309</v>
          </cell>
        </row>
        <row r="72">
          <cell r="D72">
            <v>377.257217847769</v>
          </cell>
          <cell r="H72">
            <v>702.7427821522309</v>
          </cell>
        </row>
        <row r="73">
          <cell r="D73">
            <v>378.29396325459317</v>
          </cell>
          <cell r="H73">
            <v>701.7060367454068</v>
          </cell>
        </row>
        <row r="74">
          <cell r="D74">
            <v>378.29396325459317</v>
          </cell>
          <cell r="H74">
            <v>701.7060367454068</v>
          </cell>
        </row>
        <row r="75">
          <cell r="D75">
            <v>379.3569553805774</v>
          </cell>
          <cell r="H75">
            <v>700.6430446194225</v>
          </cell>
        </row>
        <row r="76">
          <cell r="D76">
            <v>379.3569553805774</v>
          </cell>
          <cell r="H76">
            <v>700.6430446194225</v>
          </cell>
        </row>
        <row r="84">
          <cell r="D84">
            <v>737.2572178477691</v>
          </cell>
          <cell r="H84">
            <v>1062.742782152231</v>
          </cell>
        </row>
        <row r="85">
          <cell r="D85">
            <v>737.2572178477691</v>
          </cell>
          <cell r="H85">
            <v>1062.742782152231</v>
          </cell>
        </row>
        <row r="86">
          <cell r="D86">
            <v>738.2939632545932</v>
          </cell>
          <cell r="H86">
            <v>1061.706036745407</v>
          </cell>
        </row>
        <row r="87">
          <cell r="D87">
            <v>738.2939632545932</v>
          </cell>
          <cell r="H87">
            <v>1061.706036745407</v>
          </cell>
        </row>
        <row r="88">
          <cell r="D88">
            <v>739.3569553805775</v>
          </cell>
          <cell r="H88">
            <v>1060.6430446194224</v>
          </cell>
        </row>
        <row r="89">
          <cell r="D89">
            <v>739.3569553805775</v>
          </cell>
          <cell r="H89">
            <v>1060.6430446194224</v>
          </cell>
        </row>
        <row r="97">
          <cell r="D97">
            <v>1097.257217847769</v>
          </cell>
          <cell r="H97">
            <v>1422.742782152231</v>
          </cell>
        </row>
        <row r="98">
          <cell r="D98">
            <v>1097.257217847769</v>
          </cell>
          <cell r="H98">
            <v>1422.742782152231</v>
          </cell>
        </row>
        <row r="99">
          <cell r="D99">
            <v>1098.293963254593</v>
          </cell>
          <cell r="H99">
            <v>1421.706036745407</v>
          </cell>
        </row>
        <row r="100">
          <cell r="D100">
            <v>1098.293963254593</v>
          </cell>
          <cell r="H100">
            <v>1421.706036745407</v>
          </cell>
        </row>
        <row r="101">
          <cell r="D101">
            <v>1099.3569553805776</v>
          </cell>
          <cell r="H101">
            <v>1420.6430446194224</v>
          </cell>
        </row>
        <row r="102">
          <cell r="D102">
            <v>1099.3569553805776</v>
          </cell>
          <cell r="H102">
            <v>1420.6430446194224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98"/>
  <sheetViews>
    <sheetView tabSelected="1" workbookViewId="0" topLeftCell="A7">
      <selection activeCell="G26" sqref="G26"/>
    </sheetView>
  </sheetViews>
  <sheetFormatPr defaultColWidth="11.421875" defaultRowHeight="12.75"/>
  <cols>
    <col min="1" max="1" width="6.57421875" style="0" customWidth="1"/>
    <col min="2" max="2" width="9.7109375" style="32" customWidth="1"/>
    <col min="3" max="3" width="8.7109375" style="32" customWidth="1"/>
    <col min="4" max="4" width="8.140625" style="32" customWidth="1"/>
    <col min="5" max="7" width="9.57421875" style="32" customWidth="1"/>
    <col min="8" max="8" width="8.7109375" style="32" customWidth="1"/>
    <col min="9" max="9" width="8.28125" style="32" customWidth="1"/>
    <col min="10" max="10" width="8.57421875" style="32" customWidth="1"/>
    <col min="11" max="11" width="8.28125" style="32" customWidth="1"/>
    <col min="12" max="12" width="9.28125" style="32" customWidth="1"/>
    <col min="13" max="13" width="10.00390625" style="32" customWidth="1"/>
  </cols>
  <sheetData>
    <row r="2" ht="12.75">
      <c r="C2" s="4" t="s">
        <v>0</v>
      </c>
    </row>
    <row r="3" ht="12.75">
      <c r="B3" s="37" t="s">
        <v>1</v>
      </c>
    </row>
    <row r="4" spans="2:4" ht="12.75">
      <c r="B4" s="3" t="s">
        <v>2</v>
      </c>
      <c r="C4" s="3"/>
      <c r="D4" s="3"/>
    </row>
    <row r="5" spans="2:4" ht="12.75">
      <c r="B5" s="3"/>
      <c r="C5" s="3"/>
      <c r="D5" s="3"/>
    </row>
    <row r="6" spans="2:4" ht="12.75">
      <c r="B6" s="38" t="s">
        <v>3</v>
      </c>
      <c r="C6" s="6"/>
      <c r="D6" s="6"/>
    </row>
    <row r="7" spans="2:4" ht="12.75">
      <c r="B7" s="6"/>
      <c r="C7" s="6"/>
      <c r="D7" s="6"/>
    </row>
    <row r="8" spans="2:4" ht="12.75">
      <c r="B8" s="39" t="s">
        <v>4</v>
      </c>
      <c r="C8" s="1">
        <v>360</v>
      </c>
      <c r="D8" s="1" t="s">
        <v>5</v>
      </c>
    </row>
    <row r="9" spans="2:11" ht="12.75">
      <c r="B9" s="39" t="s">
        <v>6</v>
      </c>
      <c r="C9" s="1">
        <v>90</v>
      </c>
      <c r="D9" s="1" t="s">
        <v>5</v>
      </c>
      <c r="E9" s="2"/>
      <c r="F9" s="2"/>
      <c r="G9" s="2"/>
      <c r="H9" s="2"/>
      <c r="I9" s="5"/>
      <c r="J9" s="2"/>
      <c r="K9" s="2"/>
    </row>
    <row r="10" spans="2:11" ht="12.75">
      <c r="B10" s="2"/>
      <c r="C10" s="3"/>
      <c r="D10" s="2"/>
      <c r="E10" s="2"/>
      <c r="F10" s="2"/>
      <c r="G10" s="2"/>
      <c r="H10" s="2"/>
      <c r="I10" s="3"/>
      <c r="J10" s="2"/>
      <c r="K10" s="2"/>
    </row>
    <row r="11" spans="2:11" ht="12.75">
      <c r="B11" s="2"/>
      <c r="C11" s="2"/>
      <c r="D11" s="2"/>
      <c r="E11" s="2"/>
      <c r="F11" s="2"/>
      <c r="G11" s="2"/>
      <c r="H11" s="2"/>
      <c r="I11" s="5"/>
      <c r="J11" s="2"/>
      <c r="K11" s="2"/>
    </row>
    <row r="13" spans="2:13" ht="12.75">
      <c r="B13" s="47" t="s">
        <v>9</v>
      </c>
      <c r="C13" s="49" t="s">
        <v>7</v>
      </c>
      <c r="D13" s="49"/>
      <c r="E13" s="49"/>
      <c r="F13" s="49"/>
      <c r="G13" s="49"/>
      <c r="H13" s="49"/>
      <c r="I13" s="49"/>
      <c r="J13" s="49" t="s">
        <v>8</v>
      </c>
      <c r="K13" s="49"/>
      <c r="L13" s="49"/>
      <c r="M13" s="50"/>
    </row>
    <row r="14" spans="2:13" ht="14.25">
      <c r="B14" s="47"/>
      <c r="C14" s="48" t="s">
        <v>10</v>
      </c>
      <c r="D14" s="48"/>
      <c r="E14" s="28" t="s">
        <v>11</v>
      </c>
      <c r="F14" s="28" t="s">
        <v>30</v>
      </c>
      <c r="G14" s="28" t="s">
        <v>37</v>
      </c>
      <c r="H14" s="28" t="s">
        <v>36</v>
      </c>
      <c r="I14" s="28" t="s">
        <v>29</v>
      </c>
      <c r="J14" s="48" t="s">
        <v>12</v>
      </c>
      <c r="K14" s="48"/>
      <c r="L14" s="28" t="s">
        <v>13</v>
      </c>
      <c r="M14" s="30" t="s">
        <v>14</v>
      </c>
    </row>
    <row r="15" spans="2:13" ht="12.75">
      <c r="B15" s="26"/>
      <c r="C15" s="40"/>
      <c r="D15" s="41"/>
      <c r="E15" s="8" t="s">
        <v>15</v>
      </c>
      <c r="F15" s="8" t="s">
        <v>15</v>
      </c>
      <c r="G15" s="8" t="s">
        <v>15</v>
      </c>
      <c r="H15" s="12" t="s">
        <v>15</v>
      </c>
      <c r="I15" s="9" t="s">
        <v>15</v>
      </c>
      <c r="J15" s="8"/>
      <c r="K15" s="29"/>
      <c r="L15" s="8" t="s">
        <v>15</v>
      </c>
      <c r="M15" s="9" t="s">
        <v>16</v>
      </c>
    </row>
    <row r="16" spans="2:13" ht="12.75">
      <c r="B16" s="26">
        <v>6</v>
      </c>
      <c r="C16" s="43" t="str">
        <f>'[1]Despues de estudiar exc.'!$A$4</f>
        <v>W200X640</v>
      </c>
      <c r="D16" s="44"/>
      <c r="E16" s="10">
        <f>'[1]Despues de estudiar exc.'!$C$11/2.54</f>
        <v>25.196850393700785</v>
      </c>
      <c r="F16" s="10">
        <f>'[1]Despues de estudiar exc.'!$C$7/2.54</f>
        <v>23.62204724409449</v>
      </c>
      <c r="G16" s="10">
        <f>'[1]Despues de estudiar exc.'!$C$8/2.54</f>
        <v>0.39370078740157477</v>
      </c>
      <c r="H16" s="10">
        <f>'[1]Despues de estudiar exc.'!$C$5/2.54</f>
        <v>7.874015748031496</v>
      </c>
      <c r="I16" s="11">
        <f>'[1]Despues de estudiar exc.'!$C$6/2.54</f>
        <v>0.7874015748031495</v>
      </c>
      <c r="J16" s="43" t="s">
        <v>17</v>
      </c>
      <c r="K16" s="44"/>
      <c r="L16" s="10">
        <f>45/2.54</f>
        <v>17.716535433070867</v>
      </c>
      <c r="M16" s="31">
        <v>13</v>
      </c>
    </row>
    <row r="17" spans="2:13" ht="12.75">
      <c r="B17" s="26">
        <v>5</v>
      </c>
      <c r="C17" s="43" t="str">
        <f>'[1]Despues de estudiar exc.'!$A$4</f>
        <v>W200X640</v>
      </c>
      <c r="D17" s="44"/>
      <c r="E17" s="10">
        <f>'[1]Despues de estudiar exc.'!$C$11/2.54</f>
        <v>25.196850393700785</v>
      </c>
      <c r="F17" s="10">
        <f>'[1]Despues de estudiar exc.'!$C$7/2.54</f>
        <v>23.62204724409449</v>
      </c>
      <c r="G17" s="10">
        <f aca="true" t="shared" si="0" ref="G17:H21">G16</f>
        <v>0.39370078740157477</v>
      </c>
      <c r="H17" s="10">
        <f t="shared" si="0"/>
        <v>7.874015748031496</v>
      </c>
      <c r="I17" s="11">
        <f>'[1]Despues de estudiar exc.'!$C$6/2.54</f>
        <v>0.7874015748031495</v>
      </c>
      <c r="J17" s="43" t="s">
        <v>17</v>
      </c>
      <c r="K17" s="44"/>
      <c r="L17" s="10">
        <f>45/2.54</f>
        <v>17.716535433070867</v>
      </c>
      <c r="M17" s="31">
        <v>13</v>
      </c>
    </row>
    <row r="18" spans="2:13" ht="12.75">
      <c r="B18" s="26">
        <v>4</v>
      </c>
      <c r="C18" s="43" t="str">
        <f>'[1]Despues de estudiar exc.'!$A$17</f>
        <v>W200X644</v>
      </c>
      <c r="D18" s="44"/>
      <c r="E18" s="10">
        <f>'[1]Despues de estudiar exc.'!$C$24/2.54</f>
        <v>25.35433070866142</v>
      </c>
      <c r="F18" s="10">
        <f>'[1]Despues de estudiar exc.'!$C$7/2.54</f>
        <v>23.62204724409449</v>
      </c>
      <c r="G18" s="10">
        <f t="shared" si="0"/>
        <v>0.39370078740157477</v>
      </c>
      <c r="H18" s="10">
        <f t="shared" si="0"/>
        <v>7.874015748031496</v>
      </c>
      <c r="I18" s="11">
        <f>'[1]Despues de estudiar exc.'!$C$19/2.54</f>
        <v>0.8661417322834646</v>
      </c>
      <c r="J18" s="43" t="s">
        <v>18</v>
      </c>
      <c r="K18" s="44"/>
      <c r="L18" s="10">
        <f>50/2.54</f>
        <v>19.68503937007874</v>
      </c>
      <c r="M18" s="31">
        <v>13</v>
      </c>
    </row>
    <row r="19" spans="2:13" ht="12.75">
      <c r="B19" s="26">
        <v>3</v>
      </c>
      <c r="C19" s="43" t="str">
        <f>'[1]Despues de estudiar exc.'!$A$17</f>
        <v>W200X644</v>
      </c>
      <c r="D19" s="44"/>
      <c r="E19" s="10">
        <f>'[1]Despues de estudiar exc.'!$C$24/2.54</f>
        <v>25.35433070866142</v>
      </c>
      <c r="F19" s="10">
        <f>'[1]Despues de estudiar exc.'!$C$7/2.54</f>
        <v>23.62204724409449</v>
      </c>
      <c r="G19" s="10">
        <f t="shared" si="0"/>
        <v>0.39370078740157477</v>
      </c>
      <c r="H19" s="10">
        <f t="shared" si="0"/>
        <v>7.874015748031496</v>
      </c>
      <c r="I19" s="11">
        <f>'[1]Despues de estudiar exc.'!$C$19/2.54</f>
        <v>0.8661417322834646</v>
      </c>
      <c r="J19" s="43" t="s">
        <v>18</v>
      </c>
      <c r="K19" s="44"/>
      <c r="L19" s="10">
        <f>50/2.54</f>
        <v>19.68503937007874</v>
      </c>
      <c r="M19" s="31">
        <v>13</v>
      </c>
    </row>
    <row r="20" spans="2:13" ht="12.75">
      <c r="B20" s="26">
        <v>2</v>
      </c>
      <c r="C20" s="43" t="str">
        <f>'[1]Despues de estudiar exc.'!$A$30</f>
        <v>W200X650</v>
      </c>
      <c r="D20" s="44"/>
      <c r="E20" s="10">
        <f>'[1]Despues de estudiar exc.'!$C$37/2.54</f>
        <v>25.590551181102363</v>
      </c>
      <c r="F20" s="10">
        <f>'[1]Despues de estudiar exc.'!$C$7/2.54</f>
        <v>23.62204724409449</v>
      </c>
      <c r="G20" s="10">
        <f t="shared" si="0"/>
        <v>0.39370078740157477</v>
      </c>
      <c r="H20" s="10">
        <f t="shared" si="0"/>
        <v>7.874015748031496</v>
      </c>
      <c r="I20" s="11">
        <f>'[1]Despues de estudiar exc.'!$C$32/2.54</f>
        <v>0.984251968503937</v>
      </c>
      <c r="J20" s="43" t="s">
        <v>19</v>
      </c>
      <c r="K20" s="44"/>
      <c r="L20" s="10">
        <f>55/2.54</f>
        <v>21.653543307086615</v>
      </c>
      <c r="M20" s="31">
        <v>13</v>
      </c>
    </row>
    <row r="21" spans="2:13" ht="13.5" thickBot="1">
      <c r="B21" s="33">
        <v>1</v>
      </c>
      <c r="C21" s="45" t="str">
        <f>'[1]Despues de estudiar exc.'!$A$30</f>
        <v>W200X650</v>
      </c>
      <c r="D21" s="46"/>
      <c r="E21" s="34">
        <f>'[1]Despues de estudiar exc.'!$C$37/2.54</f>
        <v>25.590551181102363</v>
      </c>
      <c r="F21" s="34">
        <f>'[1]Despues de estudiar exc.'!$C$7/2.54</f>
        <v>23.62204724409449</v>
      </c>
      <c r="G21" s="34">
        <f t="shared" si="0"/>
        <v>0.39370078740157477</v>
      </c>
      <c r="H21" s="34">
        <f t="shared" si="0"/>
        <v>7.874015748031496</v>
      </c>
      <c r="I21" s="35">
        <f>'[1]Despues de estudiar exc.'!$C$32/2.54</f>
        <v>0.984251968503937</v>
      </c>
      <c r="J21" s="45" t="s">
        <v>19</v>
      </c>
      <c r="K21" s="46"/>
      <c r="L21" s="34">
        <f>55/2.54</f>
        <v>21.653543307086615</v>
      </c>
      <c r="M21" s="36">
        <v>15</v>
      </c>
    </row>
    <row r="24" ht="12.75">
      <c r="D24" s="37" t="s">
        <v>20</v>
      </c>
    </row>
    <row r="26" spans="1:13" ht="14.25">
      <c r="A26" s="7" t="s">
        <v>21</v>
      </c>
      <c r="B26" s="15" t="s">
        <v>22</v>
      </c>
      <c r="C26" s="12" t="s">
        <v>24</v>
      </c>
      <c r="D26" s="12" t="s">
        <v>25</v>
      </c>
      <c r="E26" s="12" t="s">
        <v>26</v>
      </c>
      <c r="F26" s="12" t="s">
        <v>27</v>
      </c>
      <c r="G26" s="17" t="s">
        <v>28</v>
      </c>
      <c r="H26" s="15" t="s">
        <v>23</v>
      </c>
      <c r="I26" s="12" t="s">
        <v>24</v>
      </c>
      <c r="J26" s="12" t="s">
        <v>25</v>
      </c>
      <c r="K26" s="12" t="s">
        <v>26</v>
      </c>
      <c r="L26" s="12" t="s">
        <v>27</v>
      </c>
      <c r="M26" s="17" t="s">
        <v>28</v>
      </c>
    </row>
    <row r="27" spans="1:13" ht="13.5" thickBot="1">
      <c r="A27" s="19"/>
      <c r="B27" s="20" t="s">
        <v>15</v>
      </c>
      <c r="C27" s="21" t="s">
        <v>15</v>
      </c>
      <c r="D27" s="21" t="s">
        <v>15</v>
      </c>
      <c r="E27" s="21" t="s">
        <v>15</v>
      </c>
      <c r="F27" s="21" t="s">
        <v>15</v>
      </c>
      <c r="G27" s="22" t="s">
        <v>15</v>
      </c>
      <c r="H27" s="23" t="s">
        <v>15</v>
      </c>
      <c r="I27" s="21" t="s">
        <v>15</v>
      </c>
      <c r="J27" s="21" t="s">
        <v>15</v>
      </c>
      <c r="K27" s="21" t="s">
        <v>15</v>
      </c>
      <c r="L27" s="21" t="s">
        <v>15</v>
      </c>
      <c r="M27" s="22" t="s">
        <v>15</v>
      </c>
    </row>
    <row r="28" spans="1:13" ht="12.75">
      <c r="A28" s="4">
        <v>6</v>
      </c>
      <c r="B28" s="25">
        <f>'[2]rigid'!$D$29</f>
        <v>-702.7427821522309</v>
      </c>
      <c r="C28" s="13">
        <f aca="true" t="shared" si="1" ref="C28:C33">E28-E16/2+I16/2</f>
        <v>947.7952755905512</v>
      </c>
      <c r="D28" s="42">
        <f>E28-('[1]Despues de estudiar exc.'!$C$12/2.54/2.54/2.54-H16*I16*2*(E16/2-I16/2))/2/(F16*G16/3)</f>
        <v>951.1417322834645</v>
      </c>
      <c r="E28" s="14">
        <f>'[2]rigid'!$N$29</f>
        <v>960</v>
      </c>
      <c r="F28" s="13">
        <f>E28+('[1]Despues de estudiar exc.'!$C$12/2.54/2.54/2.54-H16*I16*2*(E16/2-I16/2))/2/(F16*G16/3)</f>
        <v>968.8582677165355</v>
      </c>
      <c r="G28" s="18">
        <f aca="true" t="shared" si="2" ref="G28:G33">E28+E16/2-I16/2</f>
        <v>972.2047244094488</v>
      </c>
      <c r="H28" s="25">
        <f>'[2]rigid'!$H$29</f>
        <v>-377.257217847769</v>
      </c>
      <c r="I28" s="13">
        <f aca="true" t="shared" si="3" ref="I28:I33">C28</f>
        <v>947.7952755905512</v>
      </c>
      <c r="J28" s="42">
        <f>K28-('[1]Despues de estudiar exc.'!$C$12/2.54/2.54/2.54-H16*I16*2*(E16/2-I16/2))/2/(F16*G16/3)</f>
        <v>951.1417322834645</v>
      </c>
      <c r="K28" s="14">
        <f aca="true" t="shared" si="4" ref="K28:K33">E28</f>
        <v>960</v>
      </c>
      <c r="L28" s="13">
        <f>K28+('[1]Despues de estudiar exc.'!$C$12/2.54/2.54/2.54-H16*I16*2*(E16/2-I16/2))/2/(F16*G16/3)</f>
        <v>968.8582677165355</v>
      </c>
      <c r="M28" s="18">
        <f aca="true" t="shared" si="5" ref="M28:M33">G28</f>
        <v>972.2047244094488</v>
      </c>
    </row>
    <row r="29" spans="1:13" ht="12.75">
      <c r="A29" s="4">
        <v>5</v>
      </c>
      <c r="B29" s="25">
        <f>'[2]rigid'!$D$30</f>
        <v>-702.7427821522309</v>
      </c>
      <c r="C29" s="13">
        <f t="shared" si="1"/>
        <v>791.7952755905512</v>
      </c>
      <c r="D29" s="42">
        <f>E29-('[1]Despues de estudiar exc.'!$C$12/2.54/2.54/2.54-H17*I17*2*(E17/2-I17/2))/2/(F17*G17/3)</f>
        <v>795.1417322834645</v>
      </c>
      <c r="E29" s="14">
        <f>'[2]rigid'!$N$30</f>
        <v>804</v>
      </c>
      <c r="F29" s="13">
        <f>E29+('[1]Despues de estudiar exc.'!$C$12/2.54/2.54/2.54-H17*I17*2*(E17/2-I17/2))/2/(F17*G17/3)</f>
        <v>812.8582677165355</v>
      </c>
      <c r="G29" s="18">
        <f t="shared" si="2"/>
        <v>816.2047244094488</v>
      </c>
      <c r="H29" s="25">
        <f>'[2]rigid'!$H$30</f>
        <v>-377.257217847769</v>
      </c>
      <c r="I29" s="13">
        <f t="shared" si="3"/>
        <v>791.7952755905512</v>
      </c>
      <c r="J29" s="42">
        <f>K29-('[1]Despues de estudiar exc.'!$C$12/2.54/2.54/2.54-H17*I17*2*(E17/2-I17/2))/2/(F17*G17/3)</f>
        <v>795.1417322834645</v>
      </c>
      <c r="K29" s="14">
        <f t="shared" si="4"/>
        <v>804</v>
      </c>
      <c r="L29" s="13">
        <f>K29+('[1]Despues de estudiar exc.'!$C$12/2.54/2.54/2.54-H17*I17*2*(E17/2-I17/2))/2/(F17*G17/3)</f>
        <v>812.8582677165355</v>
      </c>
      <c r="M29" s="18">
        <f t="shared" si="5"/>
        <v>816.2047244094488</v>
      </c>
    </row>
    <row r="30" spans="1:13" ht="12.75">
      <c r="A30" s="4">
        <v>4</v>
      </c>
      <c r="B30" s="25">
        <f>'[2]rigid'!$D$31</f>
        <v>-701.7060367454068</v>
      </c>
      <c r="C30" s="13">
        <f t="shared" si="1"/>
        <v>635.7559055118111</v>
      </c>
      <c r="D30" s="42">
        <f>E30-('[1]Despues de estudiar exc.'!$C$25/2.54/2.54/2.54-H18*I18*2*(E18/2-I18/2))/2/(F18*G18/3)</f>
        <v>639.1417322834645</v>
      </c>
      <c r="E30" s="14">
        <f>'[2]rigid'!$N$31</f>
        <v>648</v>
      </c>
      <c r="F30" s="13">
        <f>E30+('[1]Despues de estudiar exc.'!$C$25/2.54/2.54/2.54-H18*I18*2*(E18/2-I18/2))/2/(F18*G18/3)</f>
        <v>656.8582677165355</v>
      </c>
      <c r="G30" s="18">
        <f t="shared" si="2"/>
        <v>660.2440944881889</v>
      </c>
      <c r="H30" s="25">
        <f>'[2]rigid'!$H$31</f>
        <v>-378.29396325459317</v>
      </c>
      <c r="I30" s="13">
        <f t="shared" si="3"/>
        <v>635.7559055118111</v>
      </c>
      <c r="J30" s="42">
        <f>K30-('[1]Despues de estudiar exc.'!$C$25/2.54/2.54/2.54-H18*I18*2*(E18/2-I18/2))/2/(F18*G18/3)</f>
        <v>639.1417322834645</v>
      </c>
      <c r="K30" s="14">
        <f t="shared" si="4"/>
        <v>648</v>
      </c>
      <c r="L30" s="13">
        <f>K30+('[1]Despues de estudiar exc.'!$C$25/2.54/2.54/2.54-H18*I18*2*(E18/2-I18/2))/2/(F18*G18/3)</f>
        <v>656.8582677165355</v>
      </c>
      <c r="M30" s="18">
        <f t="shared" si="5"/>
        <v>660.2440944881889</v>
      </c>
    </row>
    <row r="31" spans="1:13" ht="12.75">
      <c r="A31" s="4">
        <v>3</v>
      </c>
      <c r="B31" s="25">
        <f>'[2]rigid'!$D$32</f>
        <v>-701.7060367454068</v>
      </c>
      <c r="C31" s="13">
        <f t="shared" si="1"/>
        <v>479.755905511811</v>
      </c>
      <c r="D31" s="42">
        <f>E31-('[1]Despues de estudiar exc.'!$C$25/2.54/2.54/2.54-H19*I19*2*(E19/2-I19/2))/2/(F19*G19/3)</f>
        <v>483.1417322834646</v>
      </c>
      <c r="E31" s="14">
        <f>'[2]rigid'!$N$32</f>
        <v>492</v>
      </c>
      <c r="F31" s="13">
        <f>E31+('[1]Despues de estudiar exc.'!$C$25/2.54/2.54/2.54-H19*I19*2*(E19/2-I19/2))/2/(F19*G19/3)</f>
        <v>500.8582677165354</v>
      </c>
      <c r="G31" s="18">
        <f t="shared" si="2"/>
        <v>504.244094488189</v>
      </c>
      <c r="H31" s="25">
        <f>'[2]rigid'!$H$32</f>
        <v>-378.29396325459317</v>
      </c>
      <c r="I31" s="13">
        <f t="shared" si="3"/>
        <v>479.755905511811</v>
      </c>
      <c r="J31" s="42">
        <f>K31-('[1]Despues de estudiar exc.'!$C$25/2.54/2.54/2.54-H19*I19*2*(E19/2-I19/2))/2/(F19*G19/3)</f>
        <v>483.1417322834646</v>
      </c>
      <c r="K31" s="14">
        <f t="shared" si="4"/>
        <v>492</v>
      </c>
      <c r="L31" s="13">
        <f>K31+('[1]Despues de estudiar exc.'!$C$25/2.54/2.54/2.54-H19*I19*2*(E19/2-I19/2))/2/(F19*G19/3)</f>
        <v>500.8582677165354</v>
      </c>
      <c r="M31" s="18">
        <f t="shared" si="5"/>
        <v>504.244094488189</v>
      </c>
    </row>
    <row r="32" spans="1:13" ht="12.75">
      <c r="A32" s="4">
        <v>2</v>
      </c>
      <c r="B32" s="25">
        <f>'[2]rigid'!$D$33</f>
        <v>-700.6430446194225</v>
      </c>
      <c r="C32" s="13">
        <f t="shared" si="1"/>
        <v>323.6968503937008</v>
      </c>
      <c r="D32" s="42">
        <f>E32-('[1]Despues de estudiar exc.'!$C$38/2.54/2.54/2.54-H20*I20*2*(E20/2-I20/2))/2/(F20*G20/3)</f>
        <v>327.1417322834646</v>
      </c>
      <c r="E32" s="14">
        <f>'[2]rigid'!$N$33</f>
        <v>336</v>
      </c>
      <c r="F32" s="13">
        <f>E32+('[1]Despues de estudiar exc.'!$C$38/2.54/2.54/2.54-H20*I20*2*(E20/2-I20/2))/2/(F20*G20/3)</f>
        <v>344.8582677165354</v>
      </c>
      <c r="G32" s="18">
        <f t="shared" si="2"/>
        <v>348.3031496062992</v>
      </c>
      <c r="H32" s="25">
        <f>'[2]rigid'!$H$33</f>
        <v>-379.3569553805774</v>
      </c>
      <c r="I32" s="13">
        <f t="shared" si="3"/>
        <v>323.6968503937008</v>
      </c>
      <c r="J32" s="42">
        <f>K32-('[1]Despues de estudiar exc.'!$C$38/2.54/2.54/2.54-H20*I20*2*(E20/2-I20/2))/2/(F20*G20/3)</f>
        <v>327.1417322834646</v>
      </c>
      <c r="K32" s="14">
        <f t="shared" si="4"/>
        <v>336</v>
      </c>
      <c r="L32" s="13">
        <f>K32+('[1]Despues de estudiar exc.'!$C$38/2.54/2.54/2.54-H20*I20*2*(E20/2-I20/2))/2/(F20*G20/3)</f>
        <v>344.8582677165354</v>
      </c>
      <c r="M32" s="18">
        <f t="shared" si="5"/>
        <v>348.3031496062992</v>
      </c>
    </row>
    <row r="33" spans="1:13" ht="12.75">
      <c r="A33" s="4">
        <v>1</v>
      </c>
      <c r="B33" s="25">
        <f>'[2]rigid'!$D$34</f>
        <v>-700.6430446194225</v>
      </c>
      <c r="C33" s="13">
        <f t="shared" si="1"/>
        <v>167.6968503937008</v>
      </c>
      <c r="D33" s="42">
        <f>E33-('[1]Despues de estudiar exc.'!$C$38/2.54/2.54/2.54-H21*I21*2*(E21/2-I21/2))/2/(F21*G21/3)</f>
        <v>171.14173228346456</v>
      </c>
      <c r="E33" s="14">
        <f>'[2]rigid'!$N$34</f>
        <v>180</v>
      </c>
      <c r="F33" s="13">
        <f>E33+('[1]Despues de estudiar exc.'!$C$38/2.54/2.54/2.54-H21*I21*2*(E21/2-I21/2))/2/(F21*G21/3)</f>
        <v>188.85826771653544</v>
      </c>
      <c r="G33" s="18">
        <f t="shared" si="2"/>
        <v>192.3031496062992</v>
      </c>
      <c r="H33" s="25">
        <f>'[2]rigid'!$H$34</f>
        <v>-379.3569553805774</v>
      </c>
      <c r="I33" s="13">
        <f t="shared" si="3"/>
        <v>167.6968503937008</v>
      </c>
      <c r="J33" s="42">
        <f>K33-('[1]Despues de estudiar exc.'!$C$38/2.54/2.54/2.54-H21*I21*2*(E21/2-I21/2))/2/(F21*G21/3)</f>
        <v>171.14173228346456</v>
      </c>
      <c r="K33" s="14">
        <f t="shared" si="4"/>
        <v>180</v>
      </c>
      <c r="L33" s="13">
        <f>K33+('[1]Despues de estudiar exc.'!$C$38/2.54/2.54/2.54-H21*I21*2*(E21/2-I21/2))/2/(F21*G21/3)</f>
        <v>188.85826771653544</v>
      </c>
      <c r="M33" s="18">
        <f t="shared" si="5"/>
        <v>192.3031496062992</v>
      </c>
    </row>
    <row r="37" ht="12.75">
      <c r="D37" s="37" t="s">
        <v>31</v>
      </c>
    </row>
    <row r="39" spans="1:13" ht="14.25">
      <c r="A39" s="7" t="s">
        <v>21</v>
      </c>
      <c r="B39" s="15" t="s">
        <v>22</v>
      </c>
      <c r="C39" s="12" t="s">
        <v>24</v>
      </c>
      <c r="D39" s="12" t="s">
        <v>25</v>
      </c>
      <c r="E39" s="12" t="s">
        <v>26</v>
      </c>
      <c r="F39" s="12" t="s">
        <v>27</v>
      </c>
      <c r="G39" s="17" t="s">
        <v>28</v>
      </c>
      <c r="H39" s="15" t="s">
        <v>23</v>
      </c>
      <c r="I39" s="12" t="s">
        <v>24</v>
      </c>
      <c r="J39" s="12" t="s">
        <v>25</v>
      </c>
      <c r="K39" s="12" t="s">
        <v>26</v>
      </c>
      <c r="L39" s="12" t="s">
        <v>27</v>
      </c>
      <c r="M39" s="17" t="s">
        <v>28</v>
      </c>
    </row>
    <row r="40" spans="1:13" ht="13.5" thickBot="1">
      <c r="A40" s="19"/>
      <c r="B40" s="20" t="s">
        <v>15</v>
      </c>
      <c r="C40" s="21" t="s">
        <v>15</v>
      </c>
      <c r="D40" s="21" t="s">
        <v>15</v>
      </c>
      <c r="E40" s="21" t="s">
        <v>15</v>
      </c>
      <c r="F40" s="21" t="s">
        <v>15</v>
      </c>
      <c r="G40" s="22" t="s">
        <v>15</v>
      </c>
      <c r="H40" s="23" t="s">
        <v>15</v>
      </c>
      <c r="I40" s="21" t="s">
        <v>15</v>
      </c>
      <c r="J40" s="21" t="s">
        <v>15</v>
      </c>
      <c r="K40" s="21" t="s">
        <v>15</v>
      </c>
      <c r="L40" s="21" t="s">
        <v>15</v>
      </c>
      <c r="M40" s="22" t="s">
        <v>15</v>
      </c>
    </row>
    <row r="41" spans="1:13" ht="12.75">
      <c r="A41" s="4">
        <v>6</v>
      </c>
      <c r="B41" s="16">
        <f>'[2]rigid'!$D$42</f>
        <v>-342.742782152231</v>
      </c>
      <c r="C41" s="13">
        <f aca="true" t="shared" si="6" ref="C41:C46">E41-E16/2+I16/2</f>
        <v>947.7952755905512</v>
      </c>
      <c r="D41" s="42">
        <f>E41-('[1]Despues de estudiar exc.'!$C$12/2.54/2.54/2.54-H16*I16*2*(E16/2-I16/2))/2/(F16*G16/3)</f>
        <v>951.1417322834645</v>
      </c>
      <c r="E41" s="14">
        <f>'[2]rigid'!$N$29</f>
        <v>960</v>
      </c>
      <c r="F41" s="13">
        <f>E28+('[1]Despues de estudiar exc.'!$C$12/2.54/2.54/2.54-H16*I16*2*(E16/2-I16/2))/2/(F16*G16/3)</f>
        <v>968.8582677165355</v>
      </c>
      <c r="G41" s="18">
        <f aca="true" t="shared" si="7" ref="G41:G46">E41+E16/2-I16/2</f>
        <v>972.2047244094488</v>
      </c>
      <c r="H41" s="25">
        <f>'[2]rigid'!H42</f>
        <v>-17.257217847769027</v>
      </c>
      <c r="I41" s="13">
        <f aca="true" t="shared" si="8" ref="I41:I46">C41</f>
        <v>947.7952755905512</v>
      </c>
      <c r="J41" s="29">
        <f>E41-('[1]Despues de estudiar exc.'!$C$12/2.54/2.54/2.54-H16*I16*2*(E16/2-I16/2))/2/(F16*G16/3)</f>
        <v>951.1417322834645</v>
      </c>
      <c r="K41" s="14">
        <f aca="true" t="shared" si="9" ref="K41:K46">E41</f>
        <v>960</v>
      </c>
      <c r="L41" s="13">
        <f>+E28+('[1]Despues de estudiar exc.'!$C$12/2.54/2.54/2.54-H16*I16*2*(E16/2-I16/2))/2/(F16*G16/3)</f>
        <v>968.8582677165355</v>
      </c>
      <c r="M41" s="18">
        <f aca="true" t="shared" si="10" ref="M41:M46">G41</f>
        <v>972.2047244094488</v>
      </c>
    </row>
    <row r="42" spans="1:13" ht="12.75">
      <c r="A42" s="4">
        <v>5</v>
      </c>
      <c r="B42" s="16">
        <f>'[2]rigid'!D43</f>
        <v>-342.742782152231</v>
      </c>
      <c r="C42" s="13">
        <f t="shared" si="6"/>
        <v>791.7952755905512</v>
      </c>
      <c r="D42" s="42">
        <f>E42-('[1]Despues de estudiar exc.'!$C$12/2.54/2.54/2.54-H17*I17*2*(E17/2-I17/2))/2/(F17*G17/3)</f>
        <v>795.1417322834645</v>
      </c>
      <c r="E42" s="14">
        <f>'[2]rigid'!$N$30</f>
        <v>804</v>
      </c>
      <c r="F42" s="13">
        <f>E29+('[1]Despues de estudiar exc.'!$C$12/2.54/2.54/2.54-H17*I17*2*(E17/2-I17/2))/2/(F17*G17/3)</f>
        <v>812.8582677165355</v>
      </c>
      <c r="G42" s="18">
        <f t="shared" si="7"/>
        <v>816.2047244094488</v>
      </c>
      <c r="H42" s="25">
        <f>'[2]rigid'!H43</f>
        <v>-17.257217847769027</v>
      </c>
      <c r="I42" s="13">
        <f t="shared" si="8"/>
        <v>791.7952755905512</v>
      </c>
      <c r="J42" s="29">
        <f>E42-('[1]Despues de estudiar exc.'!$C$12/2.54/2.54/2.54-H17*I17*2*(E17/2-I17/2))/2/(F17*G17/3)</f>
        <v>795.1417322834645</v>
      </c>
      <c r="K42" s="14">
        <f t="shared" si="9"/>
        <v>804</v>
      </c>
      <c r="L42" s="13">
        <f>+E29+('[1]Despues de estudiar exc.'!$C$12/2.54/2.54/2.54-H17*I17*2*(E17/2-I17/2))/2/(F17*G17/3)</f>
        <v>812.8582677165355</v>
      </c>
      <c r="M42" s="18">
        <f t="shared" si="10"/>
        <v>816.2047244094488</v>
      </c>
    </row>
    <row r="43" spans="1:13" ht="12.75">
      <c r="A43" s="4">
        <v>4</v>
      </c>
      <c r="B43" s="16">
        <f>'[2]rigid'!D44</f>
        <v>-341.70603674540683</v>
      </c>
      <c r="C43" s="13">
        <f t="shared" si="6"/>
        <v>635.7559055118111</v>
      </c>
      <c r="D43" s="42">
        <f>E43-('[1]Despues de estudiar exc.'!$C$25/2.54/2.54/2.54-H18*I18*2*(E18/2-I18/2))/2/(F18*G18/3)</f>
        <v>639.1417322834645</v>
      </c>
      <c r="E43" s="14">
        <f>'[2]rigid'!$N$31</f>
        <v>648</v>
      </c>
      <c r="F43" s="13">
        <f>E30+('[1]Despues de estudiar exc.'!$C$25/2.54/2.54/2.54-H18*I18*2*(E18/2-I18/2))/2/(F18*G18/3)</f>
        <v>656.8582677165355</v>
      </c>
      <c r="G43" s="18">
        <f t="shared" si="7"/>
        <v>660.2440944881889</v>
      </c>
      <c r="H43" s="25">
        <f>'[2]rigid'!H44</f>
        <v>-18.293963254593177</v>
      </c>
      <c r="I43" s="13">
        <f t="shared" si="8"/>
        <v>635.7559055118111</v>
      </c>
      <c r="J43" s="29">
        <f>E43-('[1]Despues de estudiar exc.'!$C$25/2.54/2.54/2.54-H18*I18*2*(E18/2-I18/2))/2/(F18*G18/3)</f>
        <v>639.1417322834645</v>
      </c>
      <c r="K43" s="14">
        <f t="shared" si="9"/>
        <v>648</v>
      </c>
      <c r="L43" s="13">
        <f>+E30+('[1]Despues de estudiar exc.'!$C$25/2.54/2.54/2.54-H18*I18*2*(E18/2-I18/2))/2/(F18*G18/3)</f>
        <v>656.8582677165355</v>
      </c>
      <c r="M43" s="18">
        <f t="shared" si="10"/>
        <v>660.2440944881889</v>
      </c>
    </row>
    <row r="44" spans="1:13" ht="12.75">
      <c r="A44" s="4">
        <v>3</v>
      </c>
      <c r="B44" s="16">
        <f>'[2]rigid'!D45</f>
        <v>-341.70603674540683</v>
      </c>
      <c r="C44" s="13">
        <f t="shared" si="6"/>
        <v>479.755905511811</v>
      </c>
      <c r="D44" s="42">
        <f>E44-('[1]Despues de estudiar exc.'!$C$25/2.54/2.54/2.54-H19*I19*2*(E19/2-I19/2))/2/(F19*G19/3)</f>
        <v>483.1417322834646</v>
      </c>
      <c r="E44" s="14">
        <f>'[2]rigid'!$N$32</f>
        <v>492</v>
      </c>
      <c r="F44" s="13">
        <f>E31+('[1]Despues de estudiar exc.'!$C$25/2.54/2.54/2.54-H19*I19*2*(E19/2-I19/2))/2/(F19*G19/3)</f>
        <v>500.8582677165354</v>
      </c>
      <c r="G44" s="18">
        <f t="shared" si="7"/>
        <v>504.244094488189</v>
      </c>
      <c r="H44" s="25">
        <f>'[2]rigid'!H45</f>
        <v>-18.293963254593177</v>
      </c>
      <c r="I44" s="13">
        <f t="shared" si="8"/>
        <v>479.755905511811</v>
      </c>
      <c r="J44" s="29">
        <f>E44-('[1]Despues de estudiar exc.'!$C$25/2.54/2.54/2.54-H19*I19*2*(E19/2-I19/2))/2/(F19*G19/3)</f>
        <v>483.1417322834646</v>
      </c>
      <c r="K44" s="14">
        <f t="shared" si="9"/>
        <v>492</v>
      </c>
      <c r="L44" s="13">
        <f>+E31+('[1]Despues de estudiar exc.'!$C$25/2.54/2.54/2.54-H19*I19*2*(E19/2-I19/2))/2/(F19*G19/3)</f>
        <v>500.8582677165354</v>
      </c>
      <c r="M44" s="18">
        <f t="shared" si="10"/>
        <v>504.244094488189</v>
      </c>
    </row>
    <row r="45" spans="1:13" ht="12.75">
      <c r="A45" s="4">
        <v>2</v>
      </c>
      <c r="B45" s="16">
        <f>'[2]rigid'!D46</f>
        <v>-340.6430446194226</v>
      </c>
      <c r="C45" s="13">
        <f t="shared" si="6"/>
        <v>323.6968503937008</v>
      </c>
      <c r="D45" s="42">
        <f>E45-('[1]Despues de estudiar exc.'!$C$38/2.54/2.54/2.54-H20*I20*2*(E20/2-I20/2))/2/(F20*G20/3)</f>
        <v>327.1417322834646</v>
      </c>
      <c r="E45" s="14">
        <f>'[2]rigid'!$N$33</f>
        <v>336</v>
      </c>
      <c r="F45" s="13">
        <f>E32+('[1]Despues de estudiar exc.'!$C$38/2.54/2.54/2.54-H20*I20*2*(E20/2-I20/2))/2/(F20*G20/3)</f>
        <v>344.8582677165354</v>
      </c>
      <c r="G45" s="18">
        <f t="shared" si="7"/>
        <v>348.3031496062992</v>
      </c>
      <c r="H45" s="25">
        <f>'[2]rigid'!H46</f>
        <v>-19.35695538057743</v>
      </c>
      <c r="I45" s="13">
        <f t="shared" si="8"/>
        <v>323.6968503937008</v>
      </c>
      <c r="J45" s="29">
        <f>E45-('[1]Despues de estudiar exc.'!$C$38/2.54/2.54/2.54-H20*I20*2*(E20/2-I20/2))/2/(F20*G20/3)</f>
        <v>327.1417322834646</v>
      </c>
      <c r="K45" s="14">
        <f t="shared" si="9"/>
        <v>336</v>
      </c>
      <c r="L45" s="13">
        <f>+E32+('[1]Despues de estudiar exc.'!$C$38/2.54/2.54/2.54-H20*I20*2*(E20/2-I20/2))/2/(F20*G20/3)</f>
        <v>344.8582677165354</v>
      </c>
      <c r="M45" s="18">
        <f t="shared" si="10"/>
        <v>348.3031496062992</v>
      </c>
    </row>
    <row r="46" spans="1:13" ht="12.75">
      <c r="A46" s="4">
        <v>1</v>
      </c>
      <c r="B46" s="16">
        <f>'[2]rigid'!D47</f>
        <v>-340.6430446194226</v>
      </c>
      <c r="C46" s="13">
        <f t="shared" si="6"/>
        <v>167.6968503937008</v>
      </c>
      <c r="D46" s="42">
        <f>E46-('[1]Despues de estudiar exc.'!$C$38/2.54/2.54/2.54-H21*I21*2*(E21/2-I21/2))/2/(F21*G21/3)</f>
        <v>171.14173228346456</v>
      </c>
      <c r="E46" s="14">
        <f>'[2]rigid'!$N$34</f>
        <v>180</v>
      </c>
      <c r="F46" s="13">
        <f>E33+('[1]Despues de estudiar exc.'!$C$38/2.54/2.54/2.54-H21*I21*2*(E21/2-I21/2))/2/(F21*G21/3)</f>
        <v>188.85826771653544</v>
      </c>
      <c r="G46" s="18">
        <f t="shared" si="7"/>
        <v>192.3031496062992</v>
      </c>
      <c r="H46" s="25">
        <f>'[2]rigid'!H47</f>
        <v>-19.35695538057743</v>
      </c>
      <c r="I46" s="13">
        <f t="shared" si="8"/>
        <v>167.6968503937008</v>
      </c>
      <c r="J46" s="29">
        <f>E46-('[1]Despues de estudiar exc.'!$C$38/2.54/2.54/2.54-H21*I21*2*(E21/2-I21/2))/2/(F21*G21/3)</f>
        <v>171.14173228346456</v>
      </c>
      <c r="K46" s="14">
        <f t="shared" si="9"/>
        <v>180</v>
      </c>
      <c r="L46" s="13">
        <f>+E33+('[1]Despues de estudiar exc.'!$C$38/2.54/2.54/2.54-H21*I21*2*(E21/2-I21/2))/2/(F21*G21/3)</f>
        <v>188.85826771653544</v>
      </c>
      <c r="M46" s="18">
        <f t="shared" si="10"/>
        <v>192.3031496062992</v>
      </c>
    </row>
    <row r="50" ht="12.75">
      <c r="D50" s="37" t="s">
        <v>32</v>
      </c>
    </row>
    <row r="52" spans="1:13" ht="14.25">
      <c r="A52" s="7" t="s">
        <v>21</v>
      </c>
      <c r="B52" s="15" t="s">
        <v>22</v>
      </c>
      <c r="C52" s="12" t="s">
        <v>24</v>
      </c>
      <c r="D52" s="12" t="s">
        <v>25</v>
      </c>
      <c r="E52" s="12" t="s">
        <v>26</v>
      </c>
      <c r="F52" s="12" t="s">
        <v>27</v>
      </c>
      <c r="G52" s="17" t="s">
        <v>28</v>
      </c>
      <c r="H52" s="15" t="s">
        <v>23</v>
      </c>
      <c r="I52" s="12" t="s">
        <v>24</v>
      </c>
      <c r="J52" s="12" t="s">
        <v>25</v>
      </c>
      <c r="K52" s="12" t="s">
        <v>26</v>
      </c>
      <c r="L52" s="12" t="s">
        <v>27</v>
      </c>
      <c r="M52" s="17" t="s">
        <v>28</v>
      </c>
    </row>
    <row r="53" spans="1:13" ht="13.5" thickBot="1">
      <c r="A53" s="19"/>
      <c r="B53" s="20" t="s">
        <v>15</v>
      </c>
      <c r="C53" s="21" t="s">
        <v>15</v>
      </c>
      <c r="D53" s="21" t="s">
        <v>15</v>
      </c>
      <c r="E53" s="21" t="s">
        <v>15</v>
      </c>
      <c r="F53" s="21" t="s">
        <v>15</v>
      </c>
      <c r="G53" s="22" t="s">
        <v>15</v>
      </c>
      <c r="H53" s="23" t="s">
        <v>15</v>
      </c>
      <c r="I53" s="21" t="s">
        <v>15</v>
      </c>
      <c r="J53" s="21" t="s">
        <v>15</v>
      </c>
      <c r="K53" s="21" t="s">
        <v>15</v>
      </c>
      <c r="L53" s="21" t="s">
        <v>15</v>
      </c>
      <c r="M53" s="22" t="s">
        <v>15</v>
      </c>
    </row>
    <row r="54" spans="1:13" ht="12.75">
      <c r="A54" s="4">
        <v>6</v>
      </c>
      <c r="B54" s="24">
        <f>'[2]rigid'!D58</f>
        <v>17.257217847769027</v>
      </c>
      <c r="C54" s="13">
        <f aca="true" t="shared" si="11" ref="C54:C59">E54-E16/2+I16/2</f>
        <v>947.7952755905512</v>
      </c>
      <c r="D54" s="27">
        <f aca="true" t="shared" si="12" ref="D54:D59">D41</f>
        <v>951.1417322834645</v>
      </c>
      <c r="E54" s="14">
        <v>960</v>
      </c>
      <c r="F54" s="13">
        <f aca="true" t="shared" si="13" ref="F54:F59">F41</f>
        <v>968.8582677165355</v>
      </c>
      <c r="G54" s="18">
        <f aca="true" t="shared" si="14" ref="G54:G59">E54+E16/2-I16/2</f>
        <v>972.2047244094488</v>
      </c>
      <c r="H54" s="25">
        <f>'[2]rigid'!H58</f>
        <v>342.742782152231</v>
      </c>
      <c r="I54" s="13">
        <f aca="true" t="shared" si="15" ref="I54:I59">C54</f>
        <v>947.7952755905512</v>
      </c>
      <c r="J54" s="13">
        <f>J41</f>
        <v>951.1417322834645</v>
      </c>
      <c r="K54" s="14">
        <v>960</v>
      </c>
      <c r="L54" s="13">
        <f>L41</f>
        <v>968.8582677165355</v>
      </c>
      <c r="M54" s="18">
        <f aca="true" t="shared" si="16" ref="M54:M59">G54</f>
        <v>972.2047244094488</v>
      </c>
    </row>
    <row r="55" spans="1:13" ht="12.75">
      <c r="A55" s="4">
        <v>5</v>
      </c>
      <c r="B55" s="24">
        <f>'[2]rigid'!D59</f>
        <v>17.257217847769027</v>
      </c>
      <c r="C55" s="13">
        <f t="shared" si="11"/>
        <v>791.7952755905512</v>
      </c>
      <c r="D55" s="27">
        <f t="shared" si="12"/>
        <v>795.1417322834645</v>
      </c>
      <c r="E55" s="14">
        <v>804</v>
      </c>
      <c r="F55" s="13">
        <f t="shared" si="13"/>
        <v>812.8582677165355</v>
      </c>
      <c r="G55" s="18">
        <f t="shared" si="14"/>
        <v>816.2047244094488</v>
      </c>
      <c r="H55" s="25">
        <f>'[2]rigid'!H59</f>
        <v>342.742782152231</v>
      </c>
      <c r="I55" s="13">
        <f t="shared" si="15"/>
        <v>791.7952755905512</v>
      </c>
      <c r="J55" s="13">
        <f aca="true" t="shared" si="17" ref="J55:L59">J42</f>
        <v>795.1417322834645</v>
      </c>
      <c r="K55" s="14">
        <v>804</v>
      </c>
      <c r="L55" s="13">
        <f t="shared" si="17"/>
        <v>812.8582677165355</v>
      </c>
      <c r="M55" s="18">
        <f t="shared" si="16"/>
        <v>816.2047244094488</v>
      </c>
    </row>
    <row r="56" spans="1:13" ht="12.75">
      <c r="A56" s="4">
        <v>4</v>
      </c>
      <c r="B56" s="24">
        <f>'[2]rigid'!D60</f>
        <v>18.293963254593177</v>
      </c>
      <c r="C56" s="13">
        <f t="shared" si="11"/>
        <v>635.7559055118111</v>
      </c>
      <c r="D56" s="27">
        <f t="shared" si="12"/>
        <v>639.1417322834645</v>
      </c>
      <c r="E56" s="14">
        <v>648</v>
      </c>
      <c r="F56" s="13">
        <f t="shared" si="13"/>
        <v>656.8582677165355</v>
      </c>
      <c r="G56" s="18">
        <f t="shared" si="14"/>
        <v>660.2440944881889</v>
      </c>
      <c r="H56" s="25">
        <f>'[2]rigid'!H60</f>
        <v>341.70603674540683</v>
      </c>
      <c r="I56" s="13">
        <f t="shared" si="15"/>
        <v>635.7559055118111</v>
      </c>
      <c r="J56" s="13">
        <f t="shared" si="17"/>
        <v>639.1417322834645</v>
      </c>
      <c r="K56" s="14">
        <v>648</v>
      </c>
      <c r="L56" s="13">
        <f t="shared" si="17"/>
        <v>656.8582677165355</v>
      </c>
      <c r="M56" s="18">
        <f t="shared" si="16"/>
        <v>660.2440944881889</v>
      </c>
    </row>
    <row r="57" spans="1:13" ht="12.75">
      <c r="A57" s="4">
        <v>3</v>
      </c>
      <c r="B57" s="24">
        <f>'[2]rigid'!D61</f>
        <v>18.293963254593177</v>
      </c>
      <c r="C57" s="13">
        <f t="shared" si="11"/>
        <v>479.755905511811</v>
      </c>
      <c r="D57" s="27">
        <f t="shared" si="12"/>
        <v>483.1417322834646</v>
      </c>
      <c r="E57" s="14">
        <v>492</v>
      </c>
      <c r="F57" s="13">
        <f t="shared" si="13"/>
        <v>500.8582677165354</v>
      </c>
      <c r="G57" s="18">
        <f t="shared" si="14"/>
        <v>504.244094488189</v>
      </c>
      <c r="H57" s="25">
        <f>'[2]rigid'!H61</f>
        <v>341.70603674540683</v>
      </c>
      <c r="I57" s="13">
        <f t="shared" si="15"/>
        <v>479.755905511811</v>
      </c>
      <c r="J57" s="13">
        <f t="shared" si="17"/>
        <v>483.1417322834646</v>
      </c>
      <c r="K57" s="14">
        <v>492</v>
      </c>
      <c r="L57" s="13">
        <f t="shared" si="17"/>
        <v>500.8582677165354</v>
      </c>
      <c r="M57" s="18">
        <f t="shared" si="16"/>
        <v>504.244094488189</v>
      </c>
    </row>
    <row r="58" spans="1:13" ht="12.75">
      <c r="A58" s="4">
        <v>2</v>
      </c>
      <c r="B58" s="24">
        <f>'[2]rigid'!D62</f>
        <v>19.35695538057743</v>
      </c>
      <c r="C58" s="13">
        <f t="shared" si="11"/>
        <v>323.6968503937008</v>
      </c>
      <c r="D58" s="27">
        <f t="shared" si="12"/>
        <v>327.1417322834646</v>
      </c>
      <c r="E58" s="14">
        <v>336</v>
      </c>
      <c r="F58" s="13">
        <f t="shared" si="13"/>
        <v>344.8582677165354</v>
      </c>
      <c r="G58" s="18">
        <f t="shared" si="14"/>
        <v>348.3031496062992</v>
      </c>
      <c r="H58" s="25">
        <f>'[2]rigid'!H62</f>
        <v>340.6430446194226</v>
      </c>
      <c r="I58" s="13">
        <f t="shared" si="15"/>
        <v>323.6968503937008</v>
      </c>
      <c r="J58" s="13">
        <f t="shared" si="17"/>
        <v>327.1417322834646</v>
      </c>
      <c r="K58" s="14">
        <v>336</v>
      </c>
      <c r="L58" s="13">
        <f t="shared" si="17"/>
        <v>344.8582677165354</v>
      </c>
      <c r="M58" s="18">
        <f t="shared" si="16"/>
        <v>348.3031496062992</v>
      </c>
    </row>
    <row r="59" spans="1:13" ht="12.75">
      <c r="A59" s="4">
        <v>1</v>
      </c>
      <c r="B59" s="24">
        <f>'[2]rigid'!D63</f>
        <v>19.35695538057743</v>
      </c>
      <c r="C59" s="13">
        <f t="shared" si="11"/>
        <v>167.6968503937008</v>
      </c>
      <c r="D59" s="27">
        <f t="shared" si="12"/>
        <v>171.14173228346456</v>
      </c>
      <c r="E59" s="14">
        <v>180</v>
      </c>
      <c r="F59" s="13">
        <f t="shared" si="13"/>
        <v>188.85826771653544</v>
      </c>
      <c r="G59" s="18">
        <f t="shared" si="14"/>
        <v>192.3031496062992</v>
      </c>
      <c r="H59" s="25">
        <f>'[2]rigid'!H63</f>
        <v>340.6430446194226</v>
      </c>
      <c r="I59" s="13">
        <f t="shared" si="15"/>
        <v>167.6968503937008</v>
      </c>
      <c r="J59" s="13">
        <f t="shared" si="17"/>
        <v>171.14173228346456</v>
      </c>
      <c r="K59" s="14">
        <v>180</v>
      </c>
      <c r="L59" s="13">
        <f t="shared" si="17"/>
        <v>188.85826771653544</v>
      </c>
      <c r="M59" s="18">
        <f t="shared" si="16"/>
        <v>192.3031496062992</v>
      </c>
    </row>
    <row r="63" ht="12.75">
      <c r="D63" s="37" t="s">
        <v>33</v>
      </c>
    </row>
    <row r="65" spans="1:13" ht="14.25">
      <c r="A65" s="7" t="s">
        <v>21</v>
      </c>
      <c r="B65" s="15" t="s">
        <v>22</v>
      </c>
      <c r="C65" s="12" t="s">
        <v>24</v>
      </c>
      <c r="D65" s="12" t="s">
        <v>25</v>
      </c>
      <c r="E65" s="12" t="s">
        <v>26</v>
      </c>
      <c r="F65" s="12" t="s">
        <v>27</v>
      </c>
      <c r="G65" s="17" t="s">
        <v>28</v>
      </c>
      <c r="H65" s="15" t="s">
        <v>23</v>
      </c>
      <c r="I65" s="12" t="s">
        <v>24</v>
      </c>
      <c r="J65" s="12" t="s">
        <v>25</v>
      </c>
      <c r="K65" s="12" t="s">
        <v>26</v>
      </c>
      <c r="L65" s="12" t="s">
        <v>27</v>
      </c>
      <c r="M65" s="17" t="s">
        <v>28</v>
      </c>
    </row>
    <row r="66" spans="1:13" ht="13.5" thickBot="1">
      <c r="A66" s="19"/>
      <c r="B66" s="20" t="s">
        <v>15</v>
      </c>
      <c r="C66" s="21" t="s">
        <v>15</v>
      </c>
      <c r="D66" s="21" t="s">
        <v>15</v>
      </c>
      <c r="E66" s="21" t="s">
        <v>15</v>
      </c>
      <c r="F66" s="21" t="s">
        <v>15</v>
      </c>
      <c r="G66" s="22" t="s">
        <v>15</v>
      </c>
      <c r="H66" s="23" t="s">
        <v>15</v>
      </c>
      <c r="I66" s="21" t="s">
        <v>15</v>
      </c>
      <c r="J66" s="21" t="s">
        <v>15</v>
      </c>
      <c r="K66" s="21" t="s">
        <v>15</v>
      </c>
      <c r="L66" s="21" t="s">
        <v>15</v>
      </c>
      <c r="M66" s="22" t="s">
        <v>15</v>
      </c>
    </row>
    <row r="67" spans="1:13" ht="12.75">
      <c r="A67" s="4">
        <v>6</v>
      </c>
      <c r="B67" s="24">
        <f>'[2]rigid'!D71</f>
        <v>377.257217847769</v>
      </c>
      <c r="C67" s="13">
        <f aca="true" t="shared" si="18" ref="C67:C72">E67-E16/2+I16/2</f>
        <v>947.7952755905512</v>
      </c>
      <c r="D67" s="27">
        <f aca="true" t="shared" si="19" ref="D67:D72">D54</f>
        <v>951.1417322834645</v>
      </c>
      <c r="E67" s="14">
        <f>'[2]rigid'!$N$29</f>
        <v>960</v>
      </c>
      <c r="F67" s="13">
        <f aca="true" t="shared" si="20" ref="F67:F72">F54</f>
        <v>968.8582677165355</v>
      </c>
      <c r="G67" s="18">
        <f aca="true" t="shared" si="21" ref="G67:G72">E67+E16/2-I16/2</f>
        <v>972.2047244094488</v>
      </c>
      <c r="H67" s="25">
        <f>'[2]rigid'!H71</f>
        <v>702.7427821522309</v>
      </c>
      <c r="I67" s="13">
        <f aca="true" t="shared" si="22" ref="I67:I72">C67</f>
        <v>947.7952755905512</v>
      </c>
      <c r="J67" s="27">
        <f aca="true" t="shared" si="23" ref="J67:J72">J54</f>
        <v>951.1417322834645</v>
      </c>
      <c r="K67" s="14">
        <f aca="true" t="shared" si="24" ref="K67:K72">E67</f>
        <v>960</v>
      </c>
      <c r="L67" s="13">
        <f aca="true" t="shared" si="25" ref="L67:L72">L54</f>
        <v>968.8582677165355</v>
      </c>
      <c r="M67" s="18">
        <f aca="true" t="shared" si="26" ref="M67:M72">G67</f>
        <v>972.2047244094488</v>
      </c>
    </row>
    <row r="68" spans="1:13" ht="12.75">
      <c r="A68" s="4">
        <v>5</v>
      </c>
      <c r="B68" s="24">
        <f>'[2]rigid'!D72</f>
        <v>377.257217847769</v>
      </c>
      <c r="C68" s="13">
        <f t="shared" si="18"/>
        <v>791.7952755905512</v>
      </c>
      <c r="D68" s="27">
        <f t="shared" si="19"/>
        <v>795.1417322834645</v>
      </c>
      <c r="E68" s="14">
        <f>'[2]rigid'!$N$30</f>
        <v>804</v>
      </c>
      <c r="F68" s="13">
        <f t="shared" si="20"/>
        <v>812.8582677165355</v>
      </c>
      <c r="G68" s="18">
        <f t="shared" si="21"/>
        <v>816.2047244094488</v>
      </c>
      <c r="H68" s="25">
        <f>'[2]rigid'!H72</f>
        <v>702.7427821522309</v>
      </c>
      <c r="I68" s="13">
        <f t="shared" si="22"/>
        <v>791.7952755905512</v>
      </c>
      <c r="J68" s="27">
        <f t="shared" si="23"/>
        <v>795.1417322834645</v>
      </c>
      <c r="K68" s="14">
        <f t="shared" si="24"/>
        <v>804</v>
      </c>
      <c r="L68" s="13">
        <f t="shared" si="25"/>
        <v>812.8582677165355</v>
      </c>
      <c r="M68" s="18">
        <f t="shared" si="26"/>
        <v>816.2047244094488</v>
      </c>
    </row>
    <row r="69" spans="1:13" ht="12.75">
      <c r="A69" s="4">
        <v>4</v>
      </c>
      <c r="B69" s="24">
        <f>'[2]rigid'!D73</f>
        <v>378.29396325459317</v>
      </c>
      <c r="C69" s="13">
        <f t="shared" si="18"/>
        <v>635.7559055118111</v>
      </c>
      <c r="D69" s="27">
        <f t="shared" si="19"/>
        <v>639.1417322834645</v>
      </c>
      <c r="E69" s="14">
        <f>'[2]rigid'!$N$31</f>
        <v>648</v>
      </c>
      <c r="F69" s="13">
        <f t="shared" si="20"/>
        <v>656.8582677165355</v>
      </c>
      <c r="G69" s="18">
        <f t="shared" si="21"/>
        <v>660.2440944881889</v>
      </c>
      <c r="H69" s="25">
        <f>'[2]rigid'!H73</f>
        <v>701.7060367454068</v>
      </c>
      <c r="I69" s="13">
        <f t="shared" si="22"/>
        <v>635.7559055118111</v>
      </c>
      <c r="J69" s="27">
        <f t="shared" si="23"/>
        <v>639.1417322834645</v>
      </c>
      <c r="K69" s="14">
        <f t="shared" si="24"/>
        <v>648</v>
      </c>
      <c r="L69" s="13">
        <f t="shared" si="25"/>
        <v>656.8582677165355</v>
      </c>
      <c r="M69" s="18">
        <f t="shared" si="26"/>
        <v>660.2440944881889</v>
      </c>
    </row>
    <row r="70" spans="1:13" ht="12.75">
      <c r="A70" s="4">
        <v>3</v>
      </c>
      <c r="B70" s="24">
        <f>'[2]rigid'!D74</f>
        <v>378.29396325459317</v>
      </c>
      <c r="C70" s="13">
        <f t="shared" si="18"/>
        <v>479.755905511811</v>
      </c>
      <c r="D70" s="27">
        <f t="shared" si="19"/>
        <v>483.1417322834646</v>
      </c>
      <c r="E70" s="14">
        <f>'[2]rigid'!$N$32</f>
        <v>492</v>
      </c>
      <c r="F70" s="13">
        <f t="shared" si="20"/>
        <v>500.8582677165354</v>
      </c>
      <c r="G70" s="18">
        <f t="shared" si="21"/>
        <v>504.244094488189</v>
      </c>
      <c r="H70" s="25">
        <f>'[2]rigid'!H74</f>
        <v>701.7060367454068</v>
      </c>
      <c r="I70" s="13">
        <f t="shared" si="22"/>
        <v>479.755905511811</v>
      </c>
      <c r="J70" s="27">
        <f t="shared" si="23"/>
        <v>483.1417322834646</v>
      </c>
      <c r="K70" s="14">
        <f t="shared" si="24"/>
        <v>492</v>
      </c>
      <c r="L70" s="13">
        <f t="shared" si="25"/>
        <v>500.8582677165354</v>
      </c>
      <c r="M70" s="18">
        <f t="shared" si="26"/>
        <v>504.244094488189</v>
      </c>
    </row>
    <row r="71" spans="1:13" ht="12.75">
      <c r="A71" s="4">
        <v>2</v>
      </c>
      <c r="B71" s="24">
        <f>'[2]rigid'!D75</f>
        <v>379.3569553805774</v>
      </c>
      <c r="C71" s="13">
        <f t="shared" si="18"/>
        <v>323.6968503937008</v>
      </c>
      <c r="D71" s="27">
        <f t="shared" si="19"/>
        <v>327.1417322834646</v>
      </c>
      <c r="E71" s="14">
        <f>'[2]rigid'!$N$33</f>
        <v>336</v>
      </c>
      <c r="F71" s="13">
        <f t="shared" si="20"/>
        <v>344.8582677165354</v>
      </c>
      <c r="G71" s="18">
        <f t="shared" si="21"/>
        <v>348.3031496062992</v>
      </c>
      <c r="H71" s="25">
        <f>'[2]rigid'!H75</f>
        <v>700.6430446194225</v>
      </c>
      <c r="I71" s="13">
        <f t="shared" si="22"/>
        <v>323.6968503937008</v>
      </c>
      <c r="J71" s="27">
        <f t="shared" si="23"/>
        <v>327.1417322834646</v>
      </c>
      <c r="K71" s="14">
        <f t="shared" si="24"/>
        <v>336</v>
      </c>
      <c r="L71" s="13">
        <f t="shared" si="25"/>
        <v>344.8582677165354</v>
      </c>
      <c r="M71" s="18">
        <f t="shared" si="26"/>
        <v>348.3031496062992</v>
      </c>
    </row>
    <row r="72" spans="1:13" ht="12.75">
      <c r="A72" s="4">
        <v>1</v>
      </c>
      <c r="B72" s="24">
        <f>'[2]rigid'!D76</f>
        <v>379.3569553805774</v>
      </c>
      <c r="C72" s="13">
        <f t="shared" si="18"/>
        <v>167.6968503937008</v>
      </c>
      <c r="D72" s="27">
        <f t="shared" si="19"/>
        <v>171.14173228346456</v>
      </c>
      <c r="E72" s="14">
        <f>'[2]rigid'!$N$34</f>
        <v>180</v>
      </c>
      <c r="F72" s="13">
        <f t="shared" si="20"/>
        <v>188.85826771653544</v>
      </c>
      <c r="G72" s="18">
        <f t="shared" si="21"/>
        <v>192.3031496062992</v>
      </c>
      <c r="H72" s="25">
        <f>'[2]rigid'!H76</f>
        <v>700.6430446194225</v>
      </c>
      <c r="I72" s="13">
        <f t="shared" si="22"/>
        <v>167.6968503937008</v>
      </c>
      <c r="J72" s="27">
        <f t="shared" si="23"/>
        <v>171.14173228346456</v>
      </c>
      <c r="K72" s="14">
        <f t="shared" si="24"/>
        <v>180</v>
      </c>
      <c r="L72" s="13">
        <f t="shared" si="25"/>
        <v>188.85826771653544</v>
      </c>
      <c r="M72" s="18">
        <f t="shared" si="26"/>
        <v>192.3031496062992</v>
      </c>
    </row>
    <row r="76" ht="12.75">
      <c r="D76" s="37" t="s">
        <v>34</v>
      </c>
    </row>
    <row r="78" spans="1:13" ht="14.25">
      <c r="A78" s="7" t="s">
        <v>21</v>
      </c>
      <c r="B78" s="15" t="s">
        <v>22</v>
      </c>
      <c r="C78" s="12" t="s">
        <v>24</v>
      </c>
      <c r="D78" s="12" t="s">
        <v>25</v>
      </c>
      <c r="E78" s="12" t="s">
        <v>26</v>
      </c>
      <c r="F78" s="12" t="s">
        <v>27</v>
      </c>
      <c r="G78" s="17" t="s">
        <v>28</v>
      </c>
      <c r="H78" s="15" t="s">
        <v>23</v>
      </c>
      <c r="I78" s="12" t="s">
        <v>24</v>
      </c>
      <c r="J78" s="12" t="s">
        <v>25</v>
      </c>
      <c r="K78" s="12" t="s">
        <v>26</v>
      </c>
      <c r="L78" s="12" t="s">
        <v>27</v>
      </c>
      <c r="M78" s="17" t="s">
        <v>28</v>
      </c>
    </row>
    <row r="79" spans="1:13" ht="13.5" thickBot="1">
      <c r="A79" s="19"/>
      <c r="B79" s="20" t="s">
        <v>15</v>
      </c>
      <c r="C79" s="21" t="s">
        <v>15</v>
      </c>
      <c r="D79" s="21" t="s">
        <v>15</v>
      </c>
      <c r="E79" s="21" t="s">
        <v>15</v>
      </c>
      <c r="F79" s="21" t="s">
        <v>15</v>
      </c>
      <c r="G79" s="22" t="s">
        <v>15</v>
      </c>
      <c r="H79" s="23" t="s">
        <v>15</v>
      </c>
      <c r="I79" s="21" t="s">
        <v>15</v>
      </c>
      <c r="J79" s="21" t="s">
        <v>15</v>
      </c>
      <c r="K79" s="21" t="s">
        <v>15</v>
      </c>
      <c r="L79" s="21" t="s">
        <v>15</v>
      </c>
      <c r="M79" s="22" t="s">
        <v>15</v>
      </c>
    </row>
    <row r="80" spans="1:13" ht="12.75">
      <c r="A80" s="4">
        <v>6</v>
      </c>
      <c r="B80" s="24">
        <f>'[2]rigid'!D84</f>
        <v>737.2572178477691</v>
      </c>
      <c r="C80" s="13">
        <f aca="true" t="shared" si="27" ref="C80:C85">E80-E16/2+I16/2</f>
        <v>947.7952755905512</v>
      </c>
      <c r="D80" s="27">
        <f>D67</f>
        <v>951.1417322834645</v>
      </c>
      <c r="E80" s="14">
        <f>'[2]rigid'!$N$29</f>
        <v>960</v>
      </c>
      <c r="F80" s="27">
        <f>F67</f>
        <v>968.8582677165355</v>
      </c>
      <c r="G80" s="18">
        <f aca="true" t="shared" si="28" ref="G80:G85">E80+E16/2-I16/2</f>
        <v>972.2047244094488</v>
      </c>
      <c r="H80" s="25">
        <f>'[2]rigid'!H84</f>
        <v>1062.742782152231</v>
      </c>
      <c r="I80" s="13">
        <f aca="true" t="shared" si="29" ref="I80:I85">C80</f>
        <v>947.7952755905512</v>
      </c>
      <c r="J80" s="27">
        <f aca="true" t="shared" si="30" ref="J80:J85">J67</f>
        <v>951.1417322834645</v>
      </c>
      <c r="K80" s="14">
        <f aca="true" t="shared" si="31" ref="K80:K85">E80</f>
        <v>960</v>
      </c>
      <c r="L80" s="27">
        <f aca="true" t="shared" si="32" ref="L80:L85">L67</f>
        <v>968.8582677165355</v>
      </c>
      <c r="M80" s="18">
        <f aca="true" t="shared" si="33" ref="M80:M85">G80</f>
        <v>972.2047244094488</v>
      </c>
    </row>
    <row r="81" spans="1:13" ht="12.75">
      <c r="A81" s="4">
        <v>5</v>
      </c>
      <c r="B81" s="24">
        <f>'[2]rigid'!D85</f>
        <v>737.2572178477691</v>
      </c>
      <c r="C81" s="13">
        <f t="shared" si="27"/>
        <v>791.7952755905512</v>
      </c>
      <c r="D81" s="27">
        <f aca="true" t="shared" si="34" ref="D81:F85">D68</f>
        <v>795.1417322834645</v>
      </c>
      <c r="E81" s="14">
        <f>'[2]rigid'!$N$30</f>
        <v>804</v>
      </c>
      <c r="F81" s="27">
        <f t="shared" si="34"/>
        <v>812.8582677165355</v>
      </c>
      <c r="G81" s="18">
        <f t="shared" si="28"/>
        <v>816.2047244094488</v>
      </c>
      <c r="H81" s="25">
        <f>'[2]rigid'!H85</f>
        <v>1062.742782152231</v>
      </c>
      <c r="I81" s="13">
        <f t="shared" si="29"/>
        <v>791.7952755905512</v>
      </c>
      <c r="J81" s="27">
        <f t="shared" si="30"/>
        <v>795.1417322834645</v>
      </c>
      <c r="K81" s="14">
        <f t="shared" si="31"/>
        <v>804</v>
      </c>
      <c r="L81" s="27">
        <f t="shared" si="32"/>
        <v>812.8582677165355</v>
      </c>
      <c r="M81" s="18">
        <f t="shared" si="33"/>
        <v>816.2047244094488</v>
      </c>
    </row>
    <row r="82" spans="1:13" ht="12.75">
      <c r="A82" s="4">
        <v>4</v>
      </c>
      <c r="B82" s="24">
        <f>'[2]rigid'!D86</f>
        <v>738.2939632545932</v>
      </c>
      <c r="C82" s="13">
        <f t="shared" si="27"/>
        <v>635.7559055118111</v>
      </c>
      <c r="D82" s="27">
        <f t="shared" si="34"/>
        <v>639.1417322834645</v>
      </c>
      <c r="E82" s="14">
        <f>'[2]rigid'!$N$31</f>
        <v>648</v>
      </c>
      <c r="F82" s="27">
        <f t="shared" si="34"/>
        <v>656.8582677165355</v>
      </c>
      <c r="G82" s="18">
        <f t="shared" si="28"/>
        <v>660.2440944881889</v>
      </c>
      <c r="H82" s="25">
        <f>'[2]rigid'!H86</f>
        <v>1061.706036745407</v>
      </c>
      <c r="I82" s="13">
        <f t="shared" si="29"/>
        <v>635.7559055118111</v>
      </c>
      <c r="J82" s="27">
        <f t="shared" si="30"/>
        <v>639.1417322834645</v>
      </c>
      <c r="K82" s="14">
        <f t="shared" si="31"/>
        <v>648</v>
      </c>
      <c r="L82" s="27">
        <f t="shared" si="32"/>
        <v>656.8582677165355</v>
      </c>
      <c r="M82" s="18">
        <f t="shared" si="33"/>
        <v>660.2440944881889</v>
      </c>
    </row>
    <row r="83" spans="1:13" ht="12.75">
      <c r="A83" s="4">
        <v>3</v>
      </c>
      <c r="B83" s="24">
        <f>'[2]rigid'!D87</f>
        <v>738.2939632545932</v>
      </c>
      <c r="C83" s="13">
        <f t="shared" si="27"/>
        <v>479.755905511811</v>
      </c>
      <c r="D83" s="27">
        <f t="shared" si="34"/>
        <v>483.1417322834646</v>
      </c>
      <c r="E83" s="14">
        <f>'[2]rigid'!$N$32</f>
        <v>492</v>
      </c>
      <c r="F83" s="27">
        <f t="shared" si="34"/>
        <v>500.8582677165354</v>
      </c>
      <c r="G83" s="18">
        <f t="shared" si="28"/>
        <v>504.244094488189</v>
      </c>
      <c r="H83" s="25">
        <f>'[2]rigid'!H87</f>
        <v>1061.706036745407</v>
      </c>
      <c r="I83" s="13">
        <f t="shared" si="29"/>
        <v>479.755905511811</v>
      </c>
      <c r="J83" s="27">
        <f t="shared" si="30"/>
        <v>483.1417322834646</v>
      </c>
      <c r="K83" s="14">
        <f t="shared" si="31"/>
        <v>492</v>
      </c>
      <c r="L83" s="27">
        <f t="shared" si="32"/>
        <v>500.8582677165354</v>
      </c>
      <c r="M83" s="18">
        <f t="shared" si="33"/>
        <v>504.244094488189</v>
      </c>
    </row>
    <row r="84" spans="1:13" ht="12.75">
      <c r="A84" s="4">
        <v>2</v>
      </c>
      <c r="B84" s="24">
        <f>'[2]rigid'!D88</f>
        <v>739.3569553805775</v>
      </c>
      <c r="C84" s="13">
        <f t="shared" si="27"/>
        <v>323.6968503937008</v>
      </c>
      <c r="D84" s="27">
        <f t="shared" si="34"/>
        <v>327.1417322834646</v>
      </c>
      <c r="E84" s="14">
        <f>'[2]rigid'!$N$33</f>
        <v>336</v>
      </c>
      <c r="F84" s="27">
        <f t="shared" si="34"/>
        <v>344.8582677165354</v>
      </c>
      <c r="G84" s="18">
        <f t="shared" si="28"/>
        <v>348.3031496062992</v>
      </c>
      <c r="H84" s="25">
        <f>'[2]rigid'!H88</f>
        <v>1060.6430446194224</v>
      </c>
      <c r="I84" s="13">
        <f t="shared" si="29"/>
        <v>323.6968503937008</v>
      </c>
      <c r="J84" s="27">
        <f t="shared" si="30"/>
        <v>327.1417322834646</v>
      </c>
      <c r="K84" s="14">
        <f t="shared" si="31"/>
        <v>336</v>
      </c>
      <c r="L84" s="27">
        <f t="shared" si="32"/>
        <v>344.8582677165354</v>
      </c>
      <c r="M84" s="18">
        <f t="shared" si="33"/>
        <v>348.3031496062992</v>
      </c>
    </row>
    <row r="85" spans="1:13" ht="12.75">
      <c r="A85" s="4">
        <v>1</v>
      </c>
      <c r="B85" s="24">
        <f>'[2]rigid'!D89</f>
        <v>739.3569553805775</v>
      </c>
      <c r="C85" s="13">
        <f t="shared" si="27"/>
        <v>167.6968503937008</v>
      </c>
      <c r="D85" s="27">
        <f t="shared" si="34"/>
        <v>171.14173228346456</v>
      </c>
      <c r="E85" s="14">
        <f>'[2]rigid'!$N$34</f>
        <v>180</v>
      </c>
      <c r="F85" s="27">
        <f t="shared" si="34"/>
        <v>188.85826771653544</v>
      </c>
      <c r="G85" s="18">
        <f t="shared" si="28"/>
        <v>192.3031496062992</v>
      </c>
      <c r="H85" s="25">
        <f>'[2]rigid'!H89</f>
        <v>1060.6430446194224</v>
      </c>
      <c r="I85" s="13">
        <f t="shared" si="29"/>
        <v>167.6968503937008</v>
      </c>
      <c r="J85" s="27">
        <f t="shared" si="30"/>
        <v>171.14173228346456</v>
      </c>
      <c r="K85" s="14">
        <f t="shared" si="31"/>
        <v>180</v>
      </c>
      <c r="L85" s="27">
        <f t="shared" si="32"/>
        <v>188.85826771653544</v>
      </c>
      <c r="M85" s="18">
        <f t="shared" si="33"/>
        <v>192.3031496062992</v>
      </c>
    </row>
    <row r="89" ht="12.75">
      <c r="D89" s="37" t="s">
        <v>35</v>
      </c>
    </row>
    <row r="91" spans="1:13" ht="14.25">
      <c r="A91" s="7" t="s">
        <v>21</v>
      </c>
      <c r="B91" s="15" t="s">
        <v>22</v>
      </c>
      <c r="C91" s="12" t="s">
        <v>24</v>
      </c>
      <c r="D91" s="12" t="s">
        <v>25</v>
      </c>
      <c r="E91" s="12" t="s">
        <v>26</v>
      </c>
      <c r="F91" s="12" t="s">
        <v>27</v>
      </c>
      <c r="G91" s="17" t="s">
        <v>28</v>
      </c>
      <c r="H91" s="15" t="s">
        <v>23</v>
      </c>
      <c r="I91" s="12" t="s">
        <v>24</v>
      </c>
      <c r="J91" s="12" t="s">
        <v>25</v>
      </c>
      <c r="K91" s="12" t="s">
        <v>26</v>
      </c>
      <c r="L91" s="12" t="s">
        <v>27</v>
      </c>
      <c r="M91" s="17" t="s">
        <v>28</v>
      </c>
    </row>
    <row r="92" spans="1:13" ht="13.5" thickBot="1">
      <c r="A92" s="19"/>
      <c r="B92" s="20" t="s">
        <v>15</v>
      </c>
      <c r="C92" s="21" t="s">
        <v>15</v>
      </c>
      <c r="D92" s="21" t="s">
        <v>15</v>
      </c>
      <c r="E92" s="21" t="s">
        <v>15</v>
      </c>
      <c r="F92" s="21" t="s">
        <v>15</v>
      </c>
      <c r="G92" s="22" t="s">
        <v>15</v>
      </c>
      <c r="H92" s="23" t="s">
        <v>15</v>
      </c>
      <c r="I92" s="21" t="s">
        <v>15</v>
      </c>
      <c r="J92" s="21" t="s">
        <v>15</v>
      </c>
      <c r="K92" s="21" t="s">
        <v>15</v>
      </c>
      <c r="L92" s="21" t="s">
        <v>15</v>
      </c>
      <c r="M92" s="22" t="s">
        <v>15</v>
      </c>
    </row>
    <row r="93" spans="1:13" ht="12.75">
      <c r="A93" s="4">
        <v>6</v>
      </c>
      <c r="B93" s="24">
        <f>'[2]rigid'!D97</f>
        <v>1097.257217847769</v>
      </c>
      <c r="C93" s="13">
        <f aca="true" t="shared" si="35" ref="C93:C98">E93-E16/2+I16/2</f>
        <v>947.7952755905512</v>
      </c>
      <c r="D93" s="27">
        <f>D80</f>
        <v>951.1417322834645</v>
      </c>
      <c r="E93" s="14">
        <f>'[2]rigid'!$N$29</f>
        <v>960</v>
      </c>
      <c r="F93" s="27">
        <f>F80</f>
        <v>968.8582677165355</v>
      </c>
      <c r="G93" s="18">
        <f aca="true" t="shared" si="36" ref="G93:G98">E93+E16/2-I16/2</f>
        <v>972.2047244094488</v>
      </c>
      <c r="H93" s="25">
        <f>'[2]rigid'!H97</f>
        <v>1422.742782152231</v>
      </c>
      <c r="I93" s="13">
        <f aca="true" t="shared" si="37" ref="I93:I98">C93</f>
        <v>947.7952755905512</v>
      </c>
      <c r="J93" s="27">
        <f aca="true" t="shared" si="38" ref="J93:J98">J80</f>
        <v>951.1417322834645</v>
      </c>
      <c r="K93" s="14">
        <f aca="true" t="shared" si="39" ref="K93:K98">E93</f>
        <v>960</v>
      </c>
      <c r="L93" s="27">
        <f aca="true" t="shared" si="40" ref="L93:L98">L80</f>
        <v>968.8582677165355</v>
      </c>
      <c r="M93" s="18">
        <f aca="true" t="shared" si="41" ref="M93:M98">G93</f>
        <v>972.2047244094488</v>
      </c>
    </row>
    <row r="94" spans="1:13" ht="12.75">
      <c r="A94" s="4">
        <v>5</v>
      </c>
      <c r="B94" s="24">
        <f>'[2]rigid'!D98</f>
        <v>1097.257217847769</v>
      </c>
      <c r="C94" s="13">
        <f t="shared" si="35"/>
        <v>791.7952755905512</v>
      </c>
      <c r="D94" s="27">
        <f aca="true" t="shared" si="42" ref="D94:F98">D81</f>
        <v>795.1417322834645</v>
      </c>
      <c r="E94" s="14">
        <f>'[2]rigid'!$N$30</f>
        <v>804</v>
      </c>
      <c r="F94" s="27">
        <f t="shared" si="42"/>
        <v>812.8582677165355</v>
      </c>
      <c r="G94" s="18">
        <f t="shared" si="36"/>
        <v>816.2047244094488</v>
      </c>
      <c r="H94" s="25">
        <f>'[2]rigid'!H98</f>
        <v>1422.742782152231</v>
      </c>
      <c r="I94" s="13">
        <f t="shared" si="37"/>
        <v>791.7952755905512</v>
      </c>
      <c r="J94" s="27">
        <f t="shared" si="38"/>
        <v>795.1417322834645</v>
      </c>
      <c r="K94" s="14">
        <f t="shared" si="39"/>
        <v>804</v>
      </c>
      <c r="L94" s="27">
        <f t="shared" si="40"/>
        <v>812.8582677165355</v>
      </c>
      <c r="M94" s="18">
        <f t="shared" si="41"/>
        <v>816.2047244094488</v>
      </c>
    </row>
    <row r="95" spans="1:13" ht="12.75">
      <c r="A95" s="4">
        <v>4</v>
      </c>
      <c r="B95" s="24">
        <f>'[2]rigid'!D99</f>
        <v>1098.293963254593</v>
      </c>
      <c r="C95" s="13">
        <f t="shared" si="35"/>
        <v>635.7559055118111</v>
      </c>
      <c r="D95" s="27">
        <f t="shared" si="42"/>
        <v>639.1417322834645</v>
      </c>
      <c r="E95" s="14">
        <f>'[2]rigid'!$N$31</f>
        <v>648</v>
      </c>
      <c r="F95" s="27">
        <f t="shared" si="42"/>
        <v>656.8582677165355</v>
      </c>
      <c r="G95" s="18">
        <f t="shared" si="36"/>
        <v>660.2440944881889</v>
      </c>
      <c r="H95" s="25">
        <f>'[2]rigid'!H99</f>
        <v>1421.706036745407</v>
      </c>
      <c r="I95" s="13">
        <f t="shared" si="37"/>
        <v>635.7559055118111</v>
      </c>
      <c r="J95" s="27">
        <f t="shared" si="38"/>
        <v>639.1417322834645</v>
      </c>
      <c r="K95" s="14">
        <f t="shared" si="39"/>
        <v>648</v>
      </c>
      <c r="L95" s="27">
        <f t="shared" si="40"/>
        <v>656.8582677165355</v>
      </c>
      <c r="M95" s="18">
        <f t="shared" si="41"/>
        <v>660.2440944881889</v>
      </c>
    </row>
    <row r="96" spans="1:13" ht="12.75">
      <c r="A96" s="4">
        <v>3</v>
      </c>
      <c r="B96" s="24">
        <f>'[2]rigid'!D100</f>
        <v>1098.293963254593</v>
      </c>
      <c r="C96" s="13">
        <f t="shared" si="35"/>
        <v>479.755905511811</v>
      </c>
      <c r="D96" s="27">
        <f t="shared" si="42"/>
        <v>483.1417322834646</v>
      </c>
      <c r="E96" s="14">
        <f>'[2]rigid'!$N$32</f>
        <v>492</v>
      </c>
      <c r="F96" s="27">
        <f t="shared" si="42"/>
        <v>500.8582677165354</v>
      </c>
      <c r="G96" s="18">
        <f t="shared" si="36"/>
        <v>504.244094488189</v>
      </c>
      <c r="H96" s="25">
        <f>'[2]rigid'!H100</f>
        <v>1421.706036745407</v>
      </c>
      <c r="I96" s="13">
        <f t="shared" si="37"/>
        <v>479.755905511811</v>
      </c>
      <c r="J96" s="27">
        <f t="shared" si="38"/>
        <v>483.1417322834646</v>
      </c>
      <c r="K96" s="14">
        <f t="shared" si="39"/>
        <v>492</v>
      </c>
      <c r="L96" s="27">
        <f t="shared" si="40"/>
        <v>500.8582677165354</v>
      </c>
      <c r="M96" s="18">
        <f t="shared" si="41"/>
        <v>504.244094488189</v>
      </c>
    </row>
    <row r="97" spans="1:13" ht="12.75">
      <c r="A97" s="4">
        <v>2</v>
      </c>
      <c r="B97" s="24">
        <f>'[2]rigid'!D101</f>
        <v>1099.3569553805776</v>
      </c>
      <c r="C97" s="13">
        <f t="shared" si="35"/>
        <v>323.6968503937008</v>
      </c>
      <c r="D97" s="27">
        <f t="shared" si="42"/>
        <v>327.1417322834646</v>
      </c>
      <c r="E97" s="14">
        <f>'[2]rigid'!$N$33</f>
        <v>336</v>
      </c>
      <c r="F97" s="27">
        <f t="shared" si="42"/>
        <v>344.8582677165354</v>
      </c>
      <c r="G97" s="18">
        <f t="shared" si="36"/>
        <v>348.3031496062992</v>
      </c>
      <c r="H97" s="25">
        <f>'[2]rigid'!H101</f>
        <v>1420.6430446194224</v>
      </c>
      <c r="I97" s="13">
        <f t="shared" si="37"/>
        <v>323.6968503937008</v>
      </c>
      <c r="J97" s="27">
        <f t="shared" si="38"/>
        <v>327.1417322834646</v>
      </c>
      <c r="K97" s="14">
        <f t="shared" si="39"/>
        <v>336</v>
      </c>
      <c r="L97" s="27">
        <f t="shared" si="40"/>
        <v>344.8582677165354</v>
      </c>
      <c r="M97" s="18">
        <f t="shared" si="41"/>
        <v>348.3031496062992</v>
      </c>
    </row>
    <row r="98" spans="1:13" ht="12.75">
      <c r="A98" s="4">
        <v>1</v>
      </c>
      <c r="B98" s="24">
        <f>'[2]rigid'!D102</f>
        <v>1099.3569553805776</v>
      </c>
      <c r="C98" s="13">
        <f t="shared" si="35"/>
        <v>167.6968503937008</v>
      </c>
      <c r="D98" s="27">
        <f t="shared" si="42"/>
        <v>171.14173228346456</v>
      </c>
      <c r="E98" s="14">
        <f>'[2]rigid'!$N$34</f>
        <v>180</v>
      </c>
      <c r="F98" s="27">
        <f t="shared" si="42"/>
        <v>188.85826771653544</v>
      </c>
      <c r="G98" s="18">
        <f t="shared" si="36"/>
        <v>192.3031496062992</v>
      </c>
      <c r="H98" s="25">
        <f>'[2]rigid'!H102</f>
        <v>1420.6430446194224</v>
      </c>
      <c r="I98" s="13">
        <f t="shared" si="37"/>
        <v>167.6968503937008</v>
      </c>
      <c r="J98" s="27">
        <f t="shared" si="38"/>
        <v>171.14173228346456</v>
      </c>
      <c r="K98" s="14">
        <f t="shared" si="39"/>
        <v>180</v>
      </c>
      <c r="L98" s="27">
        <f t="shared" si="40"/>
        <v>188.85826771653544</v>
      </c>
      <c r="M98" s="18">
        <f t="shared" si="41"/>
        <v>192.3031496062992</v>
      </c>
    </row>
  </sheetData>
  <mergeCells count="17">
    <mergeCell ref="B13:B14"/>
    <mergeCell ref="J19:K19"/>
    <mergeCell ref="C14:D14"/>
    <mergeCell ref="J13:M13"/>
    <mergeCell ref="J14:K14"/>
    <mergeCell ref="J16:K16"/>
    <mergeCell ref="C13:I13"/>
    <mergeCell ref="J20:K20"/>
    <mergeCell ref="J21:K21"/>
    <mergeCell ref="C16:D16"/>
    <mergeCell ref="C17:D17"/>
    <mergeCell ref="C18:D18"/>
    <mergeCell ref="C19:D19"/>
    <mergeCell ref="C20:D20"/>
    <mergeCell ref="C21:D21"/>
    <mergeCell ref="J17:K17"/>
    <mergeCell ref="J18:K18"/>
  </mergeCells>
  <printOptions/>
  <pageMargins left="0.75" right="0.75" top="1" bottom="1" header="0" footer="0"/>
  <pageSetup orientation="landscape" paperSize="9" r:id="rId1"/>
  <ignoredErrors>
    <ignoredError sqref="L33 J33 K33 K30:K31 K32 J28:J32 L28:L32 K28:K29 J45:L46 J43:L44 J41:L42 E67:L72 E80:L85 E93:L9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Familia Emen</dc:creator>
  <cp:keywords/>
  <dc:description/>
  <cp:lastModifiedBy>Familia Emen</cp:lastModifiedBy>
  <cp:lastPrinted>2007-03-25T17:04:48Z</cp:lastPrinted>
  <dcterms:created xsi:type="dcterms:W3CDTF">2007-03-18T19:46:37Z</dcterms:created>
  <dcterms:modified xsi:type="dcterms:W3CDTF">2007-04-14T03:04:33Z</dcterms:modified>
  <cp:category/>
  <cp:version/>
  <cp:contentType/>
  <cp:contentStatus/>
</cp:coreProperties>
</file>