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Imprime" sheetId="1" r:id="rId1"/>
    <sheet name="Menu" sheetId="2" r:id="rId2"/>
    <sheet name="Base" sheetId="3" r:id="rId3"/>
    <sheet name="Bebidas" sheetId="4" r:id="rId4"/>
    <sheet name="Sopa" sheetId="5" r:id="rId5"/>
    <sheet name="Seco" sheetId="6" r:id="rId6"/>
  </sheets>
  <definedNames/>
  <calcPr fullCalcOnLoad="1"/>
</workbook>
</file>

<file path=xl/sharedStrings.xml><?xml version="1.0" encoding="utf-8"?>
<sst xmlns="http://schemas.openxmlformats.org/spreadsheetml/2006/main" count="382" uniqueCount="93">
  <si>
    <t>Arroz con Guatita</t>
  </si>
  <si>
    <t>Moros de Frejol y Bistec de Carne</t>
  </si>
  <si>
    <t>Arroz con Lomito Saltado y Papas Fritas</t>
  </si>
  <si>
    <t>Arroz con Lengua Guisada</t>
  </si>
  <si>
    <t>Arroz con Bistec de Carne y Maduro Frito</t>
  </si>
  <si>
    <t>Arroz con Estofado de Riñon</t>
  </si>
  <si>
    <t>Arroz con Gafas</t>
  </si>
  <si>
    <t>Arroz con Menestra y Huevo frito</t>
  </si>
  <si>
    <t>Arroz con Bistec de Higado</t>
  </si>
  <si>
    <t>Arroz con Ensalada de Verduras y Carne Apanada</t>
  </si>
  <si>
    <t>Arroz con Tortilla de Huevo y Patacones</t>
  </si>
  <si>
    <t>Arroz con Menestra y Hamburguesa</t>
  </si>
  <si>
    <t>Moros de Frejol y Carne Asada</t>
  </si>
  <si>
    <t>Arroz con Menestra, Carne Frita y Patacones</t>
  </si>
  <si>
    <t>Arroz con Estofado de Carne</t>
  </si>
  <si>
    <t>Arroz con Estofado de Corazon</t>
  </si>
  <si>
    <t>Arroz con Ensalada de Pollo</t>
  </si>
  <si>
    <t>Arroz con Salchichas</t>
  </si>
  <si>
    <t>Arroz con Pollo y Maduro Frito</t>
  </si>
  <si>
    <t>Arroz con Tallarin Saltado de Carne</t>
  </si>
  <si>
    <t>Otros</t>
  </si>
  <si>
    <t>Arroz con Tallarin Saltado de Pollo</t>
  </si>
  <si>
    <t>Plato Fuerte</t>
  </si>
  <si>
    <t>Carne</t>
  </si>
  <si>
    <t>Pollo</t>
  </si>
  <si>
    <t>D</t>
  </si>
  <si>
    <t>A</t>
  </si>
  <si>
    <t>M</t>
  </si>
  <si>
    <t>Arroz con Ensalada de Veteraba y Carne Frita</t>
  </si>
  <si>
    <t>Bolon de Verde y Huevo</t>
  </si>
  <si>
    <t>Arroz con Tortilla de MaizSabrosa</t>
  </si>
  <si>
    <t>Muchin con Queso</t>
  </si>
  <si>
    <t>Arroz con Pure de Papas y Carne Apanada</t>
  </si>
  <si>
    <t>Arroz con Sango de Atun</t>
  </si>
  <si>
    <t>Huevo</t>
  </si>
  <si>
    <t>Visc.</t>
  </si>
  <si>
    <t>Llapingacho</t>
  </si>
  <si>
    <t>Chaulafan de Mortadela</t>
  </si>
  <si>
    <t>Chaulafan de Atun</t>
  </si>
  <si>
    <t>Chaulafan de Chancho y Huevo</t>
  </si>
  <si>
    <t>Arroz con Tortilla de Fideo</t>
  </si>
  <si>
    <t>Arroz con Seco de Chancho</t>
  </si>
  <si>
    <t>Arroz con Menestra de Lenteja y Carne Asada</t>
  </si>
  <si>
    <t>Moros de Lenteja y Tortilla de Verde</t>
  </si>
  <si>
    <t>Día</t>
  </si>
  <si>
    <t>Sopa</t>
  </si>
  <si>
    <t>Arroz con Tallarin de Pollo Desmenuzado</t>
  </si>
  <si>
    <t>Consome de Pollo</t>
  </si>
  <si>
    <t>Aguado de Pollo con Menudencia</t>
  </si>
  <si>
    <t>Caldo de Pollo con Fideos y Menudencia</t>
  </si>
  <si>
    <t>Locro de Frejol Tierno</t>
  </si>
  <si>
    <t>Caldo de Hueso</t>
  </si>
  <si>
    <t>Sancocho Blanco</t>
  </si>
  <si>
    <t>Caldo de Queso</t>
  </si>
  <si>
    <t>Sopa de Lenteja</t>
  </si>
  <si>
    <t>Caldo de Toalla</t>
  </si>
  <si>
    <t>Caldo de Torreja</t>
  </si>
  <si>
    <t>Sopa de Verde con Queso</t>
  </si>
  <si>
    <t>Locro de Habas</t>
  </si>
  <si>
    <t>Caldo de Legumbres</t>
  </si>
  <si>
    <t>Bebidas</t>
  </si>
  <si>
    <t>Café Tinto</t>
  </si>
  <si>
    <t>Agua de Hierbaluisa</t>
  </si>
  <si>
    <t>Agua de Anis</t>
  </si>
  <si>
    <t>Colada de Platano</t>
  </si>
  <si>
    <t>Jugo de Naranja</t>
  </si>
  <si>
    <t>Jugo de Maracuya</t>
  </si>
  <si>
    <t>Limonada</t>
  </si>
  <si>
    <t>Jugo de Mora</t>
  </si>
  <si>
    <t>Fresco Solo</t>
  </si>
  <si>
    <t>Quaker</t>
  </si>
  <si>
    <t>Jugo de Piña</t>
  </si>
  <si>
    <t>Bebida</t>
  </si>
  <si>
    <t>Seco</t>
  </si>
  <si>
    <t>Semana</t>
  </si>
  <si>
    <t>Sem</t>
  </si>
  <si>
    <t>Dom</t>
  </si>
  <si>
    <t>Jue</t>
  </si>
  <si>
    <t>Lun</t>
  </si>
  <si>
    <t>Mar</t>
  </si>
  <si>
    <t>Vie</t>
  </si>
  <si>
    <t>Mié</t>
  </si>
  <si>
    <t>Sáb</t>
  </si>
  <si>
    <t>Plato</t>
  </si>
  <si>
    <t>Comida</t>
  </si>
  <si>
    <t>Almuerzo</t>
  </si>
  <si>
    <t>Tipo</t>
  </si>
  <si>
    <t>Desayuno</t>
  </si>
  <si>
    <t>Merienda</t>
  </si>
  <si>
    <t>Busca</t>
  </si>
  <si>
    <t>Arroz con Carne Molida y Papas Fritas</t>
  </si>
  <si>
    <t>Semana 1</t>
  </si>
  <si>
    <t>Semana 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</si>
</sst>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;;"/>
  </numFmts>
  <fonts count="4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2" xfId="0" applyNumberFormat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4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 quotePrefix="1">
      <alignment horizontal="left"/>
    </xf>
    <xf numFmtId="0" fontId="0" fillId="2" borderId="0" xfId="0" applyFont="1" applyFill="1" applyAlignment="1" quotePrefix="1">
      <alignment horizontal="lef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 quotePrefix="1">
      <alignment horizontal="left"/>
    </xf>
    <xf numFmtId="0" fontId="0" fillId="3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 quotePrefix="1">
      <alignment horizontal="left"/>
    </xf>
    <xf numFmtId="0" fontId="0" fillId="4" borderId="0" xfId="0" applyFill="1" applyAlignment="1">
      <alignment/>
    </xf>
    <xf numFmtId="0" fontId="0" fillId="4" borderId="0" xfId="0" applyFont="1" applyFill="1" applyAlignment="1" quotePrefix="1">
      <alignment horizontal="left"/>
    </xf>
    <xf numFmtId="0" fontId="0" fillId="5" borderId="0" xfId="0" applyFill="1" applyAlignment="1">
      <alignment/>
    </xf>
    <xf numFmtId="0" fontId="0" fillId="4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6" xfId="0" applyFill="1" applyBorder="1" applyAlignment="1" quotePrefix="1">
      <alignment horizontal="left"/>
    </xf>
    <xf numFmtId="0" fontId="0" fillId="3" borderId="6" xfId="0" applyFill="1" applyBorder="1" applyAlignment="1">
      <alignment horizontal="left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3"/>
  <sheetViews>
    <sheetView tabSelected="1" workbookViewId="0" topLeftCell="A1">
      <selection activeCell="A1" sqref="A1"/>
    </sheetView>
  </sheetViews>
  <sheetFormatPr defaultColWidth="9.140625" defaultRowHeight="12.75"/>
  <cols>
    <col min="3" max="3" width="39.28125" style="0" bestFit="1" customWidth="1"/>
    <col min="4" max="4" width="42.7109375" style="0" bestFit="1" customWidth="1"/>
  </cols>
  <sheetData>
    <row r="4" spans="3:4" ht="13.5" thickBot="1">
      <c r="C4" s="69" t="s">
        <v>91</v>
      </c>
      <c r="D4" s="68" t="s">
        <v>92</v>
      </c>
    </row>
    <row r="5" spans="1:4" ht="12.75">
      <c r="A5" s="62" t="str">
        <f>Menu!C3</f>
        <v>Vie</v>
      </c>
      <c r="B5" s="62" t="str">
        <f>Menu!A4</f>
        <v>Desayuno</v>
      </c>
      <c r="C5" s="63" t="str">
        <f>Menu!C4</f>
        <v>Muchin con Queso</v>
      </c>
      <c r="D5" s="64" t="str">
        <f>Menu!C15</f>
        <v>Arroz con Tortilla de MaizSabrosa</v>
      </c>
    </row>
    <row r="6" spans="1:4" ht="12.75">
      <c r="A6" s="59"/>
      <c r="B6" s="58"/>
      <c r="C6" s="61" t="str">
        <f>Menu!C5</f>
        <v>Café Tinto</v>
      </c>
      <c r="D6" s="56" t="str">
        <f>Menu!C16</f>
        <v>Agua de Anis</v>
      </c>
    </row>
    <row r="7" spans="1:4" ht="12.75">
      <c r="A7" s="59"/>
      <c r="B7" s="57" t="str">
        <f>Menu!A6</f>
        <v>Almuerzo</v>
      </c>
      <c r="C7" s="60" t="str">
        <f>Menu!C6</f>
        <v>Sopa de Verde con Queso</v>
      </c>
      <c r="D7" s="11" t="str">
        <f>Menu!C17</f>
        <v>Aguado de Pollo con Menudencia</v>
      </c>
    </row>
    <row r="8" spans="1:4" ht="12.75">
      <c r="A8" s="59"/>
      <c r="B8" s="59"/>
      <c r="C8" s="20" t="str">
        <f>Menu!C7</f>
        <v>Arroz con Pure de Papas y Carne Apanada</v>
      </c>
      <c r="D8" s="10" t="str">
        <f>Menu!C18</f>
        <v>Arroz con Tallarin de Pollo Desmenuzado</v>
      </c>
    </row>
    <row r="9" spans="1:4" ht="12.75">
      <c r="A9" s="59"/>
      <c r="B9" s="58"/>
      <c r="C9" s="61" t="str">
        <f>Menu!C8</f>
        <v>Jugo de Piña</v>
      </c>
      <c r="D9" s="56" t="str">
        <f>Menu!C19</f>
        <v>Jugo de Maracuya</v>
      </c>
    </row>
    <row r="10" spans="1:4" ht="12.75">
      <c r="A10" s="59"/>
      <c r="B10" s="57" t="str">
        <f>Menu!A9</f>
        <v>Merienda</v>
      </c>
      <c r="C10" s="60" t="str">
        <f>Menu!C9</f>
        <v>Arroz con Carne Molida y Papas Fritas</v>
      </c>
      <c r="D10" s="11" t="str">
        <f>Menu!C20</f>
        <v>Arroz con Menestra y Hamburguesa</v>
      </c>
    </row>
    <row r="11" spans="1:4" ht="13.5" thickBot="1">
      <c r="A11" s="65"/>
      <c r="B11" s="65"/>
      <c r="C11" s="66" t="str">
        <f>Menu!C10</f>
        <v>Colada de Platano</v>
      </c>
      <c r="D11" s="67" t="str">
        <f>Menu!C21</f>
        <v>Colada de Platano</v>
      </c>
    </row>
    <row r="12" spans="1:4" ht="12.75">
      <c r="A12" s="62" t="str">
        <f>Menu!D3</f>
        <v>Sáb</v>
      </c>
      <c r="B12" s="62" t="str">
        <f>B5</f>
        <v>Desayuno</v>
      </c>
      <c r="C12" s="63" t="str">
        <f>Menu!D4</f>
        <v>Arroz con Salchichas</v>
      </c>
      <c r="D12" s="64" t="str">
        <f>Menu!D15</f>
        <v>Arroz con Tortilla de Fideo</v>
      </c>
    </row>
    <row r="13" spans="1:4" ht="12.75">
      <c r="A13" s="59"/>
      <c r="B13" s="58"/>
      <c r="C13" s="61" t="str">
        <f>Menu!D5</f>
        <v>Colada de Platano</v>
      </c>
      <c r="D13" s="56" t="str">
        <f>Menu!D16</f>
        <v>Café Tinto</v>
      </c>
    </row>
    <row r="14" spans="1:4" ht="12.75">
      <c r="A14" s="59"/>
      <c r="B14" s="57" t="str">
        <f>B7</f>
        <v>Almuerzo</v>
      </c>
      <c r="C14" s="60" t="str">
        <f>Menu!D6</f>
        <v>Consome de Pollo</v>
      </c>
      <c r="D14" s="11" t="str">
        <f>Menu!D17</f>
        <v>Caldo de Legumbres</v>
      </c>
    </row>
    <row r="15" spans="1:4" ht="12.75">
      <c r="A15" s="59"/>
      <c r="B15" s="59"/>
      <c r="C15" s="20" t="str">
        <f>Menu!D7</f>
        <v>Arroz con Ensalada de Pollo</v>
      </c>
      <c r="D15" s="10" t="str">
        <f>Menu!D18</f>
        <v>Chaulafan de Chancho y Huevo</v>
      </c>
    </row>
    <row r="16" spans="1:4" ht="12.75">
      <c r="A16" s="59"/>
      <c r="B16" s="58"/>
      <c r="C16" s="61" t="str">
        <f>Menu!D8</f>
        <v>Jugo de Maracuya</v>
      </c>
      <c r="D16" s="56" t="str">
        <f>Menu!D19</f>
        <v>Jugo de Maracuya</v>
      </c>
    </row>
    <row r="17" spans="1:4" ht="12.75">
      <c r="A17" s="59"/>
      <c r="B17" s="57" t="str">
        <f>B10</f>
        <v>Merienda</v>
      </c>
      <c r="C17" s="60" t="str">
        <f>Menu!D9</f>
        <v>Moros de Lenteja y Tortilla de Verde</v>
      </c>
      <c r="D17" s="11" t="str">
        <f>Menu!D20</f>
        <v>Arroz con Menestra y Huevo frito</v>
      </c>
    </row>
    <row r="18" spans="1:4" ht="13.5" thickBot="1">
      <c r="A18" s="65"/>
      <c r="B18" s="65"/>
      <c r="C18" s="66" t="str">
        <f>Menu!D10</f>
        <v>Quaker</v>
      </c>
      <c r="D18" s="67" t="str">
        <f>Menu!D21</f>
        <v>Quaker</v>
      </c>
    </row>
    <row r="19" spans="1:4" ht="12.75">
      <c r="A19" s="62" t="str">
        <f>Menu!E3</f>
        <v>Dom</v>
      </c>
      <c r="B19" s="62" t="str">
        <f>B12</f>
        <v>Desayuno</v>
      </c>
      <c r="C19" s="63" t="str">
        <f>Menu!E4</f>
        <v>Arroz con Estofado de Corazon</v>
      </c>
      <c r="D19" s="64" t="str">
        <f>Menu!E15</f>
        <v>Arroz con Estofado de Riñon</v>
      </c>
    </row>
    <row r="20" spans="1:4" ht="12.75">
      <c r="A20" s="59"/>
      <c r="B20" s="58"/>
      <c r="C20" s="61" t="str">
        <f>Menu!E5</f>
        <v>Café Tinto</v>
      </c>
      <c r="D20" s="56" t="str">
        <f>Menu!E16</f>
        <v>Café Tinto</v>
      </c>
    </row>
    <row r="21" spans="1:4" ht="12.75">
      <c r="A21" s="59"/>
      <c r="B21" s="57" t="str">
        <f>B14</f>
        <v>Almuerzo</v>
      </c>
      <c r="C21" s="60" t="str">
        <f>Menu!E6</f>
        <v>Caldo de Torreja</v>
      </c>
      <c r="D21" s="11" t="str">
        <f>Menu!E17</f>
        <v>Consome de Pollo</v>
      </c>
    </row>
    <row r="22" spans="1:4" ht="12.75">
      <c r="A22" s="59"/>
      <c r="B22" s="59"/>
      <c r="C22" s="20" t="str">
        <f>Menu!E7</f>
        <v>Arroz con Tallarin Saltado de Carne</v>
      </c>
      <c r="D22" s="10" t="str">
        <f>Menu!E18</f>
        <v>Arroz con Pollo y Maduro Frito</v>
      </c>
    </row>
    <row r="23" spans="1:4" ht="12.75">
      <c r="A23" s="59"/>
      <c r="B23" s="58"/>
      <c r="C23" s="61" t="str">
        <f>Menu!E8</f>
        <v>Jugo de Naranja</v>
      </c>
      <c r="D23" s="56" t="str">
        <f>Menu!E19</f>
        <v>Limonada</v>
      </c>
    </row>
    <row r="24" spans="1:4" ht="12.75">
      <c r="A24" s="59"/>
      <c r="B24" s="57" t="str">
        <f>B17</f>
        <v>Merienda</v>
      </c>
      <c r="C24" s="60" t="str">
        <f>Menu!E9</f>
        <v>Arroz con Bistec de Higado</v>
      </c>
      <c r="D24" s="11" t="str">
        <f>Menu!E20</f>
        <v>Arroz con Lengua Guisada</v>
      </c>
    </row>
    <row r="25" spans="1:4" ht="13.5" thickBot="1">
      <c r="A25" s="65"/>
      <c r="B25" s="65"/>
      <c r="C25" s="66" t="str">
        <f>Menu!E10</f>
        <v>Jugo de Mora</v>
      </c>
      <c r="D25" s="67" t="str">
        <f>Menu!E21</f>
        <v>Jugo de Mora</v>
      </c>
    </row>
    <row r="26" spans="1:4" ht="12.75">
      <c r="A26" s="62" t="str">
        <f>Menu!F3</f>
        <v>Lun</v>
      </c>
      <c r="B26" s="62" t="str">
        <f>B19</f>
        <v>Desayuno</v>
      </c>
      <c r="C26" s="63" t="str">
        <f>Menu!F4</f>
        <v>Arroz con Bistec de Higado</v>
      </c>
      <c r="D26" s="64" t="str">
        <f>Menu!F15</f>
        <v>Chaulafan de Mortadela</v>
      </c>
    </row>
    <row r="27" spans="1:4" ht="12.75">
      <c r="A27" s="59"/>
      <c r="B27" s="58"/>
      <c r="C27" s="61" t="str">
        <f>Menu!F5</f>
        <v>Café Tinto</v>
      </c>
      <c r="D27" s="56" t="str">
        <f>Menu!F16</f>
        <v>Colada de Platano</v>
      </c>
    </row>
    <row r="28" spans="1:4" ht="12.75">
      <c r="A28" s="59"/>
      <c r="B28" s="57" t="str">
        <f>B21</f>
        <v>Almuerzo</v>
      </c>
      <c r="C28" s="60" t="str">
        <f>Menu!F6</f>
        <v>Caldo de Toalla</v>
      </c>
      <c r="D28" s="11" t="str">
        <f>Menu!F17</f>
        <v>Caldo de Queso</v>
      </c>
    </row>
    <row r="29" spans="1:4" ht="12.75">
      <c r="A29" s="59"/>
      <c r="B29" s="59"/>
      <c r="C29" s="20" t="str">
        <f>Menu!F7</f>
        <v>Arroz con Guatita</v>
      </c>
      <c r="D29" s="10" t="str">
        <f>Menu!F18</f>
        <v>Arroz con Guatita</v>
      </c>
    </row>
    <row r="30" spans="1:4" ht="12.75">
      <c r="A30" s="59"/>
      <c r="B30" s="58"/>
      <c r="C30" s="61" t="str">
        <f>Menu!F8</f>
        <v>Fresco Solo</v>
      </c>
      <c r="D30" s="56" t="str">
        <f>Menu!F19</f>
        <v>Fresco Solo</v>
      </c>
    </row>
    <row r="31" spans="1:4" ht="12.75">
      <c r="A31" s="59"/>
      <c r="B31" s="57" t="str">
        <f>B24</f>
        <v>Merienda</v>
      </c>
      <c r="C31" s="60" t="str">
        <f>Menu!F9</f>
        <v>Arroz con Sango de Atun</v>
      </c>
      <c r="D31" s="11" t="str">
        <f>Menu!F20</f>
        <v>Arroz con Sango de Atun</v>
      </c>
    </row>
    <row r="32" spans="1:4" ht="13.5" thickBot="1">
      <c r="A32" s="65"/>
      <c r="B32" s="65"/>
      <c r="C32" s="66" t="str">
        <f>Menu!F10</f>
        <v>Agua de Hierbaluisa</v>
      </c>
      <c r="D32" s="67" t="str">
        <f>Menu!F21</f>
        <v>Café Tinto</v>
      </c>
    </row>
    <row r="33" spans="1:4" ht="12.75">
      <c r="A33" s="62" t="str">
        <f>Menu!G3</f>
        <v>Mar</v>
      </c>
      <c r="B33" s="62" t="str">
        <f>B26</f>
        <v>Desayuno</v>
      </c>
      <c r="C33" s="63" t="str">
        <f>Menu!G4</f>
        <v>Arroz con Bistec de Carne y Maduro Frito</v>
      </c>
      <c r="D33" s="64" t="str">
        <f>Menu!G15</f>
        <v>Arroz con Gafas</v>
      </c>
    </row>
    <row r="34" spans="1:4" ht="12.75">
      <c r="A34" s="59"/>
      <c r="B34" s="58"/>
      <c r="C34" s="61" t="str">
        <f>Menu!G5</f>
        <v>Agua de Hierbaluisa</v>
      </c>
      <c r="D34" s="56" t="str">
        <f>Menu!G16</f>
        <v>Café Tinto</v>
      </c>
    </row>
    <row r="35" spans="1:4" ht="12.75">
      <c r="A35" s="59"/>
      <c r="B35" s="57" t="str">
        <f>B28</f>
        <v>Almuerzo</v>
      </c>
      <c r="C35" s="60" t="str">
        <f>Menu!G6</f>
        <v>Sancocho Blanco</v>
      </c>
      <c r="D35" s="11" t="str">
        <f>Menu!G17</f>
        <v>Caldo de Hueso</v>
      </c>
    </row>
    <row r="36" spans="1:4" ht="12.75">
      <c r="A36" s="59"/>
      <c r="B36" s="59"/>
      <c r="C36" s="20" t="str">
        <f>Menu!G7</f>
        <v>Llapingacho</v>
      </c>
      <c r="D36" s="10" t="str">
        <f>Menu!G18</f>
        <v>Arroz con Lomito Saltado y Papas Fritas</v>
      </c>
    </row>
    <row r="37" spans="1:4" ht="12.75">
      <c r="A37" s="59"/>
      <c r="B37" s="58"/>
      <c r="C37" s="61" t="str">
        <f>Menu!G8</f>
        <v>Limonada</v>
      </c>
      <c r="D37" s="56" t="str">
        <f>Menu!G19</f>
        <v>Limonada</v>
      </c>
    </row>
    <row r="38" spans="1:4" ht="12.75">
      <c r="A38" s="59"/>
      <c r="B38" s="57" t="str">
        <f>B31</f>
        <v>Merienda</v>
      </c>
      <c r="C38" s="60" t="str">
        <f>Menu!G9</f>
        <v>Arroz con Menestra de Lenteja y Carne Asada</v>
      </c>
      <c r="D38" s="11" t="str">
        <f>Menu!G20</f>
        <v>Moros de Frejol y Bistec de Carne</v>
      </c>
    </row>
    <row r="39" spans="1:4" ht="13.5" thickBot="1">
      <c r="A39" s="65"/>
      <c r="B39" s="65"/>
      <c r="C39" s="66" t="str">
        <f>Menu!G10</f>
        <v>Jugo de Naranja</v>
      </c>
      <c r="D39" s="67" t="str">
        <f>Menu!G21</f>
        <v>Jugo de Naranja</v>
      </c>
    </row>
    <row r="40" spans="1:4" ht="12.75">
      <c r="A40" s="62" t="str">
        <f>Menu!H3</f>
        <v>Mié</v>
      </c>
      <c r="B40" s="62" t="str">
        <f>B33</f>
        <v>Desayuno</v>
      </c>
      <c r="C40" s="63" t="str">
        <f>Menu!H4</f>
        <v>Arroz con Tortilla de Huevo y Patacones</v>
      </c>
      <c r="D40" s="64" t="str">
        <f>Menu!H15</f>
        <v>Bolon de Verde y Huevo</v>
      </c>
    </row>
    <row r="41" spans="1:4" ht="12.75">
      <c r="A41" s="59"/>
      <c r="B41" s="58"/>
      <c r="C41" s="61" t="str">
        <f>Menu!H5</f>
        <v>Café Tinto</v>
      </c>
      <c r="D41" s="56" t="str">
        <f>Menu!H16</f>
        <v>Agua de Hierbaluisa</v>
      </c>
    </row>
    <row r="42" spans="1:4" ht="12.75">
      <c r="A42" s="59"/>
      <c r="B42" s="57" t="str">
        <f>B35</f>
        <v>Almuerzo</v>
      </c>
      <c r="C42" s="60" t="str">
        <f>Menu!H6</f>
        <v>Locro de Frejol Tierno</v>
      </c>
      <c r="D42" s="11" t="str">
        <f>Menu!H17</f>
        <v>Locro de Habas</v>
      </c>
    </row>
    <row r="43" spans="1:4" ht="12.75">
      <c r="A43" s="59"/>
      <c r="B43" s="59"/>
      <c r="C43" s="20" t="str">
        <f>Menu!H7</f>
        <v>Arroz con Ensalada de Veteraba y Carne Frita</v>
      </c>
      <c r="D43" s="10" t="str">
        <f>Menu!H18</f>
        <v>Arroz con Ensalada de Verduras y Carne Apanada</v>
      </c>
    </row>
    <row r="44" spans="1:4" ht="12.75">
      <c r="A44" s="59"/>
      <c r="B44" s="58"/>
      <c r="C44" s="61" t="str">
        <f>Menu!H8</f>
        <v>Fresco Solo</v>
      </c>
      <c r="D44" s="56" t="str">
        <f>Menu!H19</f>
        <v>Fresco Solo</v>
      </c>
    </row>
    <row r="45" spans="1:4" ht="12.75">
      <c r="A45" s="59"/>
      <c r="B45" s="57" t="str">
        <f>B38</f>
        <v>Merienda</v>
      </c>
      <c r="C45" s="60" t="str">
        <f>Menu!H9</f>
        <v>Arroz con Seco de Chancho</v>
      </c>
      <c r="D45" s="11" t="str">
        <f>Menu!H20</f>
        <v>Arroz con Estofado de Carne</v>
      </c>
    </row>
    <row r="46" spans="1:4" ht="13.5" thickBot="1">
      <c r="A46" s="65"/>
      <c r="B46" s="65"/>
      <c r="C46" s="66" t="str">
        <f>Menu!H10</f>
        <v>Quaker</v>
      </c>
      <c r="D46" s="67" t="str">
        <f>Menu!H21</f>
        <v>Quaker</v>
      </c>
    </row>
    <row r="47" spans="1:4" ht="12.75">
      <c r="A47" s="62" t="str">
        <f>Menu!I3</f>
        <v>Jue</v>
      </c>
      <c r="B47" s="62" t="str">
        <f>B40</f>
        <v>Desayuno</v>
      </c>
      <c r="C47" s="63" t="str">
        <f>Menu!I4</f>
        <v>Arroz con Sango de Atun</v>
      </c>
      <c r="D47" s="64" t="str">
        <f>Menu!I15</f>
        <v>Chaulafan de Atun</v>
      </c>
    </row>
    <row r="48" spans="1:4" ht="12.75">
      <c r="A48" s="59"/>
      <c r="B48" s="58"/>
      <c r="C48" s="61" t="str">
        <f>Menu!I5</f>
        <v>Agua de Anis</v>
      </c>
      <c r="D48" s="56" t="str">
        <f>Menu!I16</f>
        <v>Café Tinto</v>
      </c>
    </row>
    <row r="49" spans="1:4" ht="12.75">
      <c r="A49" s="59"/>
      <c r="B49" s="57" t="str">
        <f>B42</f>
        <v>Almuerzo</v>
      </c>
      <c r="C49" s="60" t="str">
        <f>Menu!I6</f>
        <v>Caldo de Pollo con Fideos y Menudencia</v>
      </c>
      <c r="D49" s="11" t="str">
        <f>Menu!I17</f>
        <v>Sopa de Lenteja</v>
      </c>
    </row>
    <row r="50" spans="1:4" ht="12.75">
      <c r="A50" s="59"/>
      <c r="B50" s="59"/>
      <c r="C50" s="20" t="str">
        <f>Menu!I7</f>
        <v>Arroz con Tallarin Saltado de Pollo</v>
      </c>
      <c r="D50" s="10" t="str">
        <f>Menu!I18</f>
        <v>Arroz con Pure de Papas y Carne Apanada</v>
      </c>
    </row>
    <row r="51" spans="1:4" ht="12.75">
      <c r="A51" s="59"/>
      <c r="B51" s="58"/>
      <c r="C51" s="61" t="str">
        <f>Menu!I8</f>
        <v>Jugo de Naranja</v>
      </c>
      <c r="D51" s="56" t="str">
        <f>Menu!I19</f>
        <v>Jugo de Naranja</v>
      </c>
    </row>
    <row r="52" spans="1:4" ht="12.75">
      <c r="A52" s="59"/>
      <c r="B52" s="57" t="str">
        <f>B45</f>
        <v>Merienda</v>
      </c>
      <c r="C52" s="60" t="str">
        <f>Menu!I9</f>
        <v>Arroz con Menestra, Carne Frita y Patacones</v>
      </c>
      <c r="D52" s="11" t="str">
        <f>Menu!I20</f>
        <v>Moros de Frejol y Carne Asada</v>
      </c>
    </row>
    <row r="53" spans="1:4" ht="13.5" thickBot="1">
      <c r="A53" s="65"/>
      <c r="B53" s="65"/>
      <c r="C53" s="66" t="str">
        <f>Menu!I10</f>
        <v>Jugo de Piña</v>
      </c>
      <c r="D53" s="67" t="str">
        <f>Menu!I21</f>
        <v>Fresco Solo</v>
      </c>
    </row>
  </sheetData>
  <mergeCells count="28">
    <mergeCell ref="B40:B41"/>
    <mergeCell ref="B42:B44"/>
    <mergeCell ref="B45:B46"/>
    <mergeCell ref="A47:A53"/>
    <mergeCell ref="B47:B48"/>
    <mergeCell ref="B49:B51"/>
    <mergeCell ref="B52:B53"/>
    <mergeCell ref="B26:B27"/>
    <mergeCell ref="B28:B30"/>
    <mergeCell ref="B31:B32"/>
    <mergeCell ref="A33:A39"/>
    <mergeCell ref="B33:B34"/>
    <mergeCell ref="B35:B37"/>
    <mergeCell ref="B38:B39"/>
    <mergeCell ref="A40:A46"/>
    <mergeCell ref="B12:B13"/>
    <mergeCell ref="B14:B16"/>
    <mergeCell ref="B17:B18"/>
    <mergeCell ref="A12:A18"/>
    <mergeCell ref="A19:A25"/>
    <mergeCell ref="B19:B20"/>
    <mergeCell ref="B21:B23"/>
    <mergeCell ref="B24:B25"/>
    <mergeCell ref="A26:A32"/>
    <mergeCell ref="B5:B6"/>
    <mergeCell ref="B7:B9"/>
    <mergeCell ref="B10:B11"/>
    <mergeCell ref="A5:A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20" sqref="A20"/>
    </sheetView>
  </sheetViews>
  <sheetFormatPr defaultColWidth="9.140625" defaultRowHeight="12.75"/>
  <cols>
    <col min="1" max="1" width="9.28125" style="0" bestFit="1" customWidth="1"/>
    <col min="2" max="2" width="7.8515625" style="0" bestFit="1" customWidth="1"/>
    <col min="3" max="3" width="44.7109375" style="0" bestFit="1" customWidth="1"/>
    <col min="4" max="4" width="30.8515625" style="0" bestFit="1" customWidth="1"/>
    <col min="5" max="5" width="30.28125" style="0" bestFit="1" customWidth="1"/>
    <col min="6" max="6" width="21.8515625" style="0" bestFit="1" customWidth="1"/>
    <col min="7" max="7" width="39.28125" style="0" bestFit="1" customWidth="1"/>
    <col min="8" max="8" width="42.7109375" style="0" bestFit="1" customWidth="1"/>
    <col min="9" max="9" width="38.57421875" style="0" bestFit="1" customWidth="1"/>
  </cols>
  <sheetData>
    <row r="2" spans="2:9" ht="12.75">
      <c r="B2" t="s">
        <v>74</v>
      </c>
      <c r="C2">
        <v>1</v>
      </c>
      <c r="D2" s="51">
        <v>1</v>
      </c>
      <c r="E2" s="51">
        <v>1</v>
      </c>
      <c r="F2" s="51">
        <v>1</v>
      </c>
      <c r="G2" s="51">
        <v>1</v>
      </c>
      <c r="H2" s="51">
        <v>1</v>
      </c>
      <c r="I2" s="51">
        <v>1</v>
      </c>
    </row>
    <row r="3" spans="2:9" ht="12.75">
      <c r="B3" t="s">
        <v>44</v>
      </c>
      <c r="C3" t="s">
        <v>80</v>
      </c>
      <c r="D3" t="s">
        <v>82</v>
      </c>
      <c r="E3" t="s">
        <v>76</v>
      </c>
      <c r="F3" t="s">
        <v>78</v>
      </c>
      <c r="G3" t="s">
        <v>79</v>
      </c>
      <c r="H3" t="s">
        <v>81</v>
      </c>
      <c r="I3" t="s">
        <v>77</v>
      </c>
    </row>
    <row r="4" spans="1:9" ht="12.75">
      <c r="A4" s="2" t="s">
        <v>87</v>
      </c>
      <c r="B4" s="2" t="s">
        <v>73</v>
      </c>
      <c r="C4" s="2" t="str">
        <f>VLOOKUP(TEXT(C2,"0")&amp;C3&amp;A4&amp;B4,Base!A2:F99,4,FALSE)</f>
        <v>Muchin con Queso</v>
      </c>
      <c r="D4" s="2" t="str">
        <f>VLOOKUP(TEXT(D2,"0")&amp;D3&amp;A4&amp;B4,Base!A2:F99,4,FALSE)</f>
        <v>Arroz con Salchichas</v>
      </c>
      <c r="E4" s="2" t="str">
        <f>VLOOKUP(TEXT(E2,"0")&amp;E3&amp;A4&amp;B4,Base!A2:F99,4,FALSE)</f>
        <v>Arroz con Estofado de Corazon</v>
      </c>
      <c r="F4" s="2" t="str">
        <f>VLOOKUP(TEXT(F2,"0")&amp;F3&amp;A4&amp;B4,Base!A2:F99,4,FALSE)</f>
        <v>Arroz con Bistec de Higado</v>
      </c>
      <c r="G4" s="2" t="str">
        <f>VLOOKUP(TEXT(G2,"0")&amp;G3&amp;A4&amp;B4,Base!A2:F99,4,FALSE)</f>
        <v>Arroz con Bistec de Carne y Maduro Frito</v>
      </c>
      <c r="H4" s="2" t="str">
        <f>VLOOKUP(TEXT(H2,"0")&amp;H3&amp;A4&amp;B4,Base!A2:F99,4,FALSE)</f>
        <v>Arroz con Tortilla de Huevo y Patacones</v>
      </c>
      <c r="I4" s="2" t="str">
        <f>VLOOKUP(TEXT(I2,"0")&amp;I3&amp;A4&amp;B4,Base!A2:F99,4,FALSE)</f>
        <v>Arroz con Sango de Atun</v>
      </c>
    </row>
    <row r="5" spans="1:9" ht="12.75">
      <c r="A5" s="54" t="s">
        <v>87</v>
      </c>
      <c r="B5" s="21" t="s">
        <v>72</v>
      </c>
      <c r="C5" s="21" t="str">
        <f>VLOOKUP(TEXT(C2,"0")&amp;C3&amp;A5&amp;B5,Base!A2:F99,4,FALSE)</f>
        <v>Café Tinto</v>
      </c>
      <c r="D5" s="21" t="str">
        <f>VLOOKUP(TEXT(D2,"0")&amp;D3&amp;A5&amp;B5,Base!A2:F99,4,FALSE)</f>
        <v>Colada de Platano</v>
      </c>
      <c r="E5" s="21" t="str">
        <f>VLOOKUP(TEXT(E2,"0")&amp;E3&amp;A5&amp;B5,Base!A2:F99,4,FALSE)</f>
        <v>Café Tinto</v>
      </c>
      <c r="F5" s="21" t="str">
        <f>VLOOKUP(TEXT(F2,"0")&amp;F3&amp;A5&amp;B5,Base!A2:F99,4,FALSE)</f>
        <v>Café Tinto</v>
      </c>
      <c r="G5" s="21" t="str">
        <f>VLOOKUP(TEXT(G2,"0")&amp;G3&amp;A5&amp;B5,Base!A2:F99,4,FALSE)</f>
        <v>Agua de Hierbaluisa</v>
      </c>
      <c r="H5" s="21" t="str">
        <f>VLOOKUP(TEXT(H2,"0")&amp;H3&amp;A5&amp;B5,Base!A2:F99,4,FALSE)</f>
        <v>Café Tinto</v>
      </c>
      <c r="I5" s="21" t="str">
        <f>VLOOKUP(TEXT(I2,"0")&amp;I3&amp;A5&amp;B5,Base!A2:F99,4,FALSE)</f>
        <v>Agua de Anis</v>
      </c>
    </row>
    <row r="6" spans="1:9" ht="12.75">
      <c r="A6" s="2" t="s">
        <v>85</v>
      </c>
      <c r="B6" s="2" t="s">
        <v>45</v>
      </c>
      <c r="C6" s="2" t="str">
        <f>VLOOKUP(TEXT(C2,"0")&amp;C3&amp;A6&amp;B6,Base!A2:F99,4,FALSE)</f>
        <v>Sopa de Verde con Queso</v>
      </c>
      <c r="D6" s="2" t="str">
        <f>VLOOKUP(TEXT(D2,"0")&amp;D3&amp;A6&amp;B6,Base!A2:F99,4,FALSE)</f>
        <v>Consome de Pollo</v>
      </c>
      <c r="E6" s="2" t="str">
        <f>VLOOKUP(TEXT(E2,"0")&amp;E3&amp;A6&amp;B6,Base!A2:F99,4,FALSE)</f>
        <v>Caldo de Torreja</v>
      </c>
      <c r="F6" s="2" t="str">
        <f>VLOOKUP(TEXT(F2,"0")&amp;F3&amp;A6&amp;B6,Base!A2:F99,4,FALSE)</f>
        <v>Caldo de Toalla</v>
      </c>
      <c r="G6" s="2" t="str">
        <f>VLOOKUP(TEXT(G2,"0")&amp;G3&amp;A6&amp;B6,Base!A2:F99,4,FALSE)</f>
        <v>Sancocho Blanco</v>
      </c>
      <c r="H6" s="2" t="str">
        <f>VLOOKUP(TEXT(H2,"0")&amp;H3&amp;A6&amp;B6,Base!A2:F99,4,FALSE)</f>
        <v>Locro de Frejol Tierno</v>
      </c>
      <c r="I6" s="2" t="str">
        <f>VLOOKUP(TEXT(I2,"0")&amp;I3&amp;A6&amp;B6,Base!A2:F99,4,FALSE)</f>
        <v>Caldo de Pollo con Fideos y Menudencia</v>
      </c>
    </row>
    <row r="7" spans="1:9" ht="12.75">
      <c r="A7" s="53" t="s">
        <v>85</v>
      </c>
      <c r="B7" s="3" t="s">
        <v>73</v>
      </c>
      <c r="C7" s="3" t="str">
        <f>VLOOKUP(TEXT(C2,"0")&amp;C3&amp;A7&amp;B7,Base!A2:F99,4,FALSE)</f>
        <v>Arroz con Pure de Papas y Carne Apanada</v>
      </c>
      <c r="D7" s="3" t="str">
        <f>VLOOKUP(TEXT(D2,"0")&amp;D3&amp;A7&amp;B7,Base!A2:F99,4,FALSE)</f>
        <v>Arroz con Ensalada de Pollo</v>
      </c>
      <c r="E7" s="3" t="str">
        <f>VLOOKUP(TEXT(E2,"0")&amp;E3&amp;A7&amp;B7,Base!A2:F99,4,FALSE)</f>
        <v>Arroz con Tallarin Saltado de Carne</v>
      </c>
      <c r="F7" s="3" t="str">
        <f>VLOOKUP(TEXT(F2,"0")&amp;F3&amp;A7&amp;B7,Base!A2:F99,4,FALSE)</f>
        <v>Arroz con Guatita</v>
      </c>
      <c r="G7" s="3" t="str">
        <f>VLOOKUP(TEXT(G2,"0")&amp;G3&amp;A7&amp;B7,Base!A2:F99,4,FALSE)</f>
        <v>Llapingacho</v>
      </c>
      <c r="H7" s="3" t="str">
        <f>VLOOKUP(TEXT(H2,"0")&amp;H3&amp;A7&amp;B7,Base!A2:F99,4,FALSE)</f>
        <v>Arroz con Ensalada de Veteraba y Carne Frita</v>
      </c>
      <c r="I7" s="3" t="str">
        <f>VLOOKUP(TEXT(I2,"0")&amp;I3&amp;A7&amp;B7,Base!A2:F99,4,FALSE)</f>
        <v>Arroz con Tallarin Saltado de Pollo</v>
      </c>
    </row>
    <row r="8" spans="1:9" ht="12.75">
      <c r="A8" s="54" t="s">
        <v>85</v>
      </c>
      <c r="B8" s="21" t="s">
        <v>72</v>
      </c>
      <c r="C8" s="21" t="str">
        <f>VLOOKUP(TEXT(C2,"0")&amp;C3&amp;A8&amp;B8,Base!A2:F99,4,FALSE)</f>
        <v>Jugo de Piña</v>
      </c>
      <c r="D8" s="21" t="str">
        <f>VLOOKUP(TEXT(D2,"0")&amp;D3&amp;A8&amp;B8,Base!A2:F99,4,FALSE)</f>
        <v>Jugo de Maracuya</v>
      </c>
      <c r="E8" s="21" t="str">
        <f>VLOOKUP(TEXT(E2,"0")&amp;E3&amp;A8&amp;B8,Base!A2:F99,4,FALSE)</f>
        <v>Jugo de Naranja</v>
      </c>
      <c r="F8" s="21" t="str">
        <f>VLOOKUP(TEXT(F2,"0")&amp;F3&amp;A8&amp;B8,Base!A2:F99,4,FALSE)</f>
        <v>Fresco Solo</v>
      </c>
      <c r="G8" s="21" t="str">
        <f>VLOOKUP(TEXT(G2,"0")&amp;G3&amp;A8&amp;B8,Base!A2:F99,4,FALSE)</f>
        <v>Limonada</v>
      </c>
      <c r="H8" s="21" t="str">
        <f>VLOOKUP(TEXT(H2,"0")&amp;H3&amp;A8&amp;B8,Base!A2:F99,4,FALSE)</f>
        <v>Fresco Solo</v>
      </c>
      <c r="I8" s="21" t="str">
        <f>VLOOKUP(TEXT(I2,"0")&amp;I3&amp;A8&amp;B8,Base!A2:F99,4,FALSE)</f>
        <v>Jugo de Naranja</v>
      </c>
    </row>
    <row r="9" spans="1:9" ht="12.75">
      <c r="A9" s="55" t="s">
        <v>88</v>
      </c>
      <c r="B9" s="2" t="s">
        <v>73</v>
      </c>
      <c r="C9" s="2" t="str">
        <f>VLOOKUP(TEXT(C2,"0")&amp;C3&amp;A9&amp;B9,Base!A2:F99,4,FALSE)</f>
        <v>Arroz con Carne Molida y Papas Fritas</v>
      </c>
      <c r="D9" s="2" t="str">
        <f>VLOOKUP(TEXT(D2,"0")&amp;D3&amp;A9&amp;B9,Base!A2:F99,4,FALSE)</f>
        <v>Moros de Lenteja y Tortilla de Verde</v>
      </c>
      <c r="E9" s="2" t="str">
        <f>VLOOKUP(TEXT(E2,"0")&amp;E3&amp;A9&amp;B9,Base!A2:F99,4,FALSE)</f>
        <v>Arroz con Bistec de Higado</v>
      </c>
      <c r="F9" s="2" t="str">
        <f>VLOOKUP(TEXT(F2,"0")&amp;F3&amp;A9&amp;B9,Base!A2:F99,4,FALSE)</f>
        <v>Arroz con Sango de Atun</v>
      </c>
      <c r="G9" s="2" t="str">
        <f>VLOOKUP(TEXT(G2,"0")&amp;G3&amp;A9&amp;B9,Base!A2:F99,4,FALSE)</f>
        <v>Arroz con Menestra de Lenteja y Carne Asada</v>
      </c>
      <c r="H9" s="2" t="str">
        <f>VLOOKUP(TEXT(H2,"0")&amp;H3&amp;A9&amp;B9,Base!A2:F99,4,FALSE)</f>
        <v>Arroz con Seco de Chancho</v>
      </c>
      <c r="I9" s="2" t="str">
        <f>VLOOKUP(TEXT(I2,"0")&amp;I3&amp;A9&amp;B9,Base!A2:F99,4,FALSE)</f>
        <v>Arroz con Menestra, Carne Frita y Patacones</v>
      </c>
    </row>
    <row r="10" spans="1:9" ht="12.75">
      <c r="A10" s="54" t="s">
        <v>88</v>
      </c>
      <c r="B10" s="21" t="s">
        <v>72</v>
      </c>
      <c r="C10" s="21" t="str">
        <f>VLOOKUP(TEXT(C2,"0")&amp;C3&amp;A10&amp;B10,Base!A2:F99,4,FALSE)</f>
        <v>Colada de Platano</v>
      </c>
      <c r="D10" s="21" t="str">
        <f>VLOOKUP(TEXT(D2,"0")&amp;D3&amp;A10&amp;B10,Base!A2:F99,4,FALSE)</f>
        <v>Quaker</v>
      </c>
      <c r="E10" s="21" t="str">
        <f>VLOOKUP(TEXT(E2,"0")&amp;E3&amp;A10&amp;B10,Base!A2:F99,4,FALSE)</f>
        <v>Jugo de Mora</v>
      </c>
      <c r="F10" s="21" t="str">
        <f>VLOOKUP(TEXT(F2,"0")&amp;F3&amp;A10&amp;B10,Base!A2:F99,4,FALSE)</f>
        <v>Agua de Hierbaluisa</v>
      </c>
      <c r="G10" s="21" t="str">
        <f>VLOOKUP(TEXT(G2,"0")&amp;G3&amp;A10&amp;B10,Base!A2:F99,4,FALSE)</f>
        <v>Jugo de Naranja</v>
      </c>
      <c r="H10" s="21" t="str">
        <f>VLOOKUP(TEXT(H2,"0")&amp;H3&amp;A10&amp;B10,Base!A2:F99,4,FALSE)</f>
        <v>Quaker</v>
      </c>
      <c r="I10" s="21" t="str">
        <f>VLOOKUP(TEXT(I2,"0")&amp;I3&amp;A10&amp;B10,Base!A2:F99,4,FALSE)</f>
        <v>Jugo de Piña</v>
      </c>
    </row>
    <row r="13" spans="2:9" ht="12.75">
      <c r="B13" t="s">
        <v>74</v>
      </c>
      <c r="C13">
        <v>2</v>
      </c>
      <c r="D13" s="51">
        <v>2</v>
      </c>
      <c r="E13" s="51">
        <v>2</v>
      </c>
      <c r="F13" s="51">
        <v>2</v>
      </c>
      <c r="G13" s="51">
        <v>2</v>
      </c>
      <c r="H13" s="51">
        <v>2</v>
      </c>
      <c r="I13" s="51">
        <v>2</v>
      </c>
    </row>
    <row r="14" spans="2:9" ht="12.75">
      <c r="B14" t="s">
        <v>44</v>
      </c>
      <c r="C14" t="s">
        <v>80</v>
      </c>
      <c r="D14" t="s">
        <v>82</v>
      </c>
      <c r="E14" t="s">
        <v>76</v>
      </c>
      <c r="F14" t="s">
        <v>78</v>
      </c>
      <c r="G14" t="s">
        <v>79</v>
      </c>
      <c r="H14" t="s">
        <v>81</v>
      </c>
      <c r="I14" t="s">
        <v>77</v>
      </c>
    </row>
    <row r="15" spans="1:9" ht="12.75">
      <c r="A15" s="2" t="s">
        <v>87</v>
      </c>
      <c r="B15" s="2" t="s">
        <v>73</v>
      </c>
      <c r="C15" s="2" t="str">
        <f>VLOOKUP(TEXT(C$13,"0")&amp;C$14&amp;$A15&amp;$B15,Base!$A$2:$F$99,4,FALSE)</f>
        <v>Arroz con Tortilla de MaizSabrosa</v>
      </c>
      <c r="D15" s="2" t="str">
        <f>VLOOKUP(TEXT(D$13,"0")&amp;D$14&amp;$A15&amp;$B15,Base!$A$2:$F$99,4,FALSE)</f>
        <v>Arroz con Tortilla de Fideo</v>
      </c>
      <c r="E15" s="2" t="str">
        <f>VLOOKUP(TEXT(E$13,"0")&amp;E$14&amp;$A15&amp;$B15,Base!$A$2:$F$99,4,FALSE)</f>
        <v>Arroz con Estofado de Riñon</v>
      </c>
      <c r="F15" s="2" t="str">
        <f>VLOOKUP(TEXT(F$13,"0")&amp;F$14&amp;$A15&amp;$B15,Base!$A$2:$F$99,4,FALSE)</f>
        <v>Chaulafan de Mortadela</v>
      </c>
      <c r="G15" s="2" t="str">
        <f>VLOOKUP(TEXT(G$13,"0")&amp;G$14&amp;$A15&amp;$B15,Base!$A$2:$F$99,4,FALSE)</f>
        <v>Arroz con Gafas</v>
      </c>
      <c r="H15" s="2" t="str">
        <f>VLOOKUP(TEXT(H$13,"0")&amp;H$14&amp;$A15&amp;$B15,Base!$A$2:$F$99,4,FALSE)</f>
        <v>Bolon de Verde y Huevo</v>
      </c>
      <c r="I15" s="2" t="str">
        <f>VLOOKUP(TEXT(I$13,"0")&amp;I$14&amp;$A15&amp;$B15,Base!$A$2:$F$99,4,FALSE)</f>
        <v>Chaulafan de Atun</v>
      </c>
    </row>
    <row r="16" spans="1:9" ht="12.75">
      <c r="A16" s="52" t="s">
        <v>87</v>
      </c>
      <c r="B16" s="21" t="s">
        <v>72</v>
      </c>
      <c r="C16" s="21" t="str">
        <f>VLOOKUP(TEXT(C$13,"0")&amp;C$14&amp;$A16&amp;$B16,Base!$A$2:$F$99,4,FALSE)</f>
        <v>Agua de Anis</v>
      </c>
      <c r="D16" s="21" t="str">
        <f>VLOOKUP(TEXT(D$13,"0")&amp;D$14&amp;$A16&amp;$B16,Base!$A$2:$F$99,4,FALSE)</f>
        <v>Café Tinto</v>
      </c>
      <c r="E16" s="21" t="str">
        <f>VLOOKUP(TEXT(E$13,"0")&amp;E$14&amp;$A16&amp;$B16,Base!$A$2:$F$99,4,FALSE)</f>
        <v>Café Tinto</v>
      </c>
      <c r="F16" s="21" t="str">
        <f>VLOOKUP(TEXT(F$13,"0")&amp;F$14&amp;$A16&amp;$B16,Base!$A$2:$F$99,4,FALSE)</f>
        <v>Colada de Platano</v>
      </c>
      <c r="G16" s="21" t="str">
        <f>VLOOKUP(TEXT(G$13,"0")&amp;G$14&amp;$A16&amp;$B16,Base!$A$2:$F$99,4,FALSE)</f>
        <v>Café Tinto</v>
      </c>
      <c r="H16" s="21" t="str">
        <f>VLOOKUP(TEXT(H$13,"0")&amp;H$14&amp;$A16&amp;$B16,Base!$A$2:$F$99,4,FALSE)</f>
        <v>Agua de Hierbaluisa</v>
      </c>
      <c r="I16" s="21" t="str">
        <f>VLOOKUP(TEXT(I$13,"0")&amp;I$14&amp;$A16&amp;$B16,Base!$A$2:$F$99,4,FALSE)</f>
        <v>Café Tinto</v>
      </c>
    </row>
    <row r="17" spans="1:9" ht="12.75">
      <c r="A17" s="2" t="s">
        <v>85</v>
      </c>
      <c r="B17" s="2" t="s">
        <v>45</v>
      </c>
      <c r="C17" s="2" t="str">
        <f>VLOOKUP(TEXT(C$13,"0")&amp;C$14&amp;$A17&amp;$B17,Base!$A$2:$F$99,4,FALSE)</f>
        <v>Aguado de Pollo con Menudencia</v>
      </c>
      <c r="D17" s="2" t="str">
        <f>VLOOKUP(TEXT(D$13,"0")&amp;D$14&amp;$A17&amp;$B17,Base!$A$2:$F$99,4,FALSE)</f>
        <v>Caldo de Legumbres</v>
      </c>
      <c r="E17" s="2" t="str">
        <f>VLOOKUP(TEXT(E$13,"0")&amp;E$14&amp;$A17&amp;$B17,Base!$A$2:$F$99,4,FALSE)</f>
        <v>Consome de Pollo</v>
      </c>
      <c r="F17" s="2" t="str">
        <f>VLOOKUP(TEXT(F$13,"0")&amp;F$14&amp;$A17&amp;$B17,Base!$A$2:$F$99,4,FALSE)</f>
        <v>Caldo de Queso</v>
      </c>
      <c r="G17" s="2" t="str">
        <f>VLOOKUP(TEXT(G$13,"0")&amp;G$14&amp;$A17&amp;$B17,Base!$A$2:$F$99,4,FALSE)</f>
        <v>Caldo de Hueso</v>
      </c>
      <c r="H17" s="2" t="str">
        <f>VLOOKUP(TEXT(H$13,"0")&amp;H$14&amp;$A17&amp;$B17,Base!$A$2:$F$99,4,FALSE)</f>
        <v>Locro de Habas</v>
      </c>
      <c r="I17" s="2" t="str">
        <f>VLOOKUP(TEXT(I$13,"0")&amp;I$14&amp;$A17&amp;$B17,Base!$A$2:$F$99,4,FALSE)</f>
        <v>Sopa de Lenteja</v>
      </c>
    </row>
    <row r="18" spans="1:9" ht="12.75">
      <c r="A18" s="53" t="s">
        <v>85</v>
      </c>
      <c r="B18" s="3" t="s">
        <v>73</v>
      </c>
      <c r="C18" s="3" t="str">
        <f>VLOOKUP(TEXT(C$13,"0")&amp;C$14&amp;$A18&amp;$B18,Base!$A$2:$F$99,4,FALSE)</f>
        <v>Arroz con Tallarin de Pollo Desmenuzado</v>
      </c>
      <c r="D18" s="3" t="str">
        <f>VLOOKUP(TEXT(D$13,"0")&amp;D$14&amp;$A18&amp;$B18,Base!$A$2:$F$99,4,FALSE)</f>
        <v>Chaulafan de Chancho y Huevo</v>
      </c>
      <c r="E18" s="3" t="str">
        <f>VLOOKUP(TEXT(E$13,"0")&amp;E$14&amp;$A18&amp;$B18,Base!$A$2:$F$99,4,FALSE)</f>
        <v>Arroz con Pollo y Maduro Frito</v>
      </c>
      <c r="F18" s="3" t="str">
        <f>VLOOKUP(TEXT(F$13,"0")&amp;F$14&amp;$A18&amp;$B18,Base!$A$2:$F$99,4,FALSE)</f>
        <v>Arroz con Guatita</v>
      </c>
      <c r="G18" s="3" t="str">
        <f>VLOOKUP(TEXT(G$13,"0")&amp;G$14&amp;$A18&amp;$B18,Base!$A$2:$F$99,4,FALSE)</f>
        <v>Arroz con Lomito Saltado y Papas Fritas</v>
      </c>
      <c r="H18" s="3" t="str">
        <f>VLOOKUP(TEXT(H$13,"0")&amp;H$14&amp;$A18&amp;$B18,Base!$A$2:$F$99,4,FALSE)</f>
        <v>Arroz con Ensalada de Verduras y Carne Apanada</v>
      </c>
      <c r="I18" s="3" t="str">
        <f>VLOOKUP(TEXT(I$13,"0")&amp;I$14&amp;$A18&amp;$B18,Base!$A$2:$F$99,4,FALSE)</f>
        <v>Arroz con Pure de Papas y Carne Apanada</v>
      </c>
    </row>
    <row r="19" spans="1:9" ht="12.75">
      <c r="A19" s="54" t="s">
        <v>85</v>
      </c>
      <c r="B19" s="21" t="s">
        <v>72</v>
      </c>
      <c r="C19" s="21" t="str">
        <f>VLOOKUP(TEXT(C$13,"0")&amp;C$14&amp;$A19&amp;$B19,Base!$A$2:$F$99,4,FALSE)</f>
        <v>Jugo de Maracuya</v>
      </c>
      <c r="D19" s="21" t="str">
        <f>VLOOKUP(TEXT(D$13,"0")&amp;D$14&amp;$A19&amp;$B19,Base!$A$2:$F$99,4,FALSE)</f>
        <v>Jugo de Maracuya</v>
      </c>
      <c r="E19" s="21" t="str">
        <f>VLOOKUP(TEXT(E$13,"0")&amp;E$14&amp;$A19&amp;$B19,Base!$A$2:$F$99,4,FALSE)</f>
        <v>Limonada</v>
      </c>
      <c r="F19" s="21" t="str">
        <f>VLOOKUP(TEXT(F$13,"0")&amp;F$14&amp;$A19&amp;$B19,Base!$A$2:$F$99,4,FALSE)</f>
        <v>Fresco Solo</v>
      </c>
      <c r="G19" s="21" t="str">
        <f>VLOOKUP(TEXT(G$13,"0")&amp;G$14&amp;$A19&amp;$B19,Base!$A$2:$F$99,4,FALSE)</f>
        <v>Limonada</v>
      </c>
      <c r="H19" s="21" t="str">
        <f>VLOOKUP(TEXT(H$13,"0")&amp;H$14&amp;$A19&amp;$B19,Base!$A$2:$F$99,4,FALSE)</f>
        <v>Fresco Solo</v>
      </c>
      <c r="I19" s="21" t="str">
        <f>VLOOKUP(TEXT(I$13,"0")&amp;I$14&amp;$A19&amp;$B19,Base!$A$2:$F$99,4,FALSE)</f>
        <v>Jugo de Naranja</v>
      </c>
    </row>
    <row r="20" spans="1:9" ht="12.75">
      <c r="A20" s="2" t="s">
        <v>88</v>
      </c>
      <c r="B20" s="2" t="s">
        <v>73</v>
      </c>
      <c r="C20" s="2" t="str">
        <f>VLOOKUP(TEXT(C$13,"0")&amp;C$14&amp;$A20&amp;$B20,Base!$A$2:$F$99,4,FALSE)</f>
        <v>Arroz con Menestra y Hamburguesa</v>
      </c>
      <c r="D20" s="2" t="str">
        <f>VLOOKUP(TEXT(D$13,"0")&amp;D$14&amp;$A20&amp;$B20,Base!$A$2:$F$99,4,FALSE)</f>
        <v>Arroz con Menestra y Huevo frito</v>
      </c>
      <c r="E20" s="2" t="str">
        <f>VLOOKUP(TEXT(E$13,"0")&amp;E$14&amp;$A20&amp;$B20,Base!$A$2:$F$99,4,FALSE)</f>
        <v>Arroz con Lengua Guisada</v>
      </c>
      <c r="F20" s="2" t="str">
        <f>VLOOKUP(TEXT(F$13,"0")&amp;F$14&amp;$A20&amp;$B20,Base!$A$2:$F$99,4,FALSE)</f>
        <v>Arroz con Sango de Atun</v>
      </c>
      <c r="G20" s="2" t="str">
        <f>VLOOKUP(TEXT(G$13,"0")&amp;G$14&amp;$A20&amp;$B20,Base!$A$2:$F$99,4,FALSE)</f>
        <v>Moros de Frejol y Bistec de Carne</v>
      </c>
      <c r="H20" s="2" t="str">
        <f>VLOOKUP(TEXT(H$13,"0")&amp;H$14&amp;$A20&amp;$B20,Base!$A$2:$F$99,4,FALSE)</f>
        <v>Arroz con Estofado de Carne</v>
      </c>
      <c r="I20" s="2" t="str">
        <f>VLOOKUP(TEXT(I$13,"0")&amp;I$14&amp;$A20&amp;$B20,Base!$A$2:$F$99,4,FALSE)</f>
        <v>Moros de Frejol y Carne Asada</v>
      </c>
    </row>
    <row r="21" spans="1:9" ht="12.75">
      <c r="A21" s="54" t="s">
        <v>88</v>
      </c>
      <c r="B21" s="21" t="s">
        <v>72</v>
      </c>
      <c r="C21" s="21" t="str">
        <f>VLOOKUP(TEXT(C$13,"0")&amp;C$14&amp;$A21&amp;$B21,Base!$A$2:$F$99,4,FALSE)</f>
        <v>Colada de Platano</v>
      </c>
      <c r="D21" s="21" t="str">
        <f>VLOOKUP(TEXT(D$13,"0")&amp;D$14&amp;$A21&amp;$B21,Base!$A$2:$F$99,4,FALSE)</f>
        <v>Quaker</v>
      </c>
      <c r="E21" s="21" t="str">
        <f>VLOOKUP(TEXT(E$13,"0")&amp;E$14&amp;$A21&amp;$B21,Base!$A$2:$F$99,4,FALSE)</f>
        <v>Jugo de Mora</v>
      </c>
      <c r="F21" s="21" t="str">
        <f>VLOOKUP(TEXT(F$13,"0")&amp;F$14&amp;$A21&amp;$B21,Base!$A$2:$F$99,4,FALSE)</f>
        <v>Café Tinto</v>
      </c>
      <c r="G21" s="21" t="str">
        <f>VLOOKUP(TEXT(G$13,"0")&amp;G$14&amp;$A21&amp;$B21,Base!$A$2:$F$99,4,FALSE)</f>
        <v>Jugo de Naranja</v>
      </c>
      <c r="H21" s="21" t="str">
        <f>VLOOKUP(TEXT(H$13,"0")&amp;H$14&amp;$A21&amp;$B21,Base!$A$2:$F$99,4,FALSE)</f>
        <v>Quaker</v>
      </c>
      <c r="I21" s="21" t="str">
        <f>VLOOKUP(TEXT(I$13,"0")&amp;I$14&amp;$A21&amp;$B21,Base!$A$2:$F$99,4,FALSE)</f>
        <v>Fresco Solo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75">
      <selection activeCell="F99" sqref="F99"/>
    </sheetView>
  </sheetViews>
  <sheetFormatPr defaultColWidth="9.140625" defaultRowHeight="12.75"/>
  <cols>
    <col min="1" max="1" width="18.00390625" style="0" bestFit="1" customWidth="1"/>
    <col min="4" max="4" width="44.7109375" style="0" bestFit="1" customWidth="1"/>
    <col min="5" max="6" width="4.8515625" style="0" bestFit="1" customWidth="1"/>
  </cols>
  <sheetData>
    <row r="1" spans="1:6" ht="12.75">
      <c r="A1" s="4" t="s">
        <v>89</v>
      </c>
      <c r="B1" s="4" t="s">
        <v>84</v>
      </c>
      <c r="C1" s="4" t="s">
        <v>86</v>
      </c>
      <c r="D1" s="4" t="s">
        <v>83</v>
      </c>
      <c r="E1" s="4" t="s">
        <v>44</v>
      </c>
      <c r="F1" s="4" t="s">
        <v>75</v>
      </c>
    </row>
    <row r="2" spans="1:6" ht="12.75">
      <c r="A2" s="43" t="str">
        <f aca="true" t="shared" si="0" ref="A2:A17">TEXT(F2,"0")&amp;E2&amp;B2&amp;C2</f>
        <v>1MarDesayunoSeco</v>
      </c>
      <c r="B2" s="43" t="str">
        <f>IF(Seco!$G$2=1,"Desayuno",IF(Seco!$H$2=1,"Almuerzo","Merienda"))</f>
        <v>Desayuno</v>
      </c>
      <c r="C2" s="43" t="s">
        <v>73</v>
      </c>
      <c r="D2" s="43" t="str">
        <f>Seco!$A$2</f>
        <v>Arroz con Bistec de Carne y Maduro Frito</v>
      </c>
      <c r="E2" s="43" t="str">
        <f>Seco!$J$2</f>
        <v>Mar</v>
      </c>
      <c r="F2" s="43">
        <f>Seco!$K$2</f>
        <v>1</v>
      </c>
    </row>
    <row r="3" spans="1:6" ht="12.75">
      <c r="A3" s="43" t="str">
        <f t="shared" si="0"/>
        <v>2MarDesayunoSeco</v>
      </c>
      <c r="B3" s="43" t="str">
        <f>IF(Seco!$G$3=1,"Desayuno",IF(Seco!$H$3=1,"Almuerzo","Merienda"))</f>
        <v>Desayuno</v>
      </c>
      <c r="C3" s="43" t="s">
        <v>73</v>
      </c>
      <c r="D3" s="43" t="str">
        <f>Seco!$A$3</f>
        <v>Arroz con Gafas</v>
      </c>
      <c r="E3" s="43" t="str">
        <f>Seco!$J$3</f>
        <v>Mar</v>
      </c>
      <c r="F3" s="43">
        <f>Seco!$K$3</f>
        <v>2</v>
      </c>
    </row>
    <row r="4" spans="1:6" ht="12.75">
      <c r="A4" s="43" t="str">
        <f t="shared" si="0"/>
        <v>2SábDesayunoSeco</v>
      </c>
      <c r="B4" s="43" t="str">
        <f>IF(Seco!$G$4=1,"Desayuno",IF(Seco!$H$4=1,"Almuerzo","Merienda"))</f>
        <v>Desayuno</v>
      </c>
      <c r="C4" s="43" t="s">
        <v>73</v>
      </c>
      <c r="D4" s="43" t="str">
        <f>Seco!$A$4</f>
        <v>Arroz con Tortilla de Fideo</v>
      </c>
      <c r="E4" s="43" t="str">
        <f>Seco!$J$4</f>
        <v>Sáb</v>
      </c>
      <c r="F4" s="43">
        <f>Seco!$K$4</f>
        <v>2</v>
      </c>
    </row>
    <row r="5" spans="1:6" ht="12.75">
      <c r="A5" s="43" t="str">
        <f t="shared" si="0"/>
        <v>1MiéDesayunoSeco</v>
      </c>
      <c r="B5" s="43" t="str">
        <f>IF(Seco!$G$5=1,"Desayuno",IF(Seco!$H$5=1,"Almuerzo","Merienda"))</f>
        <v>Desayuno</v>
      </c>
      <c r="C5" s="43" t="s">
        <v>73</v>
      </c>
      <c r="D5" s="43" t="str">
        <f>Seco!$A$5</f>
        <v>Arroz con Tortilla de Huevo y Patacones</v>
      </c>
      <c r="E5" s="43" t="str">
        <f>Seco!$J$5</f>
        <v>Mié</v>
      </c>
      <c r="F5" s="43">
        <f>Seco!$K$5</f>
        <v>1</v>
      </c>
    </row>
    <row r="6" spans="1:6" ht="12.75">
      <c r="A6" s="43" t="str">
        <f t="shared" si="0"/>
        <v>2MiéDesayunoSeco</v>
      </c>
      <c r="B6" s="43" t="str">
        <f>IF(Seco!$G$6=1,"Desayuno",IF(Seco!$H$6=1,"Almuerzo","Merienda"))</f>
        <v>Desayuno</v>
      </c>
      <c r="C6" s="43" t="s">
        <v>73</v>
      </c>
      <c r="D6" s="43" t="str">
        <f>Seco!$A$6</f>
        <v>Bolon de Verde y Huevo</v>
      </c>
      <c r="E6" s="43" t="str">
        <f>Seco!$J$6</f>
        <v>Mié</v>
      </c>
      <c r="F6" s="43">
        <f>Seco!$K$6</f>
        <v>2</v>
      </c>
    </row>
    <row r="7" spans="1:6" ht="12.75">
      <c r="A7" s="43" t="str">
        <f t="shared" si="0"/>
        <v>1SábDesayunoSeco</v>
      </c>
      <c r="B7" s="43" t="str">
        <f>IF(Seco!$G$7=1,"Desayuno",IF(Seco!$H$7=1,"Almuerzo","Merienda"))</f>
        <v>Desayuno</v>
      </c>
      <c r="C7" s="43" t="s">
        <v>73</v>
      </c>
      <c r="D7" s="43" t="str">
        <f>Seco!$A$7</f>
        <v>Arroz con Salchichas</v>
      </c>
      <c r="E7" s="43" t="str">
        <f>Seco!$J$7</f>
        <v>Sáb</v>
      </c>
      <c r="F7" s="43">
        <f>Seco!$K$7</f>
        <v>1</v>
      </c>
    </row>
    <row r="8" spans="1:6" ht="12.75">
      <c r="A8" s="43" t="str">
        <f t="shared" si="0"/>
        <v>2LunDesayunoSeco</v>
      </c>
      <c r="B8" s="43" t="str">
        <f>IF(Seco!$G$8=1,"Desayuno",IF(Seco!$H$8=1,"Almuerzo","Merienda"))</f>
        <v>Desayuno</v>
      </c>
      <c r="C8" s="43" t="s">
        <v>73</v>
      </c>
      <c r="D8" s="43" t="str">
        <f>Seco!$A$8</f>
        <v>Chaulafan de Mortadela</v>
      </c>
      <c r="E8" s="43" t="str">
        <f>Seco!$J$8</f>
        <v>Lun</v>
      </c>
      <c r="F8" s="43">
        <f>Seco!$K$8</f>
        <v>2</v>
      </c>
    </row>
    <row r="9" spans="1:6" ht="12.75">
      <c r="A9" s="43" t="str">
        <f t="shared" si="0"/>
        <v>2VieDesayunoSeco</v>
      </c>
      <c r="B9" s="43" t="str">
        <f>IF(Seco!$G$9=1,"Desayuno",IF(Seco!$H$9=1,"Almuerzo","Merienda"))</f>
        <v>Desayuno</v>
      </c>
      <c r="C9" s="43" t="s">
        <v>73</v>
      </c>
      <c r="D9" s="43" t="str">
        <f>Seco!$A$9</f>
        <v>Arroz con Tortilla de MaizSabrosa</v>
      </c>
      <c r="E9" s="43" t="str">
        <f>Seco!$J$9</f>
        <v>Vie</v>
      </c>
      <c r="F9" s="43">
        <f>Seco!$K$9</f>
        <v>2</v>
      </c>
    </row>
    <row r="10" spans="1:6" ht="12.75">
      <c r="A10" s="43" t="str">
        <f t="shared" si="0"/>
        <v>2JueDesayunoSeco</v>
      </c>
      <c r="B10" s="43" t="str">
        <f>IF(Seco!$G$10=1,"Desayuno",IF(Seco!$H$10=1,"Almuerzo","Merienda"))</f>
        <v>Desayuno</v>
      </c>
      <c r="C10" s="43" t="s">
        <v>73</v>
      </c>
      <c r="D10" s="43" t="str">
        <f>Seco!$A$10</f>
        <v>Chaulafan de Atun</v>
      </c>
      <c r="E10" s="43" t="str">
        <f>Seco!$J$10</f>
        <v>Jue</v>
      </c>
      <c r="F10" s="43">
        <f>Seco!$K$10</f>
        <v>2</v>
      </c>
    </row>
    <row r="11" spans="1:6" ht="12.75">
      <c r="A11" s="43" t="str">
        <f t="shared" si="0"/>
        <v>1VieDesayunoSeco</v>
      </c>
      <c r="B11" s="43" t="str">
        <f>IF(Seco!$G$11=1,"Desayuno",IF(Seco!$H$11=1,"Almuerzo","Merienda"))</f>
        <v>Desayuno</v>
      </c>
      <c r="C11" s="43" t="s">
        <v>73</v>
      </c>
      <c r="D11" s="43" t="str">
        <f>Seco!$A$11</f>
        <v>Muchin con Queso</v>
      </c>
      <c r="E11" s="43" t="str">
        <f>Seco!$J$11</f>
        <v>Vie</v>
      </c>
      <c r="F11" s="43">
        <f>Seco!$K$11</f>
        <v>1</v>
      </c>
    </row>
    <row r="12" spans="1:6" ht="12.75">
      <c r="A12" s="43" t="str">
        <f t="shared" si="0"/>
        <v>1LunDesayunoSeco</v>
      </c>
      <c r="B12" s="43" t="str">
        <f>IF(Seco!$G$12=1,"Desayuno",IF(Seco!$H$12=1,"Almuerzo","Merienda"))</f>
        <v>Desayuno</v>
      </c>
      <c r="C12" s="43" t="s">
        <v>73</v>
      </c>
      <c r="D12" s="43" t="str">
        <f>Seco!$A$12</f>
        <v>Arroz con Bistec de Higado</v>
      </c>
      <c r="E12" s="43" t="str">
        <f>Seco!$J$12</f>
        <v>Lun</v>
      </c>
      <c r="F12" s="43">
        <f>Seco!$K$12</f>
        <v>1</v>
      </c>
    </row>
    <row r="13" spans="1:6" ht="12.75">
      <c r="A13" s="43" t="str">
        <f t="shared" si="0"/>
        <v>1DomDesayunoSeco</v>
      </c>
      <c r="B13" s="43" t="str">
        <f>IF(Seco!$G$13=1,"Desayuno",IF(Seco!$H$13=1,"Almuerzo","Merienda"))</f>
        <v>Desayuno</v>
      </c>
      <c r="C13" s="43" t="s">
        <v>73</v>
      </c>
      <c r="D13" s="43" t="str">
        <f>Seco!$A$13</f>
        <v>Arroz con Estofado de Corazon</v>
      </c>
      <c r="E13" s="43" t="str">
        <f>Seco!$J$13</f>
        <v>Dom</v>
      </c>
      <c r="F13" s="43">
        <f>Seco!$K$13</f>
        <v>1</v>
      </c>
    </row>
    <row r="14" spans="1:6" ht="12.75">
      <c r="A14" s="43" t="str">
        <f t="shared" si="0"/>
        <v>2DomDesayunoSeco</v>
      </c>
      <c r="B14" s="43" t="str">
        <f>IF(Seco!$G$14=1,"Desayuno",IF(Seco!$H$14=1,"Almuerzo","Merienda"))</f>
        <v>Desayuno</v>
      </c>
      <c r="C14" s="43" t="s">
        <v>73</v>
      </c>
      <c r="D14" s="43" t="str">
        <f>Seco!$A$14</f>
        <v>Arroz con Estofado de Riñon</v>
      </c>
      <c r="E14" s="43" t="str">
        <f>Seco!$J$14</f>
        <v>Dom</v>
      </c>
      <c r="F14" s="43">
        <f>Seco!$K$14</f>
        <v>2</v>
      </c>
    </row>
    <row r="15" spans="1:6" ht="12.75">
      <c r="A15" s="43" t="str">
        <f t="shared" si="0"/>
        <v>1JueDesayunoSeco</v>
      </c>
      <c r="B15" s="43" t="str">
        <f>IF(Seco!$G$15=1,"Desayuno",IF(Seco!$H$15=1,"Almuerzo","Merienda"))</f>
        <v>Desayuno</v>
      </c>
      <c r="C15" s="43" t="s">
        <v>73</v>
      </c>
      <c r="D15" s="43" t="str">
        <f>Seco!$A$15</f>
        <v>Arroz con Sango de Atun</v>
      </c>
      <c r="E15" s="43" t="str">
        <f>Seco!$J$15</f>
        <v>Jue</v>
      </c>
      <c r="F15" s="43">
        <f>Seco!$K$15</f>
        <v>1</v>
      </c>
    </row>
    <row r="16" spans="1:6" ht="12.75">
      <c r="A16" s="43" t="str">
        <f t="shared" si="0"/>
        <v>1DomAlmuerzoSeco</v>
      </c>
      <c r="B16" s="43" t="str">
        <f>IF(Seco!$G$16=1,"Desayuno",IF(Seco!$H$16=1,"Almuerzo","Merienda"))</f>
        <v>Almuerzo</v>
      </c>
      <c r="C16" s="43" t="s">
        <v>73</v>
      </c>
      <c r="D16" s="43" t="str">
        <f>Seco!$A$16</f>
        <v>Arroz con Tallarin Saltado de Carne</v>
      </c>
      <c r="E16" s="43" t="str">
        <f>Seco!$J$16</f>
        <v>Dom</v>
      </c>
      <c r="F16" s="43">
        <f>Seco!$K$16</f>
        <v>1</v>
      </c>
    </row>
    <row r="17" spans="1:6" ht="12.75">
      <c r="A17" s="43" t="str">
        <f t="shared" si="0"/>
        <v>2DomAlmuerzoSeco</v>
      </c>
      <c r="B17" s="43" t="str">
        <f>IF(Seco!$G$17=1,"Desayuno",IF(Seco!$H$17=1,"Almuerzo","Merienda"))</f>
        <v>Almuerzo</v>
      </c>
      <c r="C17" s="43" t="s">
        <v>73</v>
      </c>
      <c r="D17" s="43" t="str">
        <f>Seco!$A$17</f>
        <v>Arroz con Pollo y Maduro Frito</v>
      </c>
      <c r="E17" s="43" t="str">
        <f>Seco!$J$17</f>
        <v>Dom</v>
      </c>
      <c r="F17" s="43">
        <f>Seco!$K$17</f>
        <v>2</v>
      </c>
    </row>
    <row r="18" spans="1:6" ht="12.75">
      <c r="A18" s="43" t="str">
        <f aca="true" t="shared" si="1" ref="A18:A81">TEXT(F18,"0")&amp;E18&amp;B18&amp;C18</f>
        <v>1LunAlmuerzoSeco</v>
      </c>
      <c r="B18" s="43" t="str">
        <f>IF(Seco!$G$18=1,"Desayuno",IF(Seco!$H$18=1,"Almuerzo","Merienda"))</f>
        <v>Almuerzo</v>
      </c>
      <c r="C18" s="43" t="s">
        <v>73</v>
      </c>
      <c r="D18" s="43" t="str">
        <f>Seco!$A$18</f>
        <v>Arroz con Guatita</v>
      </c>
      <c r="E18" s="43" t="str">
        <f>Seco!$J$18</f>
        <v>Lun</v>
      </c>
      <c r="F18" s="43">
        <f>Seco!$K$18</f>
        <v>1</v>
      </c>
    </row>
    <row r="19" spans="1:6" ht="12.75">
      <c r="A19" s="43" t="str">
        <f t="shared" si="1"/>
        <v>2LunAlmuerzoSeco</v>
      </c>
      <c r="B19" s="43" t="str">
        <f>IF(Seco!$G$19=1,"Desayuno",IF(Seco!$H$19=1,"Almuerzo","Merienda"))</f>
        <v>Almuerzo</v>
      </c>
      <c r="C19" s="43" t="s">
        <v>73</v>
      </c>
      <c r="D19" s="43" t="str">
        <f>Seco!$A$19</f>
        <v>Arroz con Guatita</v>
      </c>
      <c r="E19" s="43" t="str">
        <f>Seco!$J$19</f>
        <v>Lun</v>
      </c>
      <c r="F19" s="43">
        <f>Seco!$K$19</f>
        <v>2</v>
      </c>
    </row>
    <row r="20" spans="1:6" ht="12.75">
      <c r="A20" s="43" t="str">
        <f t="shared" si="1"/>
        <v>1MarAlmuerzoSeco</v>
      </c>
      <c r="B20" s="43" t="str">
        <f>IF(Seco!$G$20=1,"Desayuno",IF(Seco!$H$20=1,"Almuerzo","Merienda"))</f>
        <v>Almuerzo</v>
      </c>
      <c r="C20" s="43" t="s">
        <v>73</v>
      </c>
      <c r="D20" s="43" t="str">
        <f>Seco!$A$20</f>
        <v>Llapingacho</v>
      </c>
      <c r="E20" s="43" t="str">
        <f>Seco!$J$20</f>
        <v>Mar</v>
      </c>
      <c r="F20" s="43">
        <f>Seco!$K$20</f>
        <v>1</v>
      </c>
    </row>
    <row r="21" spans="1:6" ht="12.75">
      <c r="A21" s="43" t="str">
        <f t="shared" si="1"/>
        <v>2MarAlmuerzoSeco</v>
      </c>
      <c r="B21" s="43" t="str">
        <f>IF(Seco!$G$21=1,"Desayuno",IF(Seco!$H$21=1,"Almuerzo","Merienda"))</f>
        <v>Almuerzo</v>
      </c>
      <c r="C21" s="43" t="s">
        <v>73</v>
      </c>
      <c r="D21" s="43" t="str">
        <f>Seco!$A$21</f>
        <v>Arroz con Lomito Saltado y Papas Fritas</v>
      </c>
      <c r="E21" s="43" t="str">
        <f>Seco!$J$21</f>
        <v>Mar</v>
      </c>
      <c r="F21" s="43">
        <f>Seco!$K$21</f>
        <v>2</v>
      </c>
    </row>
    <row r="22" spans="1:6" ht="12.75">
      <c r="A22" s="43" t="str">
        <f t="shared" si="1"/>
        <v>1MiéAlmuerzoSeco</v>
      </c>
      <c r="B22" s="43" t="str">
        <f>IF(Seco!$G$22=1,"Desayuno",IF(Seco!$H$22=1,"Almuerzo","Merienda"))</f>
        <v>Almuerzo</v>
      </c>
      <c r="C22" s="43" t="s">
        <v>73</v>
      </c>
      <c r="D22" s="43" t="str">
        <f>Seco!$A$22</f>
        <v>Arroz con Ensalada de Veteraba y Carne Frita</v>
      </c>
      <c r="E22" s="43" t="str">
        <f>Seco!$J$22</f>
        <v>Mié</v>
      </c>
      <c r="F22" s="43">
        <f>Seco!$K$22</f>
        <v>1</v>
      </c>
    </row>
    <row r="23" spans="1:6" ht="12.75">
      <c r="A23" s="43" t="str">
        <f t="shared" si="1"/>
        <v>2MiéAlmuerzoSeco</v>
      </c>
      <c r="B23" s="43" t="str">
        <f>IF(Seco!$G$23=1,"Desayuno",IF(Seco!$H$23=1,"Almuerzo","Merienda"))</f>
        <v>Almuerzo</v>
      </c>
      <c r="C23" s="43" t="s">
        <v>73</v>
      </c>
      <c r="D23" s="43" t="str">
        <f>Seco!$A$23</f>
        <v>Arroz con Ensalada de Verduras y Carne Apanada</v>
      </c>
      <c r="E23" s="43" t="str">
        <f>Seco!$J$23</f>
        <v>Mié</v>
      </c>
      <c r="F23" s="43">
        <f>Seco!$K$23</f>
        <v>2</v>
      </c>
    </row>
    <row r="24" spans="1:6" ht="12.75">
      <c r="A24" s="43" t="str">
        <f t="shared" si="1"/>
        <v>1JueAlmuerzoSeco</v>
      </c>
      <c r="B24" s="43" t="str">
        <f>IF(Seco!$G$24=1,"Desayuno",IF(Seco!$H$24=1,"Almuerzo","Merienda"))</f>
        <v>Almuerzo</v>
      </c>
      <c r="C24" s="43" t="s">
        <v>73</v>
      </c>
      <c r="D24" s="43" t="str">
        <f>Seco!$A$24</f>
        <v>Arroz con Tallarin Saltado de Pollo</v>
      </c>
      <c r="E24" s="43" t="str">
        <f>Seco!$J$24</f>
        <v>Jue</v>
      </c>
      <c r="F24" s="43">
        <f>Seco!$K$24</f>
        <v>1</v>
      </c>
    </row>
    <row r="25" spans="1:6" ht="12.75">
      <c r="A25" s="43" t="str">
        <f t="shared" si="1"/>
        <v>2JueAlmuerzoSeco</v>
      </c>
      <c r="B25" s="43" t="str">
        <f>IF(Seco!$G$25=1,"Desayuno",IF(Seco!$H$25=1,"Almuerzo","Merienda"))</f>
        <v>Almuerzo</v>
      </c>
      <c r="C25" s="43" t="s">
        <v>73</v>
      </c>
      <c r="D25" s="43" t="str">
        <f>Seco!$A$25</f>
        <v>Arroz con Pure de Papas y Carne Apanada</v>
      </c>
      <c r="E25" s="43" t="str">
        <f>Seco!$J$25</f>
        <v>Jue</v>
      </c>
      <c r="F25" s="43">
        <f>Seco!$K$25</f>
        <v>2</v>
      </c>
    </row>
    <row r="26" spans="1:6" ht="12.75">
      <c r="A26" s="43" t="str">
        <f t="shared" si="1"/>
        <v>1VieAlmuerzoSeco</v>
      </c>
      <c r="B26" s="43" t="str">
        <f>IF(Seco!$G$26=1,"Desayuno",IF(Seco!$H$26=1,"Almuerzo","Merienda"))</f>
        <v>Almuerzo</v>
      </c>
      <c r="C26" s="43" t="s">
        <v>73</v>
      </c>
      <c r="D26" s="43" t="str">
        <f>Seco!$A$26</f>
        <v>Arroz con Pure de Papas y Carne Apanada</v>
      </c>
      <c r="E26" s="43" t="str">
        <f>Seco!$J$26</f>
        <v>Vie</v>
      </c>
      <c r="F26" s="43">
        <f>Seco!$K$26</f>
        <v>1</v>
      </c>
    </row>
    <row r="27" spans="1:6" ht="12.75">
      <c r="A27" s="43" t="str">
        <f t="shared" si="1"/>
        <v>2VieAlmuerzoSeco</v>
      </c>
      <c r="B27" s="43" t="str">
        <f>IF(Seco!$G$27=1,"Desayuno",IF(Seco!$H$27=1,"Almuerzo","Merienda"))</f>
        <v>Almuerzo</v>
      </c>
      <c r="C27" s="43" t="s">
        <v>73</v>
      </c>
      <c r="D27" s="43" t="str">
        <f>Seco!$A$27</f>
        <v>Arroz con Tallarin de Pollo Desmenuzado</v>
      </c>
      <c r="E27" s="43" t="str">
        <f>Seco!$J$27</f>
        <v>Vie</v>
      </c>
      <c r="F27" s="43">
        <f>Seco!$K$27</f>
        <v>2</v>
      </c>
    </row>
    <row r="28" spans="1:6" ht="12.75">
      <c r="A28" s="43" t="str">
        <f t="shared" si="1"/>
        <v>1SábAlmuerzoSeco</v>
      </c>
      <c r="B28" s="43" t="str">
        <f>IF(Seco!$G$28=1,"Desayuno",IF(Seco!$H$28=1,"Almuerzo","Merienda"))</f>
        <v>Almuerzo</v>
      </c>
      <c r="C28" s="43" t="s">
        <v>73</v>
      </c>
      <c r="D28" s="43" t="str">
        <f>Seco!$A$28</f>
        <v>Arroz con Ensalada de Pollo</v>
      </c>
      <c r="E28" s="43" t="str">
        <f>Seco!$J$28</f>
        <v>Sáb</v>
      </c>
      <c r="F28" s="43">
        <f>Seco!$K$28</f>
        <v>1</v>
      </c>
    </row>
    <row r="29" spans="1:6" ht="12.75">
      <c r="A29" s="43" t="str">
        <f t="shared" si="1"/>
        <v>2SábAlmuerzoSeco</v>
      </c>
      <c r="B29" s="43" t="str">
        <f>IF(Seco!$G$29=1,"Desayuno",IF(Seco!$H$29=1,"Almuerzo","Merienda"))</f>
        <v>Almuerzo</v>
      </c>
      <c r="C29" s="43" t="s">
        <v>73</v>
      </c>
      <c r="D29" s="43" t="str">
        <f>Seco!$A$29</f>
        <v>Chaulafan de Chancho y Huevo</v>
      </c>
      <c r="E29" s="43" t="str">
        <f>Seco!$J$29</f>
        <v>Sáb</v>
      </c>
      <c r="F29" s="43">
        <f>Seco!$K$29</f>
        <v>2</v>
      </c>
    </row>
    <row r="30" spans="1:6" ht="12.75">
      <c r="A30" s="43" t="str">
        <f t="shared" si="1"/>
        <v>1DomMeriendaSeco</v>
      </c>
      <c r="B30" s="43" t="str">
        <f>IF(Seco!$G$30=1,"Desayuno",IF(Seco!$H$30=1,"Almuerzo","Merienda"))</f>
        <v>Merienda</v>
      </c>
      <c r="C30" s="43" t="s">
        <v>73</v>
      </c>
      <c r="D30" s="43" t="str">
        <f>Seco!$A$30</f>
        <v>Arroz con Bistec de Higado</v>
      </c>
      <c r="E30" s="43" t="str">
        <f>Seco!$J$30</f>
        <v>Dom</v>
      </c>
      <c r="F30" s="43">
        <f>Seco!$K$30</f>
        <v>1</v>
      </c>
    </row>
    <row r="31" spans="1:6" ht="12.75">
      <c r="A31" s="43" t="str">
        <f t="shared" si="1"/>
        <v>2DomMeriendaSeco</v>
      </c>
      <c r="B31" s="43" t="str">
        <f>IF(Seco!$G$31=1,"Desayuno",IF(Seco!$H$31=1,"Almuerzo","Merienda"))</f>
        <v>Merienda</v>
      </c>
      <c r="C31" s="43" t="s">
        <v>73</v>
      </c>
      <c r="D31" s="43" t="str">
        <f>Seco!$A$31</f>
        <v>Arroz con Lengua Guisada</v>
      </c>
      <c r="E31" s="43" t="str">
        <f>Seco!$J$31</f>
        <v>Dom</v>
      </c>
      <c r="F31" s="43">
        <f>Seco!$K$31</f>
        <v>2</v>
      </c>
    </row>
    <row r="32" spans="1:6" ht="12.75">
      <c r="A32" s="43" t="str">
        <f t="shared" si="1"/>
        <v>1LunMeriendaSeco</v>
      </c>
      <c r="B32" s="43" t="str">
        <f>IF(Seco!$G$32=1,"Desayuno",IF(Seco!$H$32=1,"Almuerzo","Merienda"))</f>
        <v>Merienda</v>
      </c>
      <c r="C32" s="43" t="s">
        <v>73</v>
      </c>
      <c r="D32" s="43" t="str">
        <f>Seco!$A$32</f>
        <v>Arroz con Sango de Atun</v>
      </c>
      <c r="E32" s="43" t="str">
        <f>Seco!$J$32</f>
        <v>Lun</v>
      </c>
      <c r="F32" s="43">
        <f>Seco!$K$32</f>
        <v>1</v>
      </c>
    </row>
    <row r="33" spans="1:6" ht="12.75">
      <c r="A33" s="43" t="str">
        <f t="shared" si="1"/>
        <v>2LunMeriendaSeco</v>
      </c>
      <c r="B33" s="43" t="str">
        <f>IF(Seco!$G$33=1,"Desayuno",IF(Seco!$H$33=1,"Almuerzo","Merienda"))</f>
        <v>Merienda</v>
      </c>
      <c r="C33" s="43" t="s">
        <v>73</v>
      </c>
      <c r="D33" s="43" t="str">
        <f>Seco!$A$33</f>
        <v>Arroz con Sango de Atun</v>
      </c>
      <c r="E33" s="43" t="str">
        <f>Seco!$J$33</f>
        <v>Lun</v>
      </c>
      <c r="F33" s="43">
        <f>Seco!$K$33</f>
        <v>2</v>
      </c>
    </row>
    <row r="34" spans="1:6" ht="12.75">
      <c r="A34" s="43" t="str">
        <f t="shared" si="1"/>
        <v>1MarMeriendaSeco</v>
      </c>
      <c r="B34" s="43" t="str">
        <f>IF(Seco!$G$34=1,"Desayuno",IF(Seco!$H$34=1,"Almuerzo","Merienda"))</f>
        <v>Merienda</v>
      </c>
      <c r="C34" s="43" t="s">
        <v>73</v>
      </c>
      <c r="D34" s="43" t="str">
        <f>Seco!$A$34</f>
        <v>Arroz con Menestra de Lenteja y Carne Asada</v>
      </c>
      <c r="E34" s="43" t="str">
        <f>Seco!$J$34</f>
        <v>Mar</v>
      </c>
      <c r="F34" s="43">
        <f>Seco!$K$34</f>
        <v>1</v>
      </c>
    </row>
    <row r="35" spans="1:6" ht="12.75">
      <c r="A35" s="43" t="str">
        <f t="shared" si="1"/>
        <v>2MarMeriendaSeco</v>
      </c>
      <c r="B35" s="43" t="str">
        <f>IF(Seco!$G$35=1,"Desayuno",IF(Seco!$H$35=1,"Almuerzo","Merienda"))</f>
        <v>Merienda</v>
      </c>
      <c r="C35" s="43" t="s">
        <v>73</v>
      </c>
      <c r="D35" s="43" t="str">
        <f>Seco!$A$35</f>
        <v>Moros de Frejol y Bistec de Carne</v>
      </c>
      <c r="E35" s="43" t="str">
        <f>Seco!$J$35</f>
        <v>Mar</v>
      </c>
      <c r="F35" s="43">
        <f>Seco!$K$35</f>
        <v>2</v>
      </c>
    </row>
    <row r="36" spans="1:6" ht="12.75">
      <c r="A36" s="43" t="str">
        <f t="shared" si="1"/>
        <v>1MiéMeriendaSeco</v>
      </c>
      <c r="B36" s="43" t="str">
        <f>IF(Seco!$G$36=1,"Desayuno",IF(Seco!$H$36=1,"Almuerzo","Merienda"))</f>
        <v>Merienda</v>
      </c>
      <c r="C36" s="43" t="s">
        <v>73</v>
      </c>
      <c r="D36" s="43" t="str">
        <f>Seco!$A$36</f>
        <v>Arroz con Seco de Chancho</v>
      </c>
      <c r="E36" s="43" t="str">
        <f>Seco!$J$36</f>
        <v>Mié</v>
      </c>
      <c r="F36" s="43">
        <f>Seco!$K$36</f>
        <v>1</v>
      </c>
    </row>
    <row r="37" spans="1:6" ht="12.75">
      <c r="A37" s="43" t="str">
        <f t="shared" si="1"/>
        <v>2MiéMeriendaSeco</v>
      </c>
      <c r="B37" s="43" t="str">
        <f>IF(Seco!$G$37=1,"Desayuno",IF(Seco!$H$37=1,"Almuerzo","Merienda"))</f>
        <v>Merienda</v>
      </c>
      <c r="C37" s="43" t="s">
        <v>73</v>
      </c>
      <c r="D37" s="43" t="str">
        <f>Seco!$A$37</f>
        <v>Arroz con Estofado de Carne</v>
      </c>
      <c r="E37" s="43" t="str">
        <f>Seco!$J$37</f>
        <v>Mié</v>
      </c>
      <c r="F37" s="43">
        <f>Seco!$K$37</f>
        <v>2</v>
      </c>
    </row>
    <row r="38" spans="1:6" ht="12.75">
      <c r="A38" s="43" t="str">
        <f t="shared" si="1"/>
        <v>1JueMeriendaSeco</v>
      </c>
      <c r="B38" s="43" t="str">
        <f>IF(Seco!$G$38=1,"Desayuno",IF(Seco!$H$38=1,"Almuerzo","Merienda"))</f>
        <v>Merienda</v>
      </c>
      <c r="C38" s="43" t="s">
        <v>73</v>
      </c>
      <c r="D38" s="43" t="str">
        <f>Seco!$A$38</f>
        <v>Arroz con Menestra, Carne Frita y Patacones</v>
      </c>
      <c r="E38" s="43" t="str">
        <f>Seco!$J$38</f>
        <v>Jue</v>
      </c>
      <c r="F38" s="43">
        <f>Seco!$K$38</f>
        <v>1</v>
      </c>
    </row>
    <row r="39" spans="1:6" ht="12.75">
      <c r="A39" s="43" t="str">
        <f t="shared" si="1"/>
        <v>2JueMeriendaSeco</v>
      </c>
      <c r="B39" s="43" t="str">
        <f>IF(Seco!$G$39=1,"Desayuno",IF(Seco!$H$39=1,"Almuerzo","Merienda"))</f>
        <v>Merienda</v>
      </c>
      <c r="C39" s="43" t="s">
        <v>73</v>
      </c>
      <c r="D39" s="43" t="str">
        <f>Seco!$A$39</f>
        <v>Moros de Frejol y Carne Asada</v>
      </c>
      <c r="E39" s="43" t="str">
        <f>Seco!$J$39</f>
        <v>Jue</v>
      </c>
      <c r="F39" s="43">
        <f>Seco!$K$39</f>
        <v>2</v>
      </c>
    </row>
    <row r="40" spans="1:6" ht="12.75">
      <c r="A40" s="43" t="str">
        <f t="shared" si="1"/>
        <v>1VieMeriendaSeco</v>
      </c>
      <c r="B40" s="43" t="str">
        <f>IF(Seco!$G$40=1,"Desayuno",IF(Seco!$H$40=1,"Almuerzo","Merienda"))</f>
        <v>Merienda</v>
      </c>
      <c r="C40" s="43" t="s">
        <v>73</v>
      </c>
      <c r="D40" s="43" t="str">
        <f>Seco!$A$40</f>
        <v>Arroz con Carne Molida y Papas Fritas</v>
      </c>
      <c r="E40" s="43" t="str">
        <f>Seco!$J$40</f>
        <v>Vie</v>
      </c>
      <c r="F40" s="43">
        <f>Seco!$K$40</f>
        <v>1</v>
      </c>
    </row>
    <row r="41" spans="1:6" ht="12.75">
      <c r="A41" s="43" t="str">
        <f t="shared" si="1"/>
        <v>2VieMeriendaSeco</v>
      </c>
      <c r="B41" s="43" t="str">
        <f>IF(Seco!$G$41=1,"Desayuno",IF(Seco!$H$41=1,"Almuerzo","Merienda"))</f>
        <v>Merienda</v>
      </c>
      <c r="C41" s="43" t="s">
        <v>73</v>
      </c>
      <c r="D41" s="43" t="str">
        <f>Seco!$A$41</f>
        <v>Arroz con Menestra y Hamburguesa</v>
      </c>
      <c r="E41" s="43" t="str">
        <f>Seco!$J$41</f>
        <v>Vie</v>
      </c>
      <c r="F41" s="43">
        <f>Seco!$K$41</f>
        <v>2</v>
      </c>
    </row>
    <row r="42" spans="1:6" ht="12.75">
      <c r="A42" s="43" t="str">
        <f t="shared" si="1"/>
        <v>1SábMeriendaSeco</v>
      </c>
      <c r="B42" s="43" t="str">
        <f>IF(Seco!$G$42=1,"Desayuno",IF(Seco!$H$42=1,"Almuerzo","Merienda"))</f>
        <v>Merienda</v>
      </c>
      <c r="C42" s="43" t="s">
        <v>73</v>
      </c>
      <c r="D42" s="43" t="str">
        <f>Seco!$A$42</f>
        <v>Moros de Lenteja y Tortilla de Verde</v>
      </c>
      <c r="E42" s="43" t="str">
        <f>Seco!$J$42</f>
        <v>Sáb</v>
      </c>
      <c r="F42" s="43">
        <f>Seco!$K$42</f>
        <v>1</v>
      </c>
    </row>
    <row r="43" spans="1:6" ht="12.75">
      <c r="A43" s="43" t="str">
        <f t="shared" si="1"/>
        <v>2SábMeriendaSeco</v>
      </c>
      <c r="B43" s="43" t="str">
        <f>IF(Seco!$G$43=1,"Desayuno",IF(Seco!$H$43=1,"Almuerzo","Merienda"))</f>
        <v>Merienda</v>
      </c>
      <c r="C43" s="43" t="s">
        <v>73</v>
      </c>
      <c r="D43" s="43" t="str">
        <f>Seco!$A$43</f>
        <v>Arroz con Menestra y Huevo frito</v>
      </c>
      <c r="E43" s="43" t="str">
        <f>Seco!$J$43</f>
        <v>Sáb</v>
      </c>
      <c r="F43" s="43">
        <f>Seco!$K$43</f>
        <v>2</v>
      </c>
    </row>
    <row r="44" spans="1:6" ht="12.75">
      <c r="A44" s="35" t="str">
        <f t="shared" si="1"/>
        <v>1DomAlmuerzoSopa</v>
      </c>
      <c r="B44" s="35" t="s">
        <v>85</v>
      </c>
      <c r="C44" s="35" t="s">
        <v>45</v>
      </c>
      <c r="D44" s="35" t="str">
        <f>Sopa!$A$2</f>
        <v>Caldo de Torreja</v>
      </c>
      <c r="E44" s="35" t="str">
        <f>Sopa!$B$2</f>
        <v>Dom</v>
      </c>
      <c r="F44" s="35">
        <f>Sopa!$C$2</f>
        <v>1</v>
      </c>
    </row>
    <row r="45" spans="1:6" ht="12.75">
      <c r="A45" s="35" t="str">
        <f t="shared" si="1"/>
        <v>2DomAlmuerzoSopa</v>
      </c>
      <c r="B45" s="35" t="s">
        <v>85</v>
      </c>
      <c r="C45" s="35" t="s">
        <v>45</v>
      </c>
      <c r="D45" s="35" t="str">
        <f>Sopa!$A$3</f>
        <v>Consome de Pollo</v>
      </c>
      <c r="E45" s="35" t="str">
        <f>Sopa!$B$3</f>
        <v>Dom</v>
      </c>
      <c r="F45" s="35">
        <f>Sopa!$C$3</f>
        <v>2</v>
      </c>
    </row>
    <row r="46" spans="1:6" ht="12.75">
      <c r="A46" s="35" t="str">
        <f t="shared" si="1"/>
        <v>1LunAlmuerzoSopa</v>
      </c>
      <c r="B46" s="35" t="s">
        <v>85</v>
      </c>
      <c r="C46" s="35" t="s">
        <v>45</v>
      </c>
      <c r="D46" s="35" t="str">
        <f>Sopa!$A$4</f>
        <v>Caldo de Toalla</v>
      </c>
      <c r="E46" s="35" t="str">
        <f>Sopa!$B$4</f>
        <v>Lun</v>
      </c>
      <c r="F46" s="35">
        <f>Sopa!$C$4</f>
        <v>1</v>
      </c>
    </row>
    <row r="47" spans="1:6" ht="12.75">
      <c r="A47" s="35" t="str">
        <f t="shared" si="1"/>
        <v>2LunAlmuerzoSopa</v>
      </c>
      <c r="B47" s="35" t="s">
        <v>85</v>
      </c>
      <c r="C47" s="35" t="s">
        <v>45</v>
      </c>
      <c r="D47" s="35" t="str">
        <f>Sopa!$A$5</f>
        <v>Caldo de Queso</v>
      </c>
      <c r="E47" s="35" t="str">
        <f>Sopa!$B$5</f>
        <v>Lun</v>
      </c>
      <c r="F47" s="35">
        <f>Sopa!$C$5</f>
        <v>2</v>
      </c>
    </row>
    <row r="48" spans="1:6" ht="12.75">
      <c r="A48" s="35" t="str">
        <f t="shared" si="1"/>
        <v>1MarAlmuerzoSopa</v>
      </c>
      <c r="B48" s="35" t="s">
        <v>85</v>
      </c>
      <c r="C48" s="35" t="s">
        <v>45</v>
      </c>
      <c r="D48" s="35" t="str">
        <f>Sopa!$A$6</f>
        <v>Sancocho Blanco</v>
      </c>
      <c r="E48" s="35" t="str">
        <f>Sopa!$B$6</f>
        <v>Mar</v>
      </c>
      <c r="F48" s="35">
        <f>Sopa!$C$6</f>
        <v>1</v>
      </c>
    </row>
    <row r="49" spans="1:6" ht="12.75">
      <c r="A49" s="35" t="str">
        <f t="shared" si="1"/>
        <v>2MarAlmuerzoSopa</v>
      </c>
      <c r="B49" s="35" t="s">
        <v>85</v>
      </c>
      <c r="C49" s="35" t="s">
        <v>45</v>
      </c>
      <c r="D49" s="35" t="str">
        <f>Sopa!$A$7</f>
        <v>Caldo de Hueso</v>
      </c>
      <c r="E49" s="35" t="str">
        <f>Sopa!$B$7</f>
        <v>Mar</v>
      </c>
      <c r="F49" s="35">
        <f>Sopa!$C$7</f>
        <v>2</v>
      </c>
    </row>
    <row r="50" spans="1:6" ht="12.75">
      <c r="A50" s="35" t="str">
        <f t="shared" si="1"/>
        <v>1MiéAlmuerzoSopa</v>
      </c>
      <c r="B50" s="35" t="s">
        <v>85</v>
      </c>
      <c r="C50" s="35" t="s">
        <v>45</v>
      </c>
      <c r="D50" s="35" t="str">
        <f>Sopa!$A$8</f>
        <v>Locro de Frejol Tierno</v>
      </c>
      <c r="E50" s="35" t="str">
        <f>Sopa!$B$8</f>
        <v>Mié</v>
      </c>
      <c r="F50" s="35">
        <f>Sopa!$C$8</f>
        <v>1</v>
      </c>
    </row>
    <row r="51" spans="1:6" ht="12.75">
      <c r="A51" s="35" t="str">
        <f t="shared" si="1"/>
        <v>2MiéAlmuerzoSopa</v>
      </c>
      <c r="B51" s="35" t="s">
        <v>85</v>
      </c>
      <c r="C51" s="35" t="s">
        <v>45</v>
      </c>
      <c r="D51" s="35" t="str">
        <f>Sopa!$A$9</f>
        <v>Locro de Habas</v>
      </c>
      <c r="E51" s="35" t="str">
        <f>Sopa!$B$9</f>
        <v>Mié</v>
      </c>
      <c r="F51" s="35">
        <f>Sopa!$C$9</f>
        <v>2</v>
      </c>
    </row>
    <row r="52" spans="1:6" ht="12.75">
      <c r="A52" s="35" t="str">
        <f t="shared" si="1"/>
        <v>1JueAlmuerzoSopa</v>
      </c>
      <c r="B52" s="35" t="s">
        <v>85</v>
      </c>
      <c r="C52" s="35" t="s">
        <v>45</v>
      </c>
      <c r="D52" s="35" t="str">
        <f>Sopa!$A$10</f>
        <v>Caldo de Pollo con Fideos y Menudencia</v>
      </c>
      <c r="E52" s="35" t="str">
        <f>Sopa!$B$10</f>
        <v>Jue</v>
      </c>
      <c r="F52" s="35">
        <f>Sopa!$C$10</f>
        <v>1</v>
      </c>
    </row>
    <row r="53" spans="1:6" ht="12.75">
      <c r="A53" s="35" t="str">
        <f t="shared" si="1"/>
        <v>2JueAlmuerzoSopa</v>
      </c>
      <c r="B53" s="35" t="s">
        <v>85</v>
      </c>
      <c r="C53" s="35" t="s">
        <v>45</v>
      </c>
      <c r="D53" s="35" t="str">
        <f>Sopa!$A$11</f>
        <v>Sopa de Lenteja</v>
      </c>
      <c r="E53" s="35" t="str">
        <f>Sopa!$B$11</f>
        <v>Jue</v>
      </c>
      <c r="F53" s="35">
        <f>Sopa!$C$11</f>
        <v>2</v>
      </c>
    </row>
    <row r="54" spans="1:6" ht="12.75">
      <c r="A54" s="35" t="str">
        <f t="shared" si="1"/>
        <v>2VieAlmuerzoSopa</v>
      </c>
      <c r="B54" s="35" t="s">
        <v>85</v>
      </c>
      <c r="C54" s="35" t="s">
        <v>45</v>
      </c>
      <c r="D54" s="35" t="str">
        <f>Sopa!$A$12</f>
        <v>Aguado de Pollo con Menudencia</v>
      </c>
      <c r="E54" s="35" t="str">
        <f>Sopa!$B$12</f>
        <v>Vie</v>
      </c>
      <c r="F54" s="35">
        <f>Sopa!$C$12</f>
        <v>2</v>
      </c>
    </row>
    <row r="55" spans="1:6" ht="12.75">
      <c r="A55" s="35" t="str">
        <f t="shared" si="1"/>
        <v>1SábAlmuerzoSopa</v>
      </c>
      <c r="B55" s="35" t="s">
        <v>85</v>
      </c>
      <c r="C55" s="35" t="s">
        <v>45</v>
      </c>
      <c r="D55" s="35" t="str">
        <f>Sopa!$A$13</f>
        <v>Consome de Pollo</v>
      </c>
      <c r="E55" s="35" t="str">
        <f>Sopa!$B$13</f>
        <v>Sáb</v>
      </c>
      <c r="F55" s="35">
        <f>Sopa!$C$13</f>
        <v>1</v>
      </c>
    </row>
    <row r="56" spans="1:6" ht="12.75">
      <c r="A56" s="35" t="str">
        <f t="shared" si="1"/>
        <v>2SábAlmuerzoSopa</v>
      </c>
      <c r="B56" s="35" t="s">
        <v>85</v>
      </c>
      <c r="C56" s="35" t="s">
        <v>45</v>
      </c>
      <c r="D56" s="35" t="str">
        <f>Sopa!$A$14</f>
        <v>Caldo de Legumbres</v>
      </c>
      <c r="E56" s="35" t="str">
        <f>Sopa!$B$14</f>
        <v>Sáb</v>
      </c>
      <c r="F56" s="35">
        <f>Sopa!$C$14</f>
        <v>2</v>
      </c>
    </row>
    <row r="57" spans="1:6" ht="12.75">
      <c r="A57" s="35" t="str">
        <f t="shared" si="1"/>
        <v>1VieAlmuerzoSopa</v>
      </c>
      <c r="B57" s="35" t="s">
        <v>85</v>
      </c>
      <c r="C57" s="35" t="s">
        <v>45</v>
      </c>
      <c r="D57" s="35" t="str">
        <f>Sopa!$A$15</f>
        <v>Sopa de Verde con Queso</v>
      </c>
      <c r="E57" s="35" t="str">
        <f>Sopa!$B$15</f>
        <v>Vie</v>
      </c>
      <c r="F57" s="35">
        <f>Sopa!$C$15</f>
        <v>1</v>
      </c>
    </row>
    <row r="58" spans="1:6" ht="12.75">
      <c r="A58" s="45" t="str">
        <f t="shared" si="1"/>
        <v>1DomDesayunoBebida</v>
      </c>
      <c r="B58" s="45" t="str">
        <f>IF(Bebidas!$B$2=1,"Desayuno",IF(Bebidas!$C$2=1,"Almuerzo","Merienda"))</f>
        <v>Desayuno</v>
      </c>
      <c r="C58" s="45" t="s">
        <v>72</v>
      </c>
      <c r="D58" s="45" t="str">
        <f>Bebidas!$A$2</f>
        <v>Café Tinto</v>
      </c>
      <c r="E58" s="45" t="str">
        <f>Bebidas!$E$2</f>
        <v>Dom</v>
      </c>
      <c r="F58" s="45">
        <f>Bebidas!$F$2</f>
        <v>1</v>
      </c>
    </row>
    <row r="59" spans="1:6" ht="12.75">
      <c r="A59" s="45" t="str">
        <f t="shared" si="1"/>
        <v>2DomDesayunoBebida</v>
      </c>
      <c r="B59" s="45" t="str">
        <f>IF(Bebidas!$B$3=1,"Desayuno",IF(Bebidas!$C$3=1,"Almuerzo","Merienda"))</f>
        <v>Desayuno</v>
      </c>
      <c r="C59" s="45" t="s">
        <v>72</v>
      </c>
      <c r="D59" s="45" t="str">
        <f>Bebidas!$A$3</f>
        <v>Café Tinto</v>
      </c>
      <c r="E59" s="45" t="str">
        <f>Bebidas!$E$3</f>
        <v>Dom</v>
      </c>
      <c r="F59" s="45">
        <f>Bebidas!$F$3</f>
        <v>2</v>
      </c>
    </row>
    <row r="60" spans="1:6" ht="12.75">
      <c r="A60" s="45" t="str">
        <f t="shared" si="1"/>
        <v>1LunDesayunoBebida</v>
      </c>
      <c r="B60" s="45" t="str">
        <f>IF(Bebidas!$B$4=1,"Desayuno",IF(Bebidas!$C$4=1,"Almuerzo","Merienda"))</f>
        <v>Desayuno</v>
      </c>
      <c r="C60" s="45" t="s">
        <v>72</v>
      </c>
      <c r="D60" s="45" t="str">
        <f>Bebidas!$A$4</f>
        <v>Café Tinto</v>
      </c>
      <c r="E60" s="45" t="str">
        <f>Bebidas!$E$4</f>
        <v>Lun</v>
      </c>
      <c r="F60" s="45">
        <f>Bebidas!$F$4</f>
        <v>1</v>
      </c>
    </row>
    <row r="61" spans="1:6" ht="12.75">
      <c r="A61" s="45" t="str">
        <f t="shared" si="1"/>
        <v>2LunDesayunoBebida</v>
      </c>
      <c r="B61" s="45" t="str">
        <f>IF(Bebidas!$B$5=1,"Desayuno",IF(Bebidas!$C$5=1,"Almuerzo","Merienda"))</f>
        <v>Desayuno</v>
      </c>
      <c r="C61" s="45" t="s">
        <v>72</v>
      </c>
      <c r="D61" s="45" t="str">
        <f>Bebidas!$A$5</f>
        <v>Colada de Platano</v>
      </c>
      <c r="E61" s="45" t="str">
        <f>Bebidas!$E$5</f>
        <v>Lun</v>
      </c>
      <c r="F61" s="45">
        <f>Bebidas!$F$5</f>
        <v>2</v>
      </c>
    </row>
    <row r="62" spans="1:6" ht="12.75">
      <c r="A62" s="45" t="str">
        <f t="shared" si="1"/>
        <v>1MarDesayunoBebida</v>
      </c>
      <c r="B62" s="45" t="str">
        <f>IF(Bebidas!$B$6=1,"Desayuno",IF(Bebidas!$C$6=1,"Almuerzo","Merienda"))</f>
        <v>Desayuno</v>
      </c>
      <c r="C62" s="45" t="s">
        <v>72</v>
      </c>
      <c r="D62" s="45" t="str">
        <f>Bebidas!$A$6</f>
        <v>Agua de Hierbaluisa</v>
      </c>
      <c r="E62" s="45" t="str">
        <f>Bebidas!$E$6</f>
        <v>Mar</v>
      </c>
      <c r="F62" s="45">
        <f>Bebidas!$F$6</f>
        <v>1</v>
      </c>
    </row>
    <row r="63" spans="1:6" ht="12.75">
      <c r="A63" s="45" t="str">
        <f t="shared" si="1"/>
        <v>2MarDesayunoBebida</v>
      </c>
      <c r="B63" s="45" t="str">
        <f>IF(Bebidas!$B$7=1,"Desayuno",IF(Bebidas!$C$7=1,"Almuerzo","Merienda"))</f>
        <v>Desayuno</v>
      </c>
      <c r="C63" s="45" t="s">
        <v>72</v>
      </c>
      <c r="D63" s="45" t="str">
        <f>Bebidas!$A$7</f>
        <v>Café Tinto</v>
      </c>
      <c r="E63" s="45" t="str">
        <f>Bebidas!$E$7</f>
        <v>Mar</v>
      </c>
      <c r="F63" s="45">
        <f>Bebidas!$F$7</f>
        <v>2</v>
      </c>
    </row>
    <row r="64" spans="1:6" ht="12.75">
      <c r="A64" s="45" t="str">
        <f t="shared" si="1"/>
        <v>1MiéDesayunoBebida</v>
      </c>
      <c r="B64" s="45" t="str">
        <f>IF(Bebidas!$B$8=1,"Desayuno",IF(Bebidas!$C$8=1,"Almuerzo","Merienda"))</f>
        <v>Desayuno</v>
      </c>
      <c r="C64" s="45" t="s">
        <v>72</v>
      </c>
      <c r="D64" s="45" t="str">
        <f>Bebidas!$A$8</f>
        <v>Café Tinto</v>
      </c>
      <c r="E64" s="45" t="str">
        <f>Bebidas!$E$8</f>
        <v>Mié</v>
      </c>
      <c r="F64" s="45">
        <f>Bebidas!$F$8</f>
        <v>1</v>
      </c>
    </row>
    <row r="65" spans="1:6" ht="12.75">
      <c r="A65" s="45" t="str">
        <f t="shared" si="1"/>
        <v>2MiéDesayunoBebida</v>
      </c>
      <c r="B65" s="45" t="str">
        <f>IF(Bebidas!$B$9=1,"Desayuno",IF(Bebidas!$C$9=1,"Almuerzo","Merienda"))</f>
        <v>Desayuno</v>
      </c>
      <c r="C65" s="45" t="s">
        <v>72</v>
      </c>
      <c r="D65" s="45" t="str">
        <f>Bebidas!$A$9</f>
        <v>Agua de Hierbaluisa</v>
      </c>
      <c r="E65" s="45" t="str">
        <f>Bebidas!$E$9</f>
        <v>Mié</v>
      </c>
      <c r="F65" s="45">
        <f>Bebidas!$F$9</f>
        <v>2</v>
      </c>
    </row>
    <row r="66" spans="1:6" ht="12.75">
      <c r="A66" s="45" t="str">
        <f t="shared" si="1"/>
        <v>1JueDesayunoBebida</v>
      </c>
      <c r="B66" s="45" t="str">
        <f>IF(Bebidas!$B$10=1,"Desayuno",IF(Bebidas!$C$10=1,"Almuerzo","Merienda"))</f>
        <v>Desayuno</v>
      </c>
      <c r="C66" s="45" t="s">
        <v>72</v>
      </c>
      <c r="D66" s="45" t="str">
        <f>Bebidas!$A$10</f>
        <v>Agua de Anis</v>
      </c>
      <c r="E66" s="45" t="str">
        <f>Bebidas!$E$10</f>
        <v>Jue</v>
      </c>
      <c r="F66" s="45">
        <f>Bebidas!$F$10</f>
        <v>1</v>
      </c>
    </row>
    <row r="67" spans="1:6" ht="12.75">
      <c r="A67" s="45" t="str">
        <f t="shared" si="1"/>
        <v>2JueDesayunoBebida</v>
      </c>
      <c r="B67" s="45" t="str">
        <f>IF(Bebidas!$B$11=1,"Desayuno",IF(Bebidas!$C$11=1,"Almuerzo","Merienda"))</f>
        <v>Desayuno</v>
      </c>
      <c r="C67" s="45" t="s">
        <v>72</v>
      </c>
      <c r="D67" s="45" t="str">
        <f>Bebidas!$A$11</f>
        <v>Café Tinto</v>
      </c>
      <c r="E67" s="45" t="str">
        <f>Bebidas!$E$11</f>
        <v>Jue</v>
      </c>
      <c r="F67" s="45">
        <f>Bebidas!$F$11</f>
        <v>2</v>
      </c>
    </row>
    <row r="68" spans="1:6" ht="12.75">
      <c r="A68" s="45" t="str">
        <f t="shared" si="1"/>
        <v>1VieDesayunoBebida</v>
      </c>
      <c r="B68" s="45" t="str">
        <f>IF(Bebidas!$B$12=1,"Desayuno",IF(Bebidas!$C$12=1,"Almuerzo","Merienda"))</f>
        <v>Desayuno</v>
      </c>
      <c r="C68" s="45" t="s">
        <v>72</v>
      </c>
      <c r="D68" s="45" t="str">
        <f>Bebidas!$A$12</f>
        <v>Café Tinto</v>
      </c>
      <c r="E68" s="45" t="str">
        <f>Bebidas!$E$12</f>
        <v>Vie</v>
      </c>
      <c r="F68" s="45">
        <f>Bebidas!$F$12</f>
        <v>1</v>
      </c>
    </row>
    <row r="69" spans="1:6" ht="12.75">
      <c r="A69" s="45" t="str">
        <f t="shared" si="1"/>
        <v>2VieDesayunoBebida</v>
      </c>
      <c r="B69" s="45" t="str">
        <f>IF(Bebidas!$B$13=1,"Desayuno",IF(Bebidas!$C$13=1,"Almuerzo","Merienda"))</f>
        <v>Desayuno</v>
      </c>
      <c r="C69" s="45" t="s">
        <v>72</v>
      </c>
      <c r="D69" s="45" t="str">
        <f>Bebidas!$A$13</f>
        <v>Agua de Anis</v>
      </c>
      <c r="E69" s="45" t="str">
        <f>Bebidas!$E$13</f>
        <v>Vie</v>
      </c>
      <c r="F69" s="45">
        <f>Bebidas!$F$13</f>
        <v>2</v>
      </c>
    </row>
    <row r="70" spans="1:6" ht="12.75">
      <c r="A70" s="45" t="str">
        <f t="shared" si="1"/>
        <v>1SábDesayunoBebida</v>
      </c>
      <c r="B70" s="45" t="str">
        <f>IF(Bebidas!$B$14=1,"Desayuno",IF(Bebidas!$C$14=1,"Almuerzo","Merienda"))</f>
        <v>Desayuno</v>
      </c>
      <c r="C70" s="45" t="s">
        <v>72</v>
      </c>
      <c r="D70" s="45" t="str">
        <f>Bebidas!$A$14</f>
        <v>Colada de Platano</v>
      </c>
      <c r="E70" s="45" t="str">
        <f>Bebidas!$E$14</f>
        <v>Sáb</v>
      </c>
      <c r="F70" s="45">
        <f>Bebidas!$F$14</f>
        <v>1</v>
      </c>
    </row>
    <row r="71" spans="1:6" ht="12.75">
      <c r="A71" s="45" t="str">
        <f t="shared" si="1"/>
        <v>2SábDesayunoBebida</v>
      </c>
      <c r="B71" s="45" t="str">
        <f>IF(Bebidas!$B$15=1,"Desayuno",IF(Bebidas!$C$15=1,"Almuerzo","Merienda"))</f>
        <v>Desayuno</v>
      </c>
      <c r="C71" s="45" t="s">
        <v>72</v>
      </c>
      <c r="D71" s="45" t="str">
        <f>Bebidas!$A$15</f>
        <v>Café Tinto</v>
      </c>
      <c r="E71" s="45" t="str">
        <f>Bebidas!$E$15</f>
        <v>Sáb</v>
      </c>
      <c r="F71" s="45">
        <f>Bebidas!$F$15</f>
        <v>2</v>
      </c>
    </row>
    <row r="72" spans="1:6" ht="12.75">
      <c r="A72" s="45" t="str">
        <f t="shared" si="1"/>
        <v>1JueAlmuerzoBebida</v>
      </c>
      <c r="B72" s="45" t="str">
        <f>IF(Bebidas!$B$16=1,"Desayuno",IF(Bebidas!$C$16=1,"Almuerzo","Merienda"))</f>
        <v>Almuerzo</v>
      </c>
      <c r="C72" s="45" t="s">
        <v>72</v>
      </c>
      <c r="D72" s="45" t="str">
        <f>Bebidas!$A$16</f>
        <v>Jugo de Naranja</v>
      </c>
      <c r="E72" s="45" t="str">
        <f>Bebidas!$E$16</f>
        <v>Jue</v>
      </c>
      <c r="F72" s="45">
        <f>Bebidas!$F$16</f>
        <v>1</v>
      </c>
    </row>
    <row r="73" spans="1:6" ht="12.75">
      <c r="A73" s="45" t="str">
        <f t="shared" si="1"/>
        <v>2JueAlmuerzoBebida</v>
      </c>
      <c r="B73" s="45" t="str">
        <f>IF(Bebidas!$B$17=1,"Desayuno",IF(Bebidas!$C$17=1,"Almuerzo","Merienda"))</f>
        <v>Almuerzo</v>
      </c>
      <c r="C73" s="45" t="s">
        <v>72</v>
      </c>
      <c r="D73" s="45" t="str">
        <f>Bebidas!$A$17</f>
        <v>Jugo de Naranja</v>
      </c>
      <c r="E73" s="45" t="str">
        <f>Bebidas!$E$17</f>
        <v>Jue</v>
      </c>
      <c r="F73" s="45">
        <f>Bebidas!$F$17</f>
        <v>2</v>
      </c>
    </row>
    <row r="74" spans="1:6" ht="12.75">
      <c r="A74" s="45" t="str">
        <f t="shared" si="1"/>
        <v>1DomAlmuerzoBebida</v>
      </c>
      <c r="B74" s="45" t="str">
        <f>IF(Bebidas!$B$18=1,"Desayuno",IF(Bebidas!$C$18=1,"Almuerzo","Merienda"))</f>
        <v>Almuerzo</v>
      </c>
      <c r="C74" s="45" t="s">
        <v>72</v>
      </c>
      <c r="D74" s="45" t="str">
        <f>Bebidas!$A$18</f>
        <v>Jugo de Naranja</v>
      </c>
      <c r="E74" s="45" t="str">
        <f>Bebidas!$E$18</f>
        <v>Dom</v>
      </c>
      <c r="F74" s="45">
        <f>Bebidas!$F$18</f>
        <v>1</v>
      </c>
    </row>
    <row r="75" spans="1:6" ht="12.75">
      <c r="A75" s="45" t="str">
        <f t="shared" si="1"/>
        <v>1VieAlmuerzoBebida</v>
      </c>
      <c r="B75" s="45" t="str">
        <f>IF(Bebidas!$B$19=1,"Desayuno",IF(Bebidas!$C$19=1,"Almuerzo","Merienda"))</f>
        <v>Almuerzo</v>
      </c>
      <c r="C75" s="45" t="s">
        <v>72</v>
      </c>
      <c r="D75" s="45" t="str">
        <f>Bebidas!$A$19</f>
        <v>Jugo de Piña</v>
      </c>
      <c r="E75" s="45" t="str">
        <f>Bebidas!$E$19</f>
        <v>Vie</v>
      </c>
      <c r="F75" s="45">
        <f>Bebidas!$F$19</f>
        <v>1</v>
      </c>
    </row>
    <row r="76" spans="1:6" ht="12.75">
      <c r="A76" s="45" t="str">
        <f t="shared" si="1"/>
        <v>2VieAlmuerzoBebida</v>
      </c>
      <c r="B76" s="45" t="str">
        <f>IF(Bebidas!$B$20=1,"Desayuno",IF(Bebidas!$C$20=1,"Almuerzo","Merienda"))</f>
        <v>Almuerzo</v>
      </c>
      <c r="C76" s="45" t="s">
        <v>72</v>
      </c>
      <c r="D76" s="45" t="str">
        <f>Bebidas!$A$20</f>
        <v>Jugo de Maracuya</v>
      </c>
      <c r="E76" s="45" t="str">
        <f>Bebidas!$E$20</f>
        <v>Vie</v>
      </c>
      <c r="F76" s="45">
        <f>Bebidas!$F$20</f>
        <v>2</v>
      </c>
    </row>
    <row r="77" spans="1:6" ht="12.75">
      <c r="A77" s="45" t="str">
        <f t="shared" si="1"/>
        <v>1SábAlmuerzoBebida</v>
      </c>
      <c r="B77" s="45" t="str">
        <f>IF(Bebidas!$B$21=1,"Desayuno",IF(Bebidas!$C$21=1,"Almuerzo","Merienda"))</f>
        <v>Almuerzo</v>
      </c>
      <c r="C77" s="45" t="s">
        <v>72</v>
      </c>
      <c r="D77" s="45" t="str">
        <f>Bebidas!$A$21</f>
        <v>Jugo de Maracuya</v>
      </c>
      <c r="E77" s="45" t="str">
        <f>Bebidas!$E$21</f>
        <v>Sáb</v>
      </c>
      <c r="F77" s="45">
        <f>Bebidas!$F$21</f>
        <v>1</v>
      </c>
    </row>
    <row r="78" spans="1:6" ht="12.75">
      <c r="A78" s="45" t="str">
        <f t="shared" si="1"/>
        <v>2SábAlmuerzoBebida</v>
      </c>
      <c r="B78" s="45" t="str">
        <f>IF(Bebidas!$B$22=1,"Desayuno",IF(Bebidas!$C$22=1,"Almuerzo","Merienda"))</f>
        <v>Almuerzo</v>
      </c>
      <c r="C78" s="45" t="s">
        <v>72</v>
      </c>
      <c r="D78" s="45" t="str">
        <f>Bebidas!$A$22</f>
        <v>Jugo de Maracuya</v>
      </c>
      <c r="E78" s="45" t="str">
        <f>Bebidas!$E$22</f>
        <v>Sáb</v>
      </c>
      <c r="F78" s="45">
        <f>Bebidas!$F$22</f>
        <v>2</v>
      </c>
    </row>
    <row r="79" spans="1:6" ht="12.75">
      <c r="A79" s="45" t="str">
        <f t="shared" si="1"/>
        <v>2DomAlmuerzoBebida</v>
      </c>
      <c r="B79" s="45" t="str">
        <f>IF(Bebidas!$B$23=1,"Desayuno",IF(Bebidas!$C$23=1,"Almuerzo","Merienda"))</f>
        <v>Almuerzo</v>
      </c>
      <c r="C79" s="45" t="s">
        <v>72</v>
      </c>
      <c r="D79" s="45" t="str">
        <f>Bebidas!$A$23</f>
        <v>Limonada</v>
      </c>
      <c r="E79" s="45" t="str">
        <f>Bebidas!$E$23</f>
        <v>Dom</v>
      </c>
      <c r="F79" s="45">
        <f>Bebidas!$F$23</f>
        <v>2</v>
      </c>
    </row>
    <row r="80" spans="1:6" ht="12.75">
      <c r="A80" s="45" t="str">
        <f t="shared" si="1"/>
        <v>1MarAlmuerzoBebida</v>
      </c>
      <c r="B80" s="45" t="str">
        <f>IF(Bebidas!$B$24=1,"Desayuno",IF(Bebidas!$C$24=1,"Almuerzo","Merienda"))</f>
        <v>Almuerzo</v>
      </c>
      <c r="C80" s="45" t="s">
        <v>72</v>
      </c>
      <c r="D80" s="45" t="str">
        <f>Bebidas!$A$24</f>
        <v>Limonada</v>
      </c>
      <c r="E80" s="45" t="str">
        <f>Bebidas!$E$24</f>
        <v>Mar</v>
      </c>
      <c r="F80" s="45">
        <f>Bebidas!$F$24</f>
        <v>1</v>
      </c>
    </row>
    <row r="81" spans="1:6" ht="12.75">
      <c r="A81" s="45" t="str">
        <f t="shared" si="1"/>
        <v>2MarAlmuerzoBebida</v>
      </c>
      <c r="B81" s="45" t="str">
        <f>IF(Bebidas!$B$25=1,"Desayuno",IF(Bebidas!$C$25=1,"Almuerzo","Merienda"))</f>
        <v>Almuerzo</v>
      </c>
      <c r="C81" s="45" t="s">
        <v>72</v>
      </c>
      <c r="D81" s="45" t="str">
        <f>Bebidas!$A$25</f>
        <v>Limonada</v>
      </c>
      <c r="E81" s="45" t="str">
        <f>Bebidas!$E$25</f>
        <v>Mar</v>
      </c>
      <c r="F81" s="45">
        <f>Bebidas!$F$25</f>
        <v>2</v>
      </c>
    </row>
    <row r="82" spans="1:6" ht="12.75">
      <c r="A82" s="45" t="str">
        <f aca="true" t="shared" si="2" ref="A82:A99">TEXT(F82,"0")&amp;E82&amp;B82&amp;C82</f>
        <v>1LunAlmuerzoBebida</v>
      </c>
      <c r="B82" s="45" t="str">
        <f>IF(Bebidas!$B$26=1,"Desayuno",IF(Bebidas!$C$26=1,"Almuerzo","Merienda"))</f>
        <v>Almuerzo</v>
      </c>
      <c r="C82" s="45" t="s">
        <v>72</v>
      </c>
      <c r="D82" s="45" t="str">
        <f>Bebidas!$A$26</f>
        <v>Fresco Solo</v>
      </c>
      <c r="E82" s="45" t="str">
        <f>Bebidas!$E$26</f>
        <v>Lun</v>
      </c>
      <c r="F82" s="45">
        <f>Bebidas!$F$26</f>
        <v>1</v>
      </c>
    </row>
    <row r="83" spans="1:6" ht="12.75">
      <c r="A83" s="45" t="str">
        <f t="shared" si="2"/>
        <v>2LunAlmuerzoBebida</v>
      </c>
      <c r="B83" s="45" t="str">
        <f>IF(Bebidas!$B$27=1,"Desayuno",IF(Bebidas!$C$27=1,"Almuerzo","Merienda"))</f>
        <v>Almuerzo</v>
      </c>
      <c r="C83" s="45" t="s">
        <v>72</v>
      </c>
      <c r="D83" s="45" t="str">
        <f>Bebidas!$A$27</f>
        <v>Fresco Solo</v>
      </c>
      <c r="E83" s="45" t="str">
        <f>Bebidas!$E$27</f>
        <v>Lun</v>
      </c>
      <c r="F83" s="45">
        <f>Bebidas!$F$27</f>
        <v>2</v>
      </c>
    </row>
    <row r="84" spans="1:6" ht="12.75">
      <c r="A84" s="45" t="str">
        <f t="shared" si="2"/>
        <v>1MiéAlmuerzoBebida</v>
      </c>
      <c r="B84" s="45" t="str">
        <f>IF(Bebidas!$B$28=1,"Desayuno",IF(Bebidas!$C$28=1,"Almuerzo","Merienda"))</f>
        <v>Almuerzo</v>
      </c>
      <c r="C84" s="45" t="s">
        <v>72</v>
      </c>
      <c r="D84" s="45" t="str">
        <f>Bebidas!$A$28</f>
        <v>Fresco Solo</v>
      </c>
      <c r="E84" s="45" t="str">
        <f>Bebidas!$E$28</f>
        <v>Mié</v>
      </c>
      <c r="F84" s="45">
        <f>Bebidas!$F$28</f>
        <v>1</v>
      </c>
    </row>
    <row r="85" spans="1:6" ht="12.75">
      <c r="A85" s="45" t="str">
        <f t="shared" si="2"/>
        <v>2MiéAlmuerzoBebida</v>
      </c>
      <c r="B85" s="45" t="str">
        <f>IF(Bebidas!$B$29=1,"Desayuno",IF(Bebidas!$C$29=1,"Almuerzo","Merienda"))</f>
        <v>Almuerzo</v>
      </c>
      <c r="C85" s="45" t="s">
        <v>72</v>
      </c>
      <c r="D85" s="45" t="str">
        <f>Bebidas!$A$29</f>
        <v>Fresco Solo</v>
      </c>
      <c r="E85" s="45" t="str">
        <f>Bebidas!$E$29</f>
        <v>Mié</v>
      </c>
      <c r="F85" s="45">
        <f>Bebidas!$F$29</f>
        <v>2</v>
      </c>
    </row>
    <row r="86" spans="1:6" ht="12.75">
      <c r="A86" s="45" t="str">
        <f t="shared" si="2"/>
        <v>1DomMeriendaBebida</v>
      </c>
      <c r="B86" s="45" t="str">
        <f>IF(Bebidas!$B$30=1,"Desayuno",IF(Bebidas!$C$30=1,"Almuerzo","Merienda"))</f>
        <v>Merienda</v>
      </c>
      <c r="C86" s="45" t="s">
        <v>72</v>
      </c>
      <c r="D86" s="45" t="str">
        <f>Bebidas!$A$30</f>
        <v>Jugo de Mora</v>
      </c>
      <c r="E86" s="45" t="str">
        <f>Bebidas!$E$30</f>
        <v>Dom</v>
      </c>
      <c r="F86" s="45">
        <f>Bebidas!$F$30</f>
        <v>1</v>
      </c>
    </row>
    <row r="87" spans="1:6" ht="12.75">
      <c r="A87" s="45" t="str">
        <f t="shared" si="2"/>
        <v>2DomMeriendaBebida</v>
      </c>
      <c r="B87" s="45" t="str">
        <f>IF(Bebidas!$B$31=1,"Desayuno",IF(Bebidas!$C$31=1,"Almuerzo","Merienda"))</f>
        <v>Merienda</v>
      </c>
      <c r="C87" s="45" t="s">
        <v>72</v>
      </c>
      <c r="D87" s="45" t="str">
        <f>Bebidas!$A$31</f>
        <v>Jugo de Mora</v>
      </c>
      <c r="E87" s="45" t="str">
        <f>Bebidas!$E$31</f>
        <v>Dom</v>
      </c>
      <c r="F87" s="45">
        <f>Bebidas!$F$31</f>
        <v>2</v>
      </c>
    </row>
    <row r="88" spans="1:6" ht="12.75">
      <c r="A88" s="45" t="str">
        <f t="shared" si="2"/>
        <v>1LunMeriendaBebida</v>
      </c>
      <c r="B88" s="45" t="str">
        <f>IF(Bebidas!$B$32=1,"Desayuno",IF(Bebidas!$C$32=1,"Almuerzo","Merienda"))</f>
        <v>Merienda</v>
      </c>
      <c r="C88" s="45" t="s">
        <v>72</v>
      </c>
      <c r="D88" s="45" t="str">
        <f>Bebidas!$A$32</f>
        <v>Agua de Hierbaluisa</v>
      </c>
      <c r="E88" s="45" t="str">
        <f>Bebidas!$E$32</f>
        <v>Lun</v>
      </c>
      <c r="F88" s="45">
        <f>Bebidas!$F$32</f>
        <v>1</v>
      </c>
    </row>
    <row r="89" spans="1:6" ht="12.75">
      <c r="A89" s="45" t="str">
        <f t="shared" si="2"/>
        <v>2LunMeriendaBebida</v>
      </c>
      <c r="B89" s="45" t="str">
        <f>IF(Bebidas!$B$33=1,"Desayuno",IF(Bebidas!$C$33=1,"Almuerzo","Merienda"))</f>
        <v>Merienda</v>
      </c>
      <c r="C89" s="45" t="s">
        <v>72</v>
      </c>
      <c r="D89" s="45" t="str">
        <f>Bebidas!$A$33</f>
        <v>Café Tinto</v>
      </c>
      <c r="E89" s="45" t="str">
        <f>Bebidas!$E$33</f>
        <v>Lun</v>
      </c>
      <c r="F89" s="45">
        <f>Bebidas!$F$33</f>
        <v>2</v>
      </c>
    </row>
    <row r="90" spans="1:6" ht="12.75">
      <c r="A90" s="45" t="str">
        <f t="shared" si="2"/>
        <v>1MarMeriendaBebida</v>
      </c>
      <c r="B90" s="45" t="str">
        <f>IF(Bebidas!$B$34=1,"Desayuno",IF(Bebidas!$C$34=1,"Almuerzo","Merienda"))</f>
        <v>Merienda</v>
      </c>
      <c r="C90" s="45" t="s">
        <v>72</v>
      </c>
      <c r="D90" s="45" t="str">
        <f>Bebidas!$A$34</f>
        <v>Jugo de Naranja</v>
      </c>
      <c r="E90" s="45" t="str">
        <f>Bebidas!$E$34</f>
        <v>Mar</v>
      </c>
      <c r="F90" s="45">
        <f>Bebidas!$F$34</f>
        <v>1</v>
      </c>
    </row>
    <row r="91" spans="1:6" ht="12.75">
      <c r="A91" s="45" t="str">
        <f t="shared" si="2"/>
        <v>2MarMeriendaBebida</v>
      </c>
      <c r="B91" s="45" t="str">
        <f>IF(Bebidas!$B$35=1,"Desayuno",IF(Bebidas!$C$35=1,"Almuerzo","Merienda"))</f>
        <v>Merienda</v>
      </c>
      <c r="C91" s="45" t="s">
        <v>72</v>
      </c>
      <c r="D91" s="45" t="str">
        <f>Bebidas!$A$35</f>
        <v>Jugo de Naranja</v>
      </c>
      <c r="E91" s="45" t="str">
        <f>Bebidas!$E$35</f>
        <v>Mar</v>
      </c>
      <c r="F91" s="45">
        <f>Bebidas!$F$35</f>
        <v>2</v>
      </c>
    </row>
    <row r="92" spans="1:6" ht="12.75">
      <c r="A92" s="45" t="str">
        <f t="shared" si="2"/>
        <v>1MiéMeriendaBebida</v>
      </c>
      <c r="B92" s="45" t="str">
        <f>IF(Bebidas!$B$36=1,"Desayuno",IF(Bebidas!$C$36=1,"Almuerzo","Merienda"))</f>
        <v>Merienda</v>
      </c>
      <c r="C92" s="45" t="s">
        <v>72</v>
      </c>
      <c r="D92" s="45" t="str">
        <f>Bebidas!$A$36</f>
        <v>Quaker</v>
      </c>
      <c r="E92" s="45" t="str">
        <f>Bebidas!$E$36</f>
        <v>Mié</v>
      </c>
      <c r="F92" s="45">
        <f>Bebidas!$F$36</f>
        <v>1</v>
      </c>
    </row>
    <row r="93" spans="1:6" ht="12.75">
      <c r="A93" s="45" t="str">
        <f t="shared" si="2"/>
        <v>2MiéMeriendaBebida</v>
      </c>
      <c r="B93" s="45" t="str">
        <f>IF(Bebidas!$B$37=1,"Desayuno",IF(Bebidas!$C$37=1,"Almuerzo","Merienda"))</f>
        <v>Merienda</v>
      </c>
      <c r="C93" s="45" t="s">
        <v>72</v>
      </c>
      <c r="D93" s="45" t="str">
        <f>Bebidas!$A$37</f>
        <v>Quaker</v>
      </c>
      <c r="E93" s="45" t="str">
        <f>Bebidas!$E$37</f>
        <v>Mié</v>
      </c>
      <c r="F93" s="45">
        <f>Bebidas!$F$37</f>
        <v>2</v>
      </c>
    </row>
    <row r="94" spans="1:6" ht="12.75">
      <c r="A94" s="45" t="str">
        <f t="shared" si="2"/>
        <v>1JueMeriendaBebida</v>
      </c>
      <c r="B94" s="45" t="str">
        <f>IF(Bebidas!$B$38=1,"Desayuno",IF(Bebidas!$C$38=1,"Almuerzo","Merienda"))</f>
        <v>Merienda</v>
      </c>
      <c r="C94" s="45" t="s">
        <v>72</v>
      </c>
      <c r="D94" s="45" t="str">
        <f>Bebidas!$A$38</f>
        <v>Jugo de Piña</v>
      </c>
      <c r="E94" s="45" t="str">
        <f>Bebidas!$E$38</f>
        <v>Jue</v>
      </c>
      <c r="F94" s="45">
        <f>Bebidas!$F$38</f>
        <v>1</v>
      </c>
    </row>
    <row r="95" spans="1:6" ht="12.75">
      <c r="A95" s="45" t="str">
        <f t="shared" si="2"/>
        <v>2JueMeriendaBebida</v>
      </c>
      <c r="B95" s="45" t="str">
        <f>IF(Bebidas!$B$39=1,"Desayuno",IF(Bebidas!$C$39=1,"Almuerzo","Merienda"))</f>
        <v>Merienda</v>
      </c>
      <c r="C95" s="45" t="s">
        <v>72</v>
      </c>
      <c r="D95" s="45" t="str">
        <f>Bebidas!$A$39</f>
        <v>Fresco Solo</v>
      </c>
      <c r="E95" s="45" t="str">
        <f>Bebidas!$E$39</f>
        <v>Jue</v>
      </c>
      <c r="F95" s="45">
        <f>Bebidas!$F$39</f>
        <v>2</v>
      </c>
    </row>
    <row r="96" spans="1:6" ht="12.75">
      <c r="A96" s="45" t="str">
        <f t="shared" si="2"/>
        <v>1VieMeriendaBebida</v>
      </c>
      <c r="B96" s="45" t="str">
        <f>IF(Bebidas!$B$40=1,"Desayuno",IF(Bebidas!$C$40=1,"Almuerzo","Merienda"))</f>
        <v>Merienda</v>
      </c>
      <c r="C96" s="45" t="s">
        <v>72</v>
      </c>
      <c r="D96" s="45" t="str">
        <f>Bebidas!$A$40</f>
        <v>Colada de Platano</v>
      </c>
      <c r="E96" s="45" t="str">
        <f>Bebidas!$E$40</f>
        <v>Vie</v>
      </c>
      <c r="F96" s="45">
        <f>Bebidas!$F$40</f>
        <v>1</v>
      </c>
    </row>
    <row r="97" spans="1:6" ht="12.75">
      <c r="A97" s="45" t="str">
        <f t="shared" si="2"/>
        <v>2VieMeriendaBebida</v>
      </c>
      <c r="B97" s="45" t="str">
        <f>IF(Bebidas!$B$41=1,"Desayuno",IF(Bebidas!$C$41=1,"Almuerzo","Merienda"))</f>
        <v>Merienda</v>
      </c>
      <c r="C97" s="45" t="s">
        <v>72</v>
      </c>
      <c r="D97" s="45" t="str">
        <f>Bebidas!$A$41</f>
        <v>Colada de Platano</v>
      </c>
      <c r="E97" s="45" t="str">
        <f>Bebidas!$E$41</f>
        <v>Vie</v>
      </c>
      <c r="F97" s="45">
        <f>Bebidas!$F$41</f>
        <v>2</v>
      </c>
    </row>
    <row r="98" spans="1:6" ht="12.75">
      <c r="A98" s="45" t="str">
        <f t="shared" si="2"/>
        <v>1SábMeriendaBebida</v>
      </c>
      <c r="B98" s="45" t="str">
        <f>IF(Bebidas!$B$42=1,"Desayuno",IF(Bebidas!$C$42=1,"Almuerzo","Merienda"))</f>
        <v>Merienda</v>
      </c>
      <c r="C98" s="45" t="s">
        <v>72</v>
      </c>
      <c r="D98" s="45" t="str">
        <f>Bebidas!$A$42</f>
        <v>Quaker</v>
      </c>
      <c r="E98" s="45" t="str">
        <f>Bebidas!$E$42</f>
        <v>Sáb</v>
      </c>
      <c r="F98" s="45">
        <f>Bebidas!$F$42</f>
        <v>1</v>
      </c>
    </row>
    <row r="99" spans="1:6" ht="12.75">
      <c r="A99" s="45" t="str">
        <f t="shared" si="2"/>
        <v>2SábMeriendaBebida</v>
      </c>
      <c r="B99" s="45" t="str">
        <f>IF(Bebidas!$B$43=1,"Desayuno",IF(Bebidas!$C$43=1,"Almuerzo","Merienda"))</f>
        <v>Merienda</v>
      </c>
      <c r="C99" s="45" t="s">
        <v>72</v>
      </c>
      <c r="D99" s="45" t="str">
        <f>Bebidas!$A$43</f>
        <v>Quaker</v>
      </c>
      <c r="E99" s="45" t="str">
        <f>Bebidas!$E$43</f>
        <v>Sáb</v>
      </c>
      <c r="F99" s="45">
        <f>Bebidas!$F$43</f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3">
      <selection activeCell="F42" sqref="F42"/>
    </sheetView>
  </sheetViews>
  <sheetFormatPr defaultColWidth="9.140625" defaultRowHeight="12.75"/>
  <cols>
    <col min="1" max="1" width="44.7109375" style="0" bestFit="1" customWidth="1"/>
    <col min="2" max="4" width="3.00390625" style="0" bestFit="1" customWidth="1"/>
    <col min="5" max="5" width="4.8515625" style="0" bestFit="1" customWidth="1"/>
    <col min="6" max="6" width="5.140625" style="0" bestFit="1" customWidth="1"/>
  </cols>
  <sheetData>
    <row r="1" spans="1:6" ht="12.75">
      <c r="A1" s="4" t="s">
        <v>60</v>
      </c>
      <c r="B1" s="18" t="s">
        <v>25</v>
      </c>
      <c r="C1" s="8" t="s">
        <v>26</v>
      </c>
      <c r="D1" s="9" t="s">
        <v>27</v>
      </c>
      <c r="E1" s="19" t="s">
        <v>44</v>
      </c>
      <c r="F1" s="5" t="s">
        <v>75</v>
      </c>
    </row>
    <row r="2" spans="1:6" ht="12.75">
      <c r="A2" s="30" t="s">
        <v>61</v>
      </c>
      <c r="B2" s="31">
        <v>1</v>
      </c>
      <c r="C2" s="32"/>
      <c r="D2" s="33"/>
      <c r="E2" s="34" t="s">
        <v>76</v>
      </c>
      <c r="F2" s="35">
        <v>1</v>
      </c>
    </row>
    <row r="3" spans="1:6" ht="12.75">
      <c r="A3" s="30" t="s">
        <v>61</v>
      </c>
      <c r="B3" s="31">
        <v>1</v>
      </c>
      <c r="C3" s="32"/>
      <c r="D3" s="33"/>
      <c r="E3" s="34" t="s">
        <v>76</v>
      </c>
      <c r="F3" s="35">
        <v>2</v>
      </c>
    </row>
    <row r="4" spans="1:6" ht="12.75">
      <c r="A4" s="30" t="s">
        <v>61</v>
      </c>
      <c r="B4" s="31">
        <v>1</v>
      </c>
      <c r="C4" s="32"/>
      <c r="D4" s="33"/>
      <c r="E4" s="34" t="s">
        <v>78</v>
      </c>
      <c r="F4" s="35">
        <v>1</v>
      </c>
    </row>
    <row r="5" spans="1:6" ht="12.75">
      <c r="A5" s="30" t="s">
        <v>64</v>
      </c>
      <c r="B5" s="31">
        <v>1</v>
      </c>
      <c r="C5" s="32"/>
      <c r="D5" s="33"/>
      <c r="E5" s="34" t="s">
        <v>78</v>
      </c>
      <c r="F5" s="35">
        <v>2</v>
      </c>
    </row>
    <row r="6" spans="1:6" ht="12.75">
      <c r="A6" s="37" t="s">
        <v>62</v>
      </c>
      <c r="B6" s="31">
        <v>1</v>
      </c>
      <c r="C6" s="32"/>
      <c r="D6" s="33"/>
      <c r="E6" s="34" t="s">
        <v>79</v>
      </c>
      <c r="F6" s="35">
        <v>1</v>
      </c>
    </row>
    <row r="7" spans="1:6" ht="12.75">
      <c r="A7" s="30" t="s">
        <v>61</v>
      </c>
      <c r="B7" s="31">
        <v>1</v>
      </c>
      <c r="C7" s="32"/>
      <c r="D7" s="33"/>
      <c r="E7" s="34" t="s">
        <v>79</v>
      </c>
      <c r="F7" s="35">
        <v>2</v>
      </c>
    </row>
    <row r="8" spans="1:6" ht="12.75">
      <c r="A8" s="30" t="s">
        <v>61</v>
      </c>
      <c r="B8" s="31">
        <v>1</v>
      </c>
      <c r="C8" s="32"/>
      <c r="D8" s="33"/>
      <c r="E8" s="34" t="s">
        <v>81</v>
      </c>
      <c r="F8" s="35">
        <v>1</v>
      </c>
    </row>
    <row r="9" spans="1:6" ht="12.75">
      <c r="A9" s="37" t="s">
        <v>62</v>
      </c>
      <c r="B9" s="31">
        <v>1</v>
      </c>
      <c r="C9" s="32"/>
      <c r="D9" s="33"/>
      <c r="E9" s="34" t="s">
        <v>81</v>
      </c>
      <c r="F9" s="35">
        <v>2</v>
      </c>
    </row>
    <row r="10" spans="1:6" ht="12.75">
      <c r="A10" s="37" t="s">
        <v>63</v>
      </c>
      <c r="B10" s="31">
        <v>1</v>
      </c>
      <c r="C10" s="32"/>
      <c r="D10" s="33"/>
      <c r="E10" s="34" t="s">
        <v>77</v>
      </c>
      <c r="F10" s="35">
        <v>1</v>
      </c>
    </row>
    <row r="11" spans="1:6" ht="12.75">
      <c r="A11" s="30" t="s">
        <v>61</v>
      </c>
      <c r="B11" s="31">
        <v>1</v>
      </c>
      <c r="C11" s="32"/>
      <c r="D11" s="33"/>
      <c r="E11" s="34" t="s">
        <v>77</v>
      </c>
      <c r="F11" s="35">
        <v>2</v>
      </c>
    </row>
    <row r="12" spans="1:6" ht="12.75">
      <c r="A12" s="30" t="s">
        <v>61</v>
      </c>
      <c r="B12" s="31">
        <v>1</v>
      </c>
      <c r="C12" s="32"/>
      <c r="D12" s="33"/>
      <c r="E12" s="34" t="s">
        <v>80</v>
      </c>
      <c r="F12" s="35">
        <v>1</v>
      </c>
    </row>
    <row r="13" spans="1:6" ht="12.75">
      <c r="A13" s="37" t="s">
        <v>63</v>
      </c>
      <c r="B13" s="31">
        <v>1</v>
      </c>
      <c r="C13" s="32"/>
      <c r="D13" s="33"/>
      <c r="E13" s="34" t="s">
        <v>80</v>
      </c>
      <c r="F13" s="35">
        <v>2</v>
      </c>
    </row>
    <row r="14" spans="1:6" ht="12.75">
      <c r="A14" s="30" t="s">
        <v>64</v>
      </c>
      <c r="B14" s="31">
        <v>1</v>
      </c>
      <c r="C14" s="32"/>
      <c r="D14" s="33"/>
      <c r="E14" s="34" t="s">
        <v>82</v>
      </c>
      <c r="F14" s="35">
        <v>1</v>
      </c>
    </row>
    <row r="15" spans="1:6" ht="12.75">
      <c r="A15" s="30" t="s">
        <v>61</v>
      </c>
      <c r="B15" s="31">
        <v>1</v>
      </c>
      <c r="C15" s="32"/>
      <c r="D15" s="33"/>
      <c r="E15" s="34" t="s">
        <v>82</v>
      </c>
      <c r="F15" s="35">
        <v>2</v>
      </c>
    </row>
    <row r="16" spans="1:6" ht="12.75">
      <c r="A16" s="44" t="s">
        <v>65</v>
      </c>
      <c r="B16" s="39"/>
      <c r="C16" s="40">
        <v>1</v>
      </c>
      <c r="D16" s="41"/>
      <c r="E16" s="48" t="s">
        <v>77</v>
      </c>
      <c r="F16" s="43">
        <v>1</v>
      </c>
    </row>
    <row r="17" spans="1:6" ht="12.75">
      <c r="A17" s="44" t="s">
        <v>65</v>
      </c>
      <c r="B17" s="39"/>
      <c r="C17" s="40">
        <v>1</v>
      </c>
      <c r="D17" s="41"/>
      <c r="E17" s="48" t="s">
        <v>77</v>
      </c>
      <c r="F17" s="43">
        <v>2</v>
      </c>
    </row>
    <row r="18" spans="1:6" ht="12.75">
      <c r="A18" s="44" t="s">
        <v>65</v>
      </c>
      <c r="B18" s="39"/>
      <c r="C18" s="40">
        <v>1</v>
      </c>
      <c r="D18" s="41"/>
      <c r="E18" s="48" t="s">
        <v>76</v>
      </c>
      <c r="F18" s="43">
        <v>1</v>
      </c>
    </row>
    <row r="19" spans="1:6" ht="12.75">
      <c r="A19" s="46" t="s">
        <v>71</v>
      </c>
      <c r="B19" s="39"/>
      <c r="C19" s="40">
        <v>1</v>
      </c>
      <c r="D19" s="41"/>
      <c r="E19" s="48" t="s">
        <v>80</v>
      </c>
      <c r="F19" s="43">
        <v>1</v>
      </c>
    </row>
    <row r="20" spans="1:6" ht="12.75">
      <c r="A20" s="44" t="s">
        <v>66</v>
      </c>
      <c r="B20" s="39"/>
      <c r="C20" s="40">
        <v>1</v>
      </c>
      <c r="D20" s="41"/>
      <c r="E20" s="48" t="s">
        <v>80</v>
      </c>
      <c r="F20" s="43">
        <v>2</v>
      </c>
    </row>
    <row r="21" spans="1:6" ht="12.75">
      <c r="A21" s="44" t="s">
        <v>66</v>
      </c>
      <c r="B21" s="39"/>
      <c r="C21" s="40">
        <v>1</v>
      </c>
      <c r="D21" s="41"/>
      <c r="E21" s="48" t="s">
        <v>82</v>
      </c>
      <c r="F21" s="43">
        <v>1</v>
      </c>
    </row>
    <row r="22" spans="1:6" ht="12.75">
      <c r="A22" s="44" t="s">
        <v>66</v>
      </c>
      <c r="B22" s="39"/>
      <c r="C22" s="40">
        <v>1</v>
      </c>
      <c r="D22" s="41"/>
      <c r="E22" s="48" t="s">
        <v>82</v>
      </c>
      <c r="F22" s="43">
        <v>2</v>
      </c>
    </row>
    <row r="23" spans="1:6" ht="12.75">
      <c r="A23" s="46" t="s">
        <v>67</v>
      </c>
      <c r="B23" s="39"/>
      <c r="C23" s="40">
        <v>1</v>
      </c>
      <c r="D23" s="41"/>
      <c r="E23" s="48" t="s">
        <v>76</v>
      </c>
      <c r="F23" s="43">
        <v>2</v>
      </c>
    </row>
    <row r="24" spans="1:6" ht="12.75">
      <c r="A24" s="46" t="s">
        <v>67</v>
      </c>
      <c r="B24" s="39"/>
      <c r="C24" s="40">
        <v>1</v>
      </c>
      <c r="D24" s="41"/>
      <c r="E24" s="48" t="s">
        <v>79</v>
      </c>
      <c r="F24" s="43">
        <v>1</v>
      </c>
    </row>
    <row r="25" spans="1:6" ht="12.75">
      <c r="A25" s="46" t="s">
        <v>67</v>
      </c>
      <c r="B25" s="39"/>
      <c r="C25" s="40">
        <v>1</v>
      </c>
      <c r="D25" s="41"/>
      <c r="E25" s="48" t="s">
        <v>79</v>
      </c>
      <c r="F25" s="43">
        <v>2</v>
      </c>
    </row>
    <row r="26" spans="1:6" ht="12.75">
      <c r="A26" s="46" t="s">
        <v>69</v>
      </c>
      <c r="B26" s="39"/>
      <c r="C26" s="40">
        <v>1</v>
      </c>
      <c r="D26" s="41"/>
      <c r="E26" s="48" t="s">
        <v>78</v>
      </c>
      <c r="F26" s="43">
        <v>1</v>
      </c>
    </row>
    <row r="27" spans="1:6" ht="12.75">
      <c r="A27" s="46" t="s">
        <v>69</v>
      </c>
      <c r="B27" s="39"/>
      <c r="C27" s="40">
        <v>1</v>
      </c>
      <c r="D27" s="41"/>
      <c r="E27" s="48" t="s">
        <v>78</v>
      </c>
      <c r="F27" s="43">
        <v>2</v>
      </c>
    </row>
    <row r="28" spans="1:6" ht="12.75">
      <c r="A28" s="46" t="s">
        <v>69</v>
      </c>
      <c r="B28" s="39"/>
      <c r="C28" s="40">
        <v>1</v>
      </c>
      <c r="D28" s="41"/>
      <c r="E28" s="48" t="s">
        <v>81</v>
      </c>
      <c r="F28" s="43">
        <v>1</v>
      </c>
    </row>
    <row r="29" spans="1:6" ht="12.75">
      <c r="A29" s="46" t="s">
        <v>69</v>
      </c>
      <c r="B29" s="39"/>
      <c r="C29" s="40">
        <v>1</v>
      </c>
      <c r="D29" s="41"/>
      <c r="E29" s="48" t="s">
        <v>81</v>
      </c>
      <c r="F29" s="43">
        <v>2</v>
      </c>
    </row>
    <row r="30" spans="1:6" ht="12.75">
      <c r="A30" s="47" t="s">
        <v>68</v>
      </c>
      <c r="B30" s="24"/>
      <c r="C30" s="25"/>
      <c r="D30" s="26">
        <v>1</v>
      </c>
      <c r="E30" s="27" t="s">
        <v>76</v>
      </c>
      <c r="F30" s="28">
        <v>1</v>
      </c>
    </row>
    <row r="31" spans="1:6" ht="12.75">
      <c r="A31" s="47" t="s">
        <v>68</v>
      </c>
      <c r="B31" s="24"/>
      <c r="C31" s="25"/>
      <c r="D31" s="26">
        <v>1</v>
      </c>
      <c r="E31" s="27" t="s">
        <v>76</v>
      </c>
      <c r="F31" s="28">
        <v>2</v>
      </c>
    </row>
    <row r="32" spans="1:6" ht="12.75">
      <c r="A32" s="47" t="s">
        <v>62</v>
      </c>
      <c r="B32" s="24"/>
      <c r="C32" s="25"/>
      <c r="D32" s="26">
        <v>1</v>
      </c>
      <c r="E32" s="27" t="s">
        <v>78</v>
      </c>
      <c r="F32" s="28">
        <v>1</v>
      </c>
    </row>
    <row r="33" spans="1:6" ht="12.75">
      <c r="A33" s="29" t="s">
        <v>61</v>
      </c>
      <c r="B33" s="24"/>
      <c r="C33" s="25"/>
      <c r="D33" s="26">
        <v>1</v>
      </c>
      <c r="E33" s="27" t="s">
        <v>78</v>
      </c>
      <c r="F33" s="28">
        <v>2</v>
      </c>
    </row>
    <row r="34" spans="1:6" ht="12.75">
      <c r="A34" s="47" t="s">
        <v>65</v>
      </c>
      <c r="B34" s="24"/>
      <c r="C34" s="25"/>
      <c r="D34" s="26">
        <v>1</v>
      </c>
      <c r="E34" s="27" t="s">
        <v>79</v>
      </c>
      <c r="F34" s="28">
        <v>1</v>
      </c>
    </row>
    <row r="35" spans="1:6" ht="12.75">
      <c r="A35" s="47" t="s">
        <v>65</v>
      </c>
      <c r="B35" s="24"/>
      <c r="C35" s="25"/>
      <c r="D35" s="26">
        <v>1</v>
      </c>
      <c r="E35" s="27" t="s">
        <v>79</v>
      </c>
      <c r="F35" s="28">
        <v>2</v>
      </c>
    </row>
    <row r="36" spans="1:6" ht="12.75">
      <c r="A36" s="47" t="s">
        <v>70</v>
      </c>
      <c r="B36" s="24"/>
      <c r="C36" s="25"/>
      <c r="D36" s="26">
        <v>1</v>
      </c>
      <c r="E36" s="27" t="s">
        <v>81</v>
      </c>
      <c r="F36" s="28">
        <v>1</v>
      </c>
    </row>
    <row r="37" spans="1:6" ht="12.75">
      <c r="A37" s="47" t="s">
        <v>70</v>
      </c>
      <c r="B37" s="24"/>
      <c r="C37" s="25"/>
      <c r="D37" s="26">
        <v>1</v>
      </c>
      <c r="E37" s="27" t="s">
        <v>81</v>
      </c>
      <c r="F37" s="28">
        <v>2</v>
      </c>
    </row>
    <row r="38" spans="1:6" ht="12.75">
      <c r="A38" s="47" t="s">
        <v>71</v>
      </c>
      <c r="B38" s="24"/>
      <c r="C38" s="25"/>
      <c r="D38" s="26">
        <v>1</v>
      </c>
      <c r="E38" s="27" t="s">
        <v>77</v>
      </c>
      <c r="F38" s="28">
        <v>1</v>
      </c>
    </row>
    <row r="39" spans="1:6" ht="12.75">
      <c r="A39" s="47" t="s">
        <v>69</v>
      </c>
      <c r="B39" s="24"/>
      <c r="C39" s="25"/>
      <c r="D39" s="26">
        <v>1</v>
      </c>
      <c r="E39" s="27" t="s">
        <v>77</v>
      </c>
      <c r="F39" s="28">
        <v>2</v>
      </c>
    </row>
    <row r="40" spans="1:6" ht="12.75">
      <c r="A40" s="29" t="s">
        <v>64</v>
      </c>
      <c r="B40" s="24"/>
      <c r="C40" s="25"/>
      <c r="D40" s="26">
        <v>1</v>
      </c>
      <c r="E40" s="27" t="s">
        <v>80</v>
      </c>
      <c r="F40" s="28">
        <v>1</v>
      </c>
    </row>
    <row r="41" spans="1:6" ht="12.75">
      <c r="A41" s="29" t="s">
        <v>64</v>
      </c>
      <c r="B41" s="24"/>
      <c r="C41" s="25"/>
      <c r="D41" s="26">
        <v>1</v>
      </c>
      <c r="E41" s="27" t="s">
        <v>80</v>
      </c>
      <c r="F41" s="28">
        <v>2</v>
      </c>
    </row>
    <row r="42" spans="1:6" ht="12.75">
      <c r="A42" s="47" t="s">
        <v>70</v>
      </c>
      <c r="B42" s="24"/>
      <c r="C42" s="25"/>
      <c r="D42" s="26">
        <v>1</v>
      </c>
      <c r="E42" s="27" t="s">
        <v>82</v>
      </c>
      <c r="F42" s="28">
        <v>1</v>
      </c>
    </row>
    <row r="43" spans="1:6" ht="12.75">
      <c r="A43" s="47" t="s">
        <v>70</v>
      </c>
      <c r="B43" s="24"/>
      <c r="C43" s="25"/>
      <c r="D43" s="26">
        <v>1</v>
      </c>
      <c r="E43" s="27" t="s">
        <v>82</v>
      </c>
      <c r="F43" s="28">
        <v>2</v>
      </c>
    </row>
    <row r="44" spans="1:5" ht="12.75">
      <c r="A44" s="6">
        <f>COUNTA(A2:A43)</f>
        <v>42</v>
      </c>
      <c r="B44" s="16">
        <f>SUM(B2:B43)</f>
        <v>14</v>
      </c>
      <c r="C44" s="2">
        <f>SUM(C2:C43)</f>
        <v>14</v>
      </c>
      <c r="D44" s="11">
        <f>SUM(D2:D43)</f>
        <v>14</v>
      </c>
      <c r="E44" s="11"/>
    </row>
    <row r="45" spans="1:5" ht="12.75">
      <c r="A45" s="6"/>
      <c r="B45" s="15"/>
      <c r="C45" s="3"/>
      <c r="D45" s="10"/>
      <c r="E45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4" sqref="B14"/>
    </sheetView>
  </sheetViews>
  <sheetFormatPr defaultColWidth="9.140625" defaultRowHeight="12.75"/>
  <cols>
    <col min="1" max="1" width="34.8515625" style="0" bestFit="1" customWidth="1"/>
    <col min="2" max="2" width="4.8515625" style="0" bestFit="1" customWidth="1"/>
    <col min="3" max="3" width="5.140625" style="0" bestFit="1" customWidth="1"/>
  </cols>
  <sheetData>
    <row r="1" spans="1:3" ht="12.75">
      <c r="A1" s="4" t="s">
        <v>45</v>
      </c>
      <c r="B1" s="19" t="s">
        <v>44</v>
      </c>
      <c r="C1" s="5" t="s">
        <v>75</v>
      </c>
    </row>
    <row r="2" spans="1:3" ht="12.75">
      <c r="A2" t="s">
        <v>56</v>
      </c>
      <c r="B2" s="20" t="s">
        <v>76</v>
      </c>
      <c r="C2" s="20">
        <v>1</v>
      </c>
    </row>
    <row r="3" spans="1:3" ht="12.75">
      <c r="A3" t="s">
        <v>47</v>
      </c>
      <c r="B3" s="20" t="s">
        <v>76</v>
      </c>
      <c r="C3" s="20">
        <v>2</v>
      </c>
    </row>
    <row r="4" spans="1:3" ht="12.75">
      <c r="A4" t="s">
        <v>55</v>
      </c>
      <c r="B4" s="20" t="s">
        <v>78</v>
      </c>
      <c r="C4" s="20">
        <v>1</v>
      </c>
    </row>
    <row r="5" spans="1:3" ht="12.75">
      <c r="A5" t="s">
        <v>53</v>
      </c>
      <c r="B5" s="20" t="s">
        <v>78</v>
      </c>
      <c r="C5" s="20">
        <v>2</v>
      </c>
    </row>
    <row r="6" spans="1:3" ht="12.75">
      <c r="A6" t="s">
        <v>52</v>
      </c>
      <c r="B6" s="20" t="s">
        <v>79</v>
      </c>
      <c r="C6" s="20">
        <v>1</v>
      </c>
    </row>
    <row r="7" spans="1:3" ht="12.75">
      <c r="A7" t="s">
        <v>51</v>
      </c>
      <c r="B7" s="20" t="s">
        <v>79</v>
      </c>
      <c r="C7" s="20">
        <v>2</v>
      </c>
    </row>
    <row r="8" spans="1:3" ht="12.75">
      <c r="A8" t="s">
        <v>50</v>
      </c>
      <c r="B8" s="22" t="s">
        <v>81</v>
      </c>
      <c r="C8" s="20">
        <v>1</v>
      </c>
    </row>
    <row r="9" spans="1:3" ht="12.75">
      <c r="A9" s="1" t="s">
        <v>58</v>
      </c>
      <c r="B9" s="20" t="s">
        <v>81</v>
      </c>
      <c r="C9" s="20">
        <v>2</v>
      </c>
    </row>
    <row r="10" spans="1:3" ht="12.75">
      <c r="A10" s="1" t="s">
        <v>49</v>
      </c>
      <c r="B10" s="20" t="s">
        <v>77</v>
      </c>
      <c r="C10" s="20">
        <v>1</v>
      </c>
    </row>
    <row r="11" spans="1:3" ht="12.75">
      <c r="A11" t="s">
        <v>54</v>
      </c>
      <c r="B11" s="20" t="s">
        <v>77</v>
      </c>
      <c r="C11" s="20">
        <v>2</v>
      </c>
    </row>
    <row r="12" spans="1:3" ht="12.75">
      <c r="A12" s="1" t="s">
        <v>48</v>
      </c>
      <c r="B12" s="20" t="s">
        <v>80</v>
      </c>
      <c r="C12" s="20">
        <v>2</v>
      </c>
    </row>
    <row r="13" spans="1:3" ht="12.75">
      <c r="A13" t="s">
        <v>47</v>
      </c>
      <c r="B13" s="22" t="s">
        <v>82</v>
      </c>
      <c r="C13" s="20">
        <v>1</v>
      </c>
    </row>
    <row r="14" spans="1:3" ht="12.75">
      <c r="A14" t="s">
        <v>59</v>
      </c>
      <c r="B14" s="22" t="s">
        <v>82</v>
      </c>
      <c r="C14" s="20">
        <v>2</v>
      </c>
    </row>
    <row r="15" spans="1:3" ht="12.75">
      <c r="A15" t="s">
        <v>57</v>
      </c>
      <c r="B15" s="20" t="s">
        <v>80</v>
      </c>
      <c r="C15" s="20">
        <v>1</v>
      </c>
    </row>
    <row r="16" spans="1:3" ht="12.75">
      <c r="A16">
        <f>COUNTA(A2:A15)-14</f>
        <v>0</v>
      </c>
      <c r="B16" s="2"/>
      <c r="C16" s="2"/>
    </row>
    <row r="19" ht="3.7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2.7109375" style="0" bestFit="1" customWidth="1"/>
    <col min="2" max="2" width="6.421875" style="0" customWidth="1"/>
    <col min="3" max="3" width="5.7109375" style="0" customWidth="1"/>
    <col min="4" max="4" width="5.28125" style="0" bestFit="1" customWidth="1"/>
    <col min="5" max="6" width="5.7109375" style="0" customWidth="1"/>
    <col min="7" max="9" width="3.00390625" style="0" bestFit="1" customWidth="1"/>
    <col min="10" max="10" width="4.8515625" style="0" bestFit="1" customWidth="1"/>
    <col min="11" max="11" width="5.140625" style="0" bestFit="1" customWidth="1"/>
  </cols>
  <sheetData>
    <row r="1" spans="1:11" ht="12.75">
      <c r="A1" s="4" t="s">
        <v>22</v>
      </c>
      <c r="B1" s="14" t="s">
        <v>23</v>
      </c>
      <c r="C1" s="8" t="s">
        <v>20</v>
      </c>
      <c r="D1" s="7" t="s">
        <v>35</v>
      </c>
      <c r="E1" s="8" t="s">
        <v>34</v>
      </c>
      <c r="F1" s="9" t="s">
        <v>24</v>
      </c>
      <c r="G1" s="18" t="s">
        <v>25</v>
      </c>
      <c r="H1" s="8" t="s">
        <v>26</v>
      </c>
      <c r="I1" s="9" t="s">
        <v>27</v>
      </c>
      <c r="J1" s="19" t="s">
        <v>44</v>
      </c>
      <c r="K1" s="5" t="s">
        <v>75</v>
      </c>
    </row>
    <row r="2" spans="1:11" ht="12.75">
      <c r="A2" s="30" t="s">
        <v>4</v>
      </c>
      <c r="B2" s="31">
        <v>1</v>
      </c>
      <c r="C2" s="32"/>
      <c r="D2" s="32"/>
      <c r="E2" s="32"/>
      <c r="F2" s="33"/>
      <c r="G2" s="31">
        <v>1</v>
      </c>
      <c r="H2" s="32"/>
      <c r="I2" s="33"/>
      <c r="J2" s="34" t="s">
        <v>79</v>
      </c>
      <c r="K2" s="35">
        <v>1</v>
      </c>
    </row>
    <row r="3" spans="1:11" ht="12.75">
      <c r="A3" s="30" t="s">
        <v>6</v>
      </c>
      <c r="B3" s="31"/>
      <c r="C3" s="32"/>
      <c r="D3" s="32"/>
      <c r="E3" s="32">
        <v>1</v>
      </c>
      <c r="F3" s="33"/>
      <c r="G3" s="31">
        <v>1</v>
      </c>
      <c r="H3" s="32"/>
      <c r="I3" s="33"/>
      <c r="J3" s="34" t="s">
        <v>79</v>
      </c>
      <c r="K3" s="35">
        <v>2</v>
      </c>
    </row>
    <row r="4" spans="1:11" ht="12.75">
      <c r="A4" s="36" t="s">
        <v>40</v>
      </c>
      <c r="B4" s="31"/>
      <c r="C4" s="32"/>
      <c r="D4" s="32"/>
      <c r="E4" s="32">
        <v>1</v>
      </c>
      <c r="F4" s="33"/>
      <c r="G4" s="31">
        <v>1</v>
      </c>
      <c r="H4" s="32"/>
      <c r="I4" s="33"/>
      <c r="J4" s="50" t="s">
        <v>82</v>
      </c>
      <c r="K4" s="35">
        <v>2</v>
      </c>
    </row>
    <row r="5" spans="1:11" ht="12.75">
      <c r="A5" s="30" t="s">
        <v>10</v>
      </c>
      <c r="B5" s="31"/>
      <c r="C5" s="32"/>
      <c r="D5" s="32"/>
      <c r="E5" s="32">
        <v>1</v>
      </c>
      <c r="F5" s="33"/>
      <c r="G5" s="31">
        <v>1</v>
      </c>
      <c r="H5" s="32"/>
      <c r="I5" s="33"/>
      <c r="J5" s="49" t="s">
        <v>81</v>
      </c>
      <c r="K5" s="35">
        <v>1</v>
      </c>
    </row>
    <row r="6" spans="1:11" ht="12.75">
      <c r="A6" s="30" t="s">
        <v>29</v>
      </c>
      <c r="B6" s="31"/>
      <c r="C6" s="32"/>
      <c r="D6" s="32"/>
      <c r="E6" s="32">
        <v>1</v>
      </c>
      <c r="F6" s="33"/>
      <c r="G6" s="31">
        <v>1</v>
      </c>
      <c r="H6" s="32"/>
      <c r="I6" s="33"/>
      <c r="J6" s="49" t="s">
        <v>81</v>
      </c>
      <c r="K6" s="35">
        <v>2</v>
      </c>
    </row>
    <row r="7" spans="1:11" ht="12.75">
      <c r="A7" s="30" t="s">
        <v>17</v>
      </c>
      <c r="B7" s="31"/>
      <c r="C7" s="32">
        <v>1</v>
      </c>
      <c r="D7" s="32"/>
      <c r="E7" s="32"/>
      <c r="F7" s="33"/>
      <c r="G7" s="31">
        <v>1</v>
      </c>
      <c r="H7" s="32"/>
      <c r="I7" s="33"/>
      <c r="J7" s="34" t="s">
        <v>82</v>
      </c>
      <c r="K7" s="35">
        <v>1</v>
      </c>
    </row>
    <row r="8" spans="1:11" ht="12.75">
      <c r="A8" s="36" t="s">
        <v>37</v>
      </c>
      <c r="B8" s="31"/>
      <c r="C8" s="32">
        <v>1</v>
      </c>
      <c r="D8" s="32"/>
      <c r="E8" s="32"/>
      <c r="F8" s="33"/>
      <c r="G8" s="31">
        <v>1</v>
      </c>
      <c r="H8" s="32"/>
      <c r="I8" s="33"/>
      <c r="J8" s="34" t="s">
        <v>78</v>
      </c>
      <c r="K8" s="35">
        <v>2</v>
      </c>
    </row>
    <row r="9" spans="1:11" ht="12.75">
      <c r="A9" s="36" t="s">
        <v>30</v>
      </c>
      <c r="B9" s="31"/>
      <c r="C9" s="32">
        <v>1</v>
      </c>
      <c r="D9" s="32"/>
      <c r="E9" s="32"/>
      <c r="F9" s="33"/>
      <c r="G9" s="31">
        <v>1</v>
      </c>
      <c r="H9" s="32"/>
      <c r="I9" s="33"/>
      <c r="J9" s="34" t="s">
        <v>80</v>
      </c>
      <c r="K9" s="35">
        <v>2</v>
      </c>
    </row>
    <row r="10" spans="1:11" ht="12.75">
      <c r="A10" s="37" t="s">
        <v>38</v>
      </c>
      <c r="B10" s="31"/>
      <c r="C10" s="32">
        <v>1</v>
      </c>
      <c r="D10" s="32"/>
      <c r="E10" s="32"/>
      <c r="F10" s="33"/>
      <c r="G10" s="31">
        <v>1</v>
      </c>
      <c r="H10" s="32"/>
      <c r="I10" s="33"/>
      <c r="J10" s="34" t="s">
        <v>77</v>
      </c>
      <c r="K10" s="35">
        <v>2</v>
      </c>
    </row>
    <row r="11" spans="1:11" ht="12.75">
      <c r="A11" s="37" t="s">
        <v>31</v>
      </c>
      <c r="B11" s="31"/>
      <c r="C11" s="32">
        <v>1</v>
      </c>
      <c r="D11" s="32"/>
      <c r="E11" s="32"/>
      <c r="F11" s="33"/>
      <c r="G11" s="31">
        <v>1</v>
      </c>
      <c r="H11" s="32"/>
      <c r="I11" s="33"/>
      <c r="J11" s="34" t="s">
        <v>80</v>
      </c>
      <c r="K11" s="35">
        <v>1</v>
      </c>
    </row>
    <row r="12" spans="1:11" ht="12.75">
      <c r="A12" s="30" t="s">
        <v>8</v>
      </c>
      <c r="B12" s="31"/>
      <c r="C12" s="32"/>
      <c r="D12" s="32">
        <v>1</v>
      </c>
      <c r="E12" s="32"/>
      <c r="F12" s="33"/>
      <c r="G12" s="31">
        <v>1</v>
      </c>
      <c r="H12" s="32"/>
      <c r="I12" s="33"/>
      <c r="J12" s="34" t="s">
        <v>78</v>
      </c>
      <c r="K12" s="35">
        <v>1</v>
      </c>
    </row>
    <row r="13" spans="1:11" ht="12.75">
      <c r="A13" s="36" t="s">
        <v>15</v>
      </c>
      <c r="B13" s="31"/>
      <c r="C13" s="32"/>
      <c r="D13" s="32">
        <v>1</v>
      </c>
      <c r="E13" s="32"/>
      <c r="F13" s="33"/>
      <c r="G13" s="31">
        <v>1</v>
      </c>
      <c r="H13" s="32"/>
      <c r="I13" s="33"/>
      <c r="J13" s="34" t="s">
        <v>76</v>
      </c>
      <c r="K13" s="35">
        <v>1</v>
      </c>
    </row>
    <row r="14" spans="1:11" ht="12.75">
      <c r="A14" s="30" t="s">
        <v>5</v>
      </c>
      <c r="B14" s="31"/>
      <c r="C14" s="32"/>
      <c r="D14" s="32">
        <v>1</v>
      </c>
      <c r="E14" s="32"/>
      <c r="F14" s="33"/>
      <c r="G14" s="31">
        <v>1</v>
      </c>
      <c r="H14" s="32"/>
      <c r="I14" s="33"/>
      <c r="J14" s="34" t="s">
        <v>76</v>
      </c>
      <c r="K14" s="35">
        <v>2</v>
      </c>
    </row>
    <row r="15" spans="1:11" ht="12.75">
      <c r="A15" s="36" t="s">
        <v>33</v>
      </c>
      <c r="B15" s="31"/>
      <c r="C15" s="32">
        <v>1</v>
      </c>
      <c r="D15" s="32"/>
      <c r="E15" s="32"/>
      <c r="F15" s="33"/>
      <c r="G15" s="31">
        <v>1</v>
      </c>
      <c r="H15" s="32"/>
      <c r="I15" s="33"/>
      <c r="J15" s="34" t="s">
        <v>77</v>
      </c>
      <c r="K15" s="35">
        <v>1</v>
      </c>
    </row>
    <row r="16" spans="1:11" ht="12.75">
      <c r="A16" s="38" t="s">
        <v>19</v>
      </c>
      <c r="B16" s="39">
        <v>1</v>
      </c>
      <c r="C16" s="40"/>
      <c r="D16" s="40"/>
      <c r="E16" s="40"/>
      <c r="F16" s="41"/>
      <c r="G16" s="39"/>
      <c r="H16" s="40">
        <v>1</v>
      </c>
      <c r="I16" s="41"/>
      <c r="J16" s="42" t="s">
        <v>76</v>
      </c>
      <c r="K16" s="43">
        <v>1</v>
      </c>
    </row>
    <row r="17" spans="1:11" ht="12.75">
      <c r="A17" s="44" t="s">
        <v>18</v>
      </c>
      <c r="B17" s="39"/>
      <c r="C17" s="40"/>
      <c r="D17" s="40"/>
      <c r="E17" s="40"/>
      <c r="F17" s="41">
        <v>1</v>
      </c>
      <c r="G17" s="39"/>
      <c r="H17" s="40">
        <v>1</v>
      </c>
      <c r="I17" s="41"/>
      <c r="J17" s="42" t="s">
        <v>76</v>
      </c>
      <c r="K17" s="43">
        <v>2</v>
      </c>
    </row>
    <row r="18" spans="1:11" ht="12.75">
      <c r="A18" s="38" t="s">
        <v>0</v>
      </c>
      <c r="B18" s="39"/>
      <c r="C18" s="40"/>
      <c r="D18" s="40">
        <v>1</v>
      </c>
      <c r="E18" s="40"/>
      <c r="F18" s="41"/>
      <c r="G18" s="39"/>
      <c r="H18" s="40">
        <v>1</v>
      </c>
      <c r="I18" s="41"/>
      <c r="J18" s="42" t="s">
        <v>78</v>
      </c>
      <c r="K18" s="43">
        <v>1</v>
      </c>
    </row>
    <row r="19" spans="1:11" ht="12.75">
      <c r="A19" s="38" t="s">
        <v>0</v>
      </c>
      <c r="B19" s="39"/>
      <c r="C19" s="40"/>
      <c r="D19" s="40">
        <v>1</v>
      </c>
      <c r="E19" s="40"/>
      <c r="F19" s="41"/>
      <c r="G19" s="39"/>
      <c r="H19" s="40">
        <v>1</v>
      </c>
      <c r="I19" s="41"/>
      <c r="J19" s="42" t="s">
        <v>78</v>
      </c>
      <c r="K19" s="43">
        <v>2</v>
      </c>
    </row>
    <row r="20" spans="1:11" ht="12.75">
      <c r="A20" s="38" t="s">
        <v>36</v>
      </c>
      <c r="B20" s="39"/>
      <c r="C20" s="40">
        <v>1</v>
      </c>
      <c r="D20" s="40"/>
      <c r="E20" s="40"/>
      <c r="F20" s="41"/>
      <c r="G20" s="39"/>
      <c r="H20" s="40">
        <v>1</v>
      </c>
      <c r="I20" s="41"/>
      <c r="J20" s="42" t="s">
        <v>79</v>
      </c>
      <c r="K20" s="43">
        <v>1</v>
      </c>
    </row>
    <row r="21" spans="1:11" ht="12.75">
      <c r="A21" s="38" t="s">
        <v>2</v>
      </c>
      <c r="B21" s="39">
        <v>1</v>
      </c>
      <c r="C21" s="40"/>
      <c r="D21" s="40"/>
      <c r="E21" s="40"/>
      <c r="F21" s="41"/>
      <c r="G21" s="39"/>
      <c r="H21" s="40">
        <v>1</v>
      </c>
      <c r="I21" s="41"/>
      <c r="J21" s="42" t="s">
        <v>79</v>
      </c>
      <c r="K21" s="43">
        <v>2</v>
      </c>
    </row>
    <row r="22" spans="1:11" ht="12.75">
      <c r="A22" s="44" t="s">
        <v>28</v>
      </c>
      <c r="B22" s="39">
        <v>1</v>
      </c>
      <c r="C22" s="40"/>
      <c r="D22" s="40"/>
      <c r="E22" s="40"/>
      <c r="F22" s="41"/>
      <c r="G22" s="39"/>
      <c r="H22" s="40">
        <v>1</v>
      </c>
      <c r="I22" s="41"/>
      <c r="J22" s="42" t="s">
        <v>81</v>
      </c>
      <c r="K22" s="43">
        <v>1</v>
      </c>
    </row>
    <row r="23" spans="1:11" ht="12.75">
      <c r="A23" s="44" t="s">
        <v>9</v>
      </c>
      <c r="B23" s="39">
        <v>1</v>
      </c>
      <c r="C23" s="40"/>
      <c r="D23" s="40"/>
      <c r="E23" s="40"/>
      <c r="F23" s="41"/>
      <c r="G23" s="39"/>
      <c r="H23" s="40">
        <v>1</v>
      </c>
      <c r="I23" s="41"/>
      <c r="J23" s="42" t="s">
        <v>81</v>
      </c>
      <c r="K23" s="43">
        <v>2</v>
      </c>
    </row>
    <row r="24" spans="1:11" ht="12.75">
      <c r="A24" s="38" t="s">
        <v>21</v>
      </c>
      <c r="B24" s="39"/>
      <c r="C24" s="40"/>
      <c r="D24" s="40"/>
      <c r="E24" s="40"/>
      <c r="F24" s="41">
        <v>1</v>
      </c>
      <c r="G24" s="39"/>
      <c r="H24" s="40">
        <v>1</v>
      </c>
      <c r="I24" s="41"/>
      <c r="J24" s="42" t="s">
        <v>77</v>
      </c>
      <c r="K24" s="43">
        <v>1</v>
      </c>
    </row>
    <row r="25" spans="1:11" ht="12.75">
      <c r="A25" s="44" t="s">
        <v>32</v>
      </c>
      <c r="B25" s="39">
        <v>1</v>
      </c>
      <c r="C25" s="40"/>
      <c r="D25" s="40"/>
      <c r="E25" s="40"/>
      <c r="F25" s="41"/>
      <c r="G25" s="39"/>
      <c r="H25" s="40">
        <v>1</v>
      </c>
      <c r="I25" s="41"/>
      <c r="J25" s="42" t="s">
        <v>77</v>
      </c>
      <c r="K25" s="43">
        <v>2</v>
      </c>
    </row>
    <row r="26" spans="1:11" ht="12.75">
      <c r="A26" s="44" t="s">
        <v>32</v>
      </c>
      <c r="B26" s="39">
        <v>1</v>
      </c>
      <c r="C26" s="40"/>
      <c r="D26" s="40"/>
      <c r="E26" s="40"/>
      <c r="F26" s="41"/>
      <c r="G26" s="39"/>
      <c r="H26" s="40">
        <v>1</v>
      </c>
      <c r="I26" s="41"/>
      <c r="J26" s="42" t="s">
        <v>80</v>
      </c>
      <c r="K26" s="43">
        <v>1</v>
      </c>
    </row>
    <row r="27" spans="1:11" ht="12.75">
      <c r="A27" s="44" t="s">
        <v>46</v>
      </c>
      <c r="B27" s="39"/>
      <c r="C27" s="40"/>
      <c r="D27" s="40"/>
      <c r="E27" s="40"/>
      <c r="F27" s="41">
        <v>1</v>
      </c>
      <c r="G27" s="39"/>
      <c r="H27" s="40">
        <v>1</v>
      </c>
      <c r="I27" s="41"/>
      <c r="J27" s="42" t="s">
        <v>80</v>
      </c>
      <c r="K27" s="43">
        <v>2</v>
      </c>
    </row>
    <row r="28" spans="1:11" ht="12.75">
      <c r="A28" s="38" t="s">
        <v>16</v>
      </c>
      <c r="B28" s="39"/>
      <c r="C28" s="40"/>
      <c r="D28" s="40"/>
      <c r="E28" s="40"/>
      <c r="F28" s="41">
        <v>1</v>
      </c>
      <c r="G28" s="39"/>
      <c r="H28" s="40">
        <v>1</v>
      </c>
      <c r="I28" s="41"/>
      <c r="J28" s="42" t="s">
        <v>82</v>
      </c>
      <c r="K28" s="43">
        <v>1</v>
      </c>
    </row>
    <row r="29" spans="1:11" ht="12.75">
      <c r="A29" s="44" t="s">
        <v>39</v>
      </c>
      <c r="B29" s="39"/>
      <c r="C29" s="40">
        <v>1</v>
      </c>
      <c r="D29" s="40"/>
      <c r="E29" s="40"/>
      <c r="F29" s="41"/>
      <c r="G29" s="39"/>
      <c r="H29" s="40">
        <v>1</v>
      </c>
      <c r="I29" s="41"/>
      <c r="J29" s="42" t="s">
        <v>82</v>
      </c>
      <c r="K29" s="43">
        <v>2</v>
      </c>
    </row>
    <row r="30" spans="1:11" ht="12.75">
      <c r="A30" s="23" t="s">
        <v>8</v>
      </c>
      <c r="B30" s="24"/>
      <c r="C30" s="25"/>
      <c r="D30" s="25">
        <v>1</v>
      </c>
      <c r="E30" s="25"/>
      <c r="F30" s="26"/>
      <c r="G30" s="24"/>
      <c r="H30" s="25"/>
      <c r="I30" s="26">
        <v>1</v>
      </c>
      <c r="J30" s="27" t="s">
        <v>76</v>
      </c>
      <c r="K30" s="28">
        <v>1</v>
      </c>
    </row>
    <row r="31" spans="1:11" ht="12.75">
      <c r="A31" s="29" t="s">
        <v>3</v>
      </c>
      <c r="B31" s="24"/>
      <c r="C31" s="25"/>
      <c r="D31" s="25">
        <v>1</v>
      </c>
      <c r="E31" s="25"/>
      <c r="F31" s="26"/>
      <c r="G31" s="24"/>
      <c r="H31" s="25"/>
      <c r="I31" s="26">
        <v>1</v>
      </c>
      <c r="J31" s="27" t="s">
        <v>76</v>
      </c>
      <c r="K31" s="28">
        <v>2</v>
      </c>
    </row>
    <row r="32" spans="1:11" ht="12.75">
      <c r="A32" s="23" t="s">
        <v>33</v>
      </c>
      <c r="B32" s="24"/>
      <c r="C32" s="25">
        <v>1</v>
      </c>
      <c r="D32" s="25"/>
      <c r="E32" s="25"/>
      <c r="F32" s="26"/>
      <c r="G32" s="24"/>
      <c r="H32" s="25"/>
      <c r="I32" s="26">
        <v>1</v>
      </c>
      <c r="J32" s="27" t="s">
        <v>78</v>
      </c>
      <c r="K32" s="28">
        <v>1</v>
      </c>
    </row>
    <row r="33" spans="1:11" ht="12.75">
      <c r="A33" s="23" t="s">
        <v>33</v>
      </c>
      <c r="B33" s="24"/>
      <c r="C33" s="25">
        <v>1</v>
      </c>
      <c r="D33" s="25"/>
      <c r="E33" s="25"/>
      <c r="F33" s="26"/>
      <c r="G33" s="24"/>
      <c r="H33" s="25"/>
      <c r="I33" s="26">
        <v>1</v>
      </c>
      <c r="J33" s="27" t="s">
        <v>78</v>
      </c>
      <c r="K33" s="28">
        <v>2</v>
      </c>
    </row>
    <row r="34" spans="1:11" ht="12.75">
      <c r="A34" s="23" t="s">
        <v>42</v>
      </c>
      <c r="B34" s="24">
        <v>1</v>
      </c>
      <c r="C34" s="25"/>
      <c r="D34" s="25"/>
      <c r="E34" s="25"/>
      <c r="F34" s="26"/>
      <c r="G34" s="24"/>
      <c r="H34" s="25"/>
      <c r="I34" s="26">
        <v>1</v>
      </c>
      <c r="J34" s="27" t="s">
        <v>79</v>
      </c>
      <c r="K34" s="28">
        <v>1</v>
      </c>
    </row>
    <row r="35" spans="1:11" ht="12.75">
      <c r="A35" s="29" t="s">
        <v>1</v>
      </c>
      <c r="B35" s="24">
        <v>1</v>
      </c>
      <c r="C35" s="25"/>
      <c r="D35" s="25"/>
      <c r="E35" s="25"/>
      <c r="F35" s="26"/>
      <c r="G35" s="24"/>
      <c r="H35" s="25"/>
      <c r="I35" s="26">
        <v>1</v>
      </c>
      <c r="J35" s="27" t="s">
        <v>79</v>
      </c>
      <c r="K35" s="28">
        <v>2</v>
      </c>
    </row>
    <row r="36" spans="1:11" ht="12.75">
      <c r="A36" s="23" t="s">
        <v>41</v>
      </c>
      <c r="B36" s="24"/>
      <c r="C36" s="25">
        <v>1</v>
      </c>
      <c r="D36" s="25"/>
      <c r="E36" s="25"/>
      <c r="F36" s="26"/>
      <c r="G36" s="24"/>
      <c r="H36" s="25"/>
      <c r="I36" s="26">
        <v>1</v>
      </c>
      <c r="J36" s="27" t="s">
        <v>81</v>
      </c>
      <c r="K36" s="28">
        <v>1</v>
      </c>
    </row>
    <row r="37" spans="1:11" ht="12.75">
      <c r="A37" s="29" t="s">
        <v>14</v>
      </c>
      <c r="B37" s="24">
        <v>1</v>
      </c>
      <c r="C37" s="25"/>
      <c r="D37" s="25"/>
      <c r="E37" s="25"/>
      <c r="F37" s="26"/>
      <c r="G37" s="24"/>
      <c r="H37" s="25"/>
      <c r="I37" s="26">
        <v>1</v>
      </c>
      <c r="J37" s="27" t="s">
        <v>81</v>
      </c>
      <c r="K37" s="28">
        <v>2</v>
      </c>
    </row>
    <row r="38" spans="1:11" ht="12.75">
      <c r="A38" s="23" t="s">
        <v>13</v>
      </c>
      <c r="B38" s="24">
        <v>1</v>
      </c>
      <c r="C38" s="25"/>
      <c r="D38" s="25"/>
      <c r="E38" s="25"/>
      <c r="F38" s="26"/>
      <c r="G38" s="24"/>
      <c r="H38" s="25"/>
      <c r="I38" s="26">
        <v>1</v>
      </c>
      <c r="J38" s="27" t="s">
        <v>77</v>
      </c>
      <c r="K38" s="28">
        <v>1</v>
      </c>
    </row>
    <row r="39" spans="1:11" ht="12.75">
      <c r="A39" s="23" t="s">
        <v>12</v>
      </c>
      <c r="B39" s="24">
        <v>1</v>
      </c>
      <c r="C39" s="25"/>
      <c r="D39" s="25"/>
      <c r="E39" s="25"/>
      <c r="F39" s="26"/>
      <c r="G39" s="24"/>
      <c r="H39" s="25"/>
      <c r="I39" s="26">
        <v>1</v>
      </c>
      <c r="J39" s="27" t="s">
        <v>77</v>
      </c>
      <c r="K39" s="28">
        <v>2</v>
      </c>
    </row>
    <row r="40" spans="1:11" ht="12.75">
      <c r="A40" s="23" t="s">
        <v>90</v>
      </c>
      <c r="B40" s="24"/>
      <c r="C40" s="25">
        <v>1</v>
      </c>
      <c r="D40" s="25"/>
      <c r="E40" s="25"/>
      <c r="F40" s="26"/>
      <c r="G40" s="24"/>
      <c r="H40" s="25"/>
      <c r="I40" s="26">
        <v>1</v>
      </c>
      <c r="J40" s="27" t="s">
        <v>80</v>
      </c>
      <c r="K40" s="28">
        <v>1</v>
      </c>
    </row>
    <row r="41" spans="1:11" ht="12.75">
      <c r="A41" s="29" t="s">
        <v>11</v>
      </c>
      <c r="B41" s="24"/>
      <c r="C41" s="25">
        <v>1</v>
      </c>
      <c r="D41" s="25"/>
      <c r="E41" s="25"/>
      <c r="F41" s="26"/>
      <c r="G41" s="24"/>
      <c r="H41" s="25"/>
      <c r="I41" s="26">
        <v>1</v>
      </c>
      <c r="J41" s="27" t="s">
        <v>80</v>
      </c>
      <c r="K41" s="28">
        <v>2</v>
      </c>
    </row>
    <row r="42" spans="1:11" ht="12.75">
      <c r="A42" s="23" t="s">
        <v>43</v>
      </c>
      <c r="B42" s="24"/>
      <c r="C42" s="25">
        <v>1</v>
      </c>
      <c r="D42" s="25"/>
      <c r="E42" s="25"/>
      <c r="F42" s="26"/>
      <c r="G42" s="24"/>
      <c r="H42" s="25"/>
      <c r="I42" s="26">
        <v>1</v>
      </c>
      <c r="J42" s="27" t="s">
        <v>82</v>
      </c>
      <c r="K42" s="28">
        <v>1</v>
      </c>
    </row>
    <row r="43" spans="1:11" ht="12.75">
      <c r="A43" s="23" t="s">
        <v>7</v>
      </c>
      <c r="B43" s="24"/>
      <c r="C43" s="25"/>
      <c r="D43" s="25"/>
      <c r="E43" s="25">
        <v>1</v>
      </c>
      <c r="F43" s="26"/>
      <c r="G43" s="24"/>
      <c r="H43" s="25"/>
      <c r="I43" s="26">
        <v>1</v>
      </c>
      <c r="J43" s="27" t="s">
        <v>82</v>
      </c>
      <c r="K43" s="28">
        <v>2</v>
      </c>
    </row>
    <row r="44" spans="1:10" ht="12.75">
      <c r="A44" s="6">
        <f>SUM(B44:F44)</f>
        <v>42</v>
      </c>
      <c r="B44" s="16">
        <f aca="true" t="shared" si="0" ref="B44:I44">SUM(B2:B43)</f>
        <v>12</v>
      </c>
      <c r="C44" s="2">
        <f t="shared" si="0"/>
        <v>14</v>
      </c>
      <c r="D44" s="2">
        <f t="shared" si="0"/>
        <v>7</v>
      </c>
      <c r="E44" s="2">
        <f t="shared" si="0"/>
        <v>5</v>
      </c>
      <c r="F44" s="11">
        <f t="shared" si="0"/>
        <v>4</v>
      </c>
      <c r="G44" s="16">
        <f t="shared" si="0"/>
        <v>14</v>
      </c>
      <c r="H44" s="2">
        <f t="shared" si="0"/>
        <v>14</v>
      </c>
      <c r="I44" s="11">
        <f t="shared" si="0"/>
        <v>14</v>
      </c>
      <c r="J44" s="11"/>
    </row>
    <row r="45" spans="1:10" ht="12.75">
      <c r="A45" s="6">
        <f>42-A44</f>
        <v>0</v>
      </c>
      <c r="B45" s="17">
        <f>B44/$A$44</f>
        <v>0.2857142857142857</v>
      </c>
      <c r="C45" s="12">
        <f>C44/$A$44</f>
        <v>0.3333333333333333</v>
      </c>
      <c r="D45" s="12">
        <f>D44/$A$44</f>
        <v>0.16666666666666666</v>
      </c>
      <c r="E45" s="12">
        <f>E44/$A$44</f>
        <v>0.11904761904761904</v>
      </c>
      <c r="F45" s="13">
        <f>F44/$A$44</f>
        <v>0.09523809523809523</v>
      </c>
      <c r="G45" s="15"/>
      <c r="H45" s="3"/>
      <c r="I45" s="10"/>
      <c r="J45" s="2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Marcillo Morla</dc:creator>
  <cp:keywords/>
  <dc:description/>
  <cp:lastModifiedBy>Fabrizio Marcillo Morla</cp:lastModifiedBy>
  <dcterms:created xsi:type="dcterms:W3CDTF">1999-08-18T22:54:51Z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